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SUBDIR_HIDROLOGIA\GRP_LABORATORIO_DE_CALIDAD_AMBIENTAL\Backup D Servidor\CONTRATISTAS\CONTRATISTAS 2018\ANALISTA CALIDAD - ADRIANA DUEÑAS MORENO\SGI-LCA\"/>
    </mc:Choice>
  </mc:AlternateContent>
  <bookViews>
    <workbookView xWindow="0" yWindow="0" windowWidth="24000" windowHeight="9735"/>
  </bookViews>
  <sheets>
    <sheet name="%REC-DUPLICADOS %REC" sheetId="1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1" l="1"/>
  <c r="K11" i="11" s="1"/>
  <c r="L12" i="11"/>
  <c r="K12" i="11" s="1"/>
  <c r="L13" i="11"/>
  <c r="K13" i="11" s="1"/>
  <c r="K14" i="11"/>
  <c r="L14" i="11"/>
  <c r="L15" i="11"/>
  <c r="K15" i="11" s="1"/>
  <c r="L16" i="11"/>
  <c r="K16" i="11" s="1"/>
  <c r="L17" i="11"/>
  <c r="K17" i="11" s="1"/>
  <c r="K18" i="11"/>
  <c r="J18" i="11" s="1"/>
  <c r="L18" i="11"/>
  <c r="L19" i="11"/>
  <c r="K19" i="11" s="1"/>
  <c r="L20" i="11"/>
  <c r="K20" i="11" s="1"/>
  <c r="L21" i="11"/>
  <c r="K21" i="11" s="1"/>
  <c r="K22" i="11"/>
  <c r="L22" i="11"/>
  <c r="L23" i="11"/>
  <c r="K23" i="11" s="1"/>
  <c r="L24" i="11"/>
  <c r="K24" i="11" s="1"/>
  <c r="L25" i="11"/>
  <c r="K25" i="11" s="1"/>
  <c r="K26" i="11"/>
  <c r="L26" i="11"/>
  <c r="L27" i="11"/>
  <c r="K27" i="11" s="1"/>
  <c r="L28" i="11"/>
  <c r="K28" i="11" s="1"/>
  <c r="L29" i="11"/>
  <c r="K29" i="11" s="1"/>
  <c r="M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10" i="11"/>
  <c r="J29" i="11" l="1"/>
  <c r="M29" i="11" s="1"/>
  <c r="M26" i="11"/>
  <c r="J19" i="11"/>
  <c r="M19" i="11" s="1"/>
  <c r="J16" i="11"/>
  <c r="M16" i="11"/>
  <c r="J13" i="11"/>
  <c r="M13" i="11"/>
  <c r="J28" i="11"/>
  <c r="M28" i="11"/>
  <c r="J25" i="11"/>
  <c r="M25" i="11"/>
  <c r="J15" i="11"/>
  <c r="M15" i="11" s="1"/>
  <c r="J12" i="11"/>
  <c r="M12" i="11"/>
  <c r="J27" i="11"/>
  <c r="M27" i="11" s="1"/>
  <c r="J24" i="11"/>
  <c r="M24" i="11"/>
  <c r="J21" i="11"/>
  <c r="M21" i="11" s="1"/>
  <c r="J11" i="11"/>
  <c r="M11" i="11" s="1"/>
  <c r="M23" i="11"/>
  <c r="J23" i="11"/>
  <c r="J20" i="11"/>
  <c r="M20" i="11"/>
  <c r="J17" i="11"/>
  <c r="M17" i="11" s="1"/>
  <c r="J22" i="11"/>
  <c r="M22" i="11" s="1"/>
  <c r="M18" i="11"/>
  <c r="J26" i="11"/>
  <c r="J14" i="11"/>
  <c r="M14" i="11" s="1"/>
  <c r="L10" i="11"/>
  <c r="K10" i="11" l="1"/>
  <c r="J10" i="11" s="1"/>
</calcChain>
</file>

<file path=xl/sharedStrings.xml><?xml version="1.0" encoding="utf-8"?>
<sst xmlns="http://schemas.openxmlformats.org/spreadsheetml/2006/main" count="37" uniqueCount="37">
  <si>
    <t>Parámetro</t>
  </si>
  <si>
    <t>LECTURA</t>
  </si>
  <si>
    <t>ACEPTACIÓN (%)</t>
  </si>
  <si>
    <t>% RPD</t>
  </si>
  <si>
    <t>% REC</t>
  </si>
  <si>
    <t>RESULTADO DUPLICADO CON ADICIÓN 
(mg/L)</t>
  </si>
  <si>
    <t>Folio No.</t>
  </si>
  <si>
    <t>FECHA (dd/mm/aaaa)</t>
  </si>
  <si>
    <r>
      <rPr>
        <b/>
        <sz val="9"/>
        <color indexed="8"/>
        <rFont val="Calibri"/>
        <family val="2"/>
        <scheme val="minor"/>
      </rPr>
      <t>Versión:</t>
    </r>
    <r>
      <rPr>
        <sz val="9"/>
        <color indexed="8"/>
        <rFont val="Calibri"/>
        <family val="2"/>
        <scheme val="minor"/>
      </rPr>
      <t xml:space="preserve"> 01</t>
    </r>
  </si>
  <si>
    <r>
      <rPr>
        <b/>
        <sz val="9"/>
        <color indexed="8"/>
        <rFont val="Calibri"/>
        <family val="2"/>
        <scheme val="minor"/>
      </rPr>
      <t>Página</t>
    </r>
    <r>
      <rPr>
        <sz val="9"/>
        <color indexed="8"/>
        <rFont val="Calibri"/>
        <family val="2"/>
        <scheme val="minor"/>
      </rPr>
      <t>: 1 de 1</t>
    </r>
  </si>
  <si>
    <t>HISTORIAL DE CAMBIOS</t>
  </si>
  <si>
    <t>VERSIÓN</t>
  </si>
  <si>
    <t>FECHA</t>
  </si>
  <si>
    <t>DESCRIPCIÓN</t>
  </si>
  <si>
    <t>01</t>
  </si>
  <si>
    <t>Creación del documento con base a la nueva estructura del SGI.</t>
  </si>
  <si>
    <r>
      <t xml:space="preserve">Fecha: </t>
    </r>
    <r>
      <rPr>
        <sz val="9"/>
        <color indexed="8"/>
        <rFont val="Calibri"/>
        <family val="2"/>
        <scheme val="minor"/>
      </rPr>
      <t>21/02/2018</t>
    </r>
  </si>
  <si>
    <r>
      <t xml:space="preserve">APROBÓ:
</t>
    </r>
    <r>
      <rPr>
        <b/>
        <sz val="9"/>
        <color theme="1"/>
        <rFont val="Calibri"/>
        <family val="2"/>
        <scheme val="minor"/>
      </rPr>
      <t>Nelson Omar Vargas Martínez</t>
    </r>
    <r>
      <rPr>
        <sz val="9"/>
        <color theme="1"/>
        <rFont val="Calibri"/>
        <family val="2"/>
        <scheme val="minor"/>
      </rPr>
      <t xml:space="preserve">
Subdirector de Hidrología
</t>
    </r>
  </si>
  <si>
    <r>
      <t>ELABORÓ:</t>
    </r>
    <r>
      <rPr>
        <b/>
        <sz val="9"/>
        <color theme="1"/>
        <rFont val="Calibri"/>
        <family val="2"/>
        <scheme val="minor"/>
      </rPr>
      <t xml:space="preserve">
Adriana Dueñas Moreno</t>
    </r>
    <r>
      <rPr>
        <sz val="9"/>
        <color theme="1"/>
        <rFont val="Calibri"/>
        <family val="2"/>
        <scheme val="minor"/>
      </rPr>
      <t xml:space="preserve">
Contratista Grupo Laboratorio de Calidad Ambiental</t>
    </r>
  </si>
  <si>
    <r>
      <rPr>
        <b/>
        <sz val="9"/>
        <color indexed="8"/>
        <rFont val="Calibri"/>
        <family val="2"/>
        <scheme val="minor"/>
      </rPr>
      <t>Código:</t>
    </r>
    <r>
      <rPr>
        <sz val="9"/>
        <color indexed="8"/>
        <rFont val="Calibri"/>
        <family val="2"/>
        <scheme val="minor"/>
      </rPr>
      <t xml:space="preserve"> M-S-LC-F057</t>
    </r>
  </si>
  <si>
    <t>CÓDIGO MUESTRA</t>
  </si>
  <si>
    <t>LÍMITE INFERIOR   (%)</t>
  </si>
  <si>
    <t>LÍMITE SUPERIOR (%)</t>
  </si>
  <si>
    <t xml:space="preserve">CONCENTRACIÓN ADICIONADA (mg/L) </t>
  </si>
  <si>
    <t>ANALISTA</t>
  </si>
  <si>
    <t>VoBo REVISIÓN</t>
  </si>
  <si>
    <t>CARTA CONTROL PORCENTAJE DE RECUPERACIÓN Y DUPLICADOS DE RECUPERACIÓN</t>
  </si>
  <si>
    <r>
      <t xml:space="preserve">REVISÓ:
</t>
    </r>
    <r>
      <rPr>
        <b/>
        <sz val="9"/>
        <color theme="1"/>
        <rFont val="Calibri"/>
        <family val="2"/>
        <scheme val="minor"/>
      </rPr>
      <t>Carlos Martín Velásquez Ramírez</t>
    </r>
    <r>
      <rPr>
        <sz val="9"/>
        <color theme="1"/>
        <rFont val="Calibri"/>
        <family val="2"/>
        <scheme val="minor"/>
      </rPr>
      <t xml:space="preserve">
Contratista Líder Técnico Grupo Laboratorio de Calidad Ambiental</t>
    </r>
  </si>
  <si>
    <r>
      <t xml:space="preserve">RESULTADO 
SIN ADICIÓN
</t>
    </r>
    <r>
      <rPr>
        <b/>
        <sz val="9"/>
        <color rgb="FFFF0000"/>
        <rFont val="Calibri"/>
        <family val="2"/>
        <scheme val="minor"/>
      </rPr>
      <t>(C)</t>
    </r>
    <r>
      <rPr>
        <b/>
        <sz val="9"/>
        <color indexed="8"/>
        <rFont val="Calibri"/>
        <family val="2"/>
        <scheme val="minor"/>
      </rPr>
      <t xml:space="preserve">
 (mg/L)</t>
    </r>
  </si>
  <si>
    <r>
      <t xml:space="preserve">RESULTADO 
CON ADICIÓN 
</t>
    </r>
    <r>
      <rPr>
        <b/>
        <sz val="9"/>
        <color rgb="FFFF0000"/>
        <rFont val="Calibri"/>
        <family val="2"/>
        <scheme val="minor"/>
      </rPr>
      <t>LFM</t>
    </r>
    <r>
      <rPr>
        <b/>
        <sz val="9"/>
        <color indexed="8"/>
        <rFont val="Calibri"/>
        <family val="2"/>
        <scheme val="minor"/>
      </rPr>
      <t xml:space="preserve">
(mg/L)</t>
    </r>
  </si>
  <si>
    <r>
      <t xml:space="preserve">VOLUMEN FINAL
</t>
    </r>
    <r>
      <rPr>
        <b/>
        <sz val="9"/>
        <color rgb="FFFF0000"/>
        <rFont val="Calibri"/>
        <family val="2"/>
        <scheme val="minor"/>
      </rPr>
      <t>(D)</t>
    </r>
    <r>
      <rPr>
        <b/>
        <sz val="9"/>
        <color indexed="8"/>
        <rFont val="Calibri"/>
        <family val="2"/>
        <scheme val="minor"/>
      </rPr>
      <t xml:space="preserve">
(mL)</t>
    </r>
  </si>
  <si>
    <r>
      <t xml:space="preserve">VOLUMEN DE MUESTRA
</t>
    </r>
    <r>
      <rPr>
        <b/>
        <sz val="9"/>
        <color rgb="FFFF0000"/>
        <rFont val="Calibri"/>
        <family val="2"/>
        <scheme val="minor"/>
      </rPr>
      <t xml:space="preserve">(B)
</t>
    </r>
    <r>
      <rPr>
        <b/>
        <sz val="9"/>
        <color theme="1"/>
        <rFont val="Calibri"/>
        <family val="2"/>
        <scheme val="minor"/>
      </rPr>
      <t>mL</t>
    </r>
  </si>
  <si>
    <r>
      <t xml:space="preserve">ALÍCUOTA PARA FORTIFICAR
</t>
    </r>
    <r>
      <rPr>
        <b/>
        <sz val="9"/>
        <color rgb="FFFF0000"/>
        <rFont val="Calibri"/>
        <family val="2"/>
        <scheme val="minor"/>
      </rPr>
      <t xml:space="preserve">(A)
</t>
    </r>
    <r>
      <rPr>
        <b/>
        <sz val="9"/>
        <color theme="1"/>
        <rFont val="Calibri"/>
        <family val="2"/>
        <scheme val="minor"/>
      </rPr>
      <t>mL</t>
    </r>
  </si>
  <si>
    <r>
      <t xml:space="preserve">CONCENTRACIÓN PATRÓN
</t>
    </r>
    <r>
      <rPr>
        <b/>
        <sz val="9"/>
        <color rgb="FFFF0000"/>
        <rFont val="Calibri"/>
        <family val="2"/>
        <scheme val="minor"/>
      </rPr>
      <t>(E)</t>
    </r>
    <r>
      <rPr>
        <b/>
        <sz val="9"/>
        <color indexed="8"/>
        <rFont val="Calibri"/>
        <family val="2"/>
        <scheme val="minor"/>
      </rPr>
      <t xml:space="preserve">
(mg/L)</t>
    </r>
  </si>
  <si>
    <t>% REC: Porcentaje de Recuperación</t>
  </si>
  <si>
    <t xml:space="preserve">RPD: Diferencia Porcentual Relativa </t>
  </si>
  <si>
    <t>CONCENTRACIÓN
(mg/L)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</si>
</sst>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"/>
    <numFmt numFmtId="165" formatCode="0.0"/>
    <numFmt numFmtId="166" formatCode="dd/mm/yyyy;@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Border="1"/>
    <xf numFmtId="165" fontId="2" fillId="0" borderId="0" xfId="0" applyNumberFormat="1" applyFont="1"/>
    <xf numFmtId="0" fontId="2" fillId="0" borderId="0" xfId="0" quotePrefix="1" applyFont="1"/>
    <xf numFmtId="1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1" fontId="4" fillId="0" borderId="0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2" fillId="2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left"/>
    </xf>
    <xf numFmtId="2" fontId="2" fillId="4" borderId="0" xfId="0" applyNumberFormat="1" applyFont="1" applyFill="1" applyBorder="1" applyAlignment="1">
      <alignment horizontal="center" vertical="center"/>
    </xf>
    <xf numFmtId="1" fontId="4" fillId="4" borderId="0" xfId="1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2" fillId="3" borderId="1" xfId="0" applyFont="1" applyFill="1" applyBorder="1"/>
    <xf numFmtId="0" fontId="5" fillId="3" borderId="1" xfId="2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1" fillId="2" borderId="1" xfId="0" applyFont="1" applyFill="1" applyBorder="1" applyAlignment="1" applyProtection="1">
      <alignment horizontal="center" vertical="center"/>
    </xf>
    <xf numFmtId="166" fontId="11" fillId="2" borderId="1" xfId="0" applyNumberFormat="1" applyFont="1" applyFill="1" applyBorder="1" applyAlignment="1" applyProtection="1">
      <alignment horizontal="center" vertical="center"/>
    </xf>
    <xf numFmtId="0" fontId="11" fillId="3" borderId="1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 applyProtection="1">
      <alignment horizontal="center"/>
    </xf>
    <xf numFmtId="164" fontId="11" fillId="3" borderId="1" xfId="0" applyNumberFormat="1" applyFont="1" applyFill="1" applyBorder="1" applyAlignment="1">
      <alignment horizontal="center"/>
    </xf>
    <xf numFmtId="2" fontId="11" fillId="3" borderId="1" xfId="0" applyNumberFormat="1" applyFont="1" applyFill="1" applyBorder="1" applyAlignment="1">
      <alignment horizontal="center"/>
    </xf>
    <xf numFmtId="1" fontId="11" fillId="3" borderId="1" xfId="1" applyNumberFormat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 applyProtection="1">
      <alignment horizontal="center" vertical="center"/>
    </xf>
    <xf numFmtId="1" fontId="11" fillId="0" borderId="1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</cellXfs>
  <cellStyles count="4">
    <cellStyle name="Millares 2" xfId="3"/>
    <cellStyle name="Millares_Carta control SST 2013" xfId="1"/>
    <cellStyle name="Normal" xfId="0" builtinId="0"/>
    <cellStyle name="Normal_Carta control SST 201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s-CO" sz="1000" b="1"/>
              <a:t>% RECUPERACIÓN </a:t>
            </a:r>
          </a:p>
        </c:rich>
      </c:tx>
      <c:layout>
        <c:manualLayout>
          <c:xMode val="edge"/>
          <c:yMode val="edge"/>
          <c:x val="0.39090262970859985"/>
          <c:y val="3.59195402298850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06410129608095"/>
          <c:y val="0.15948309427846821"/>
          <c:w val="0.68443568059085214"/>
          <c:h val="0.5905184842202742"/>
        </c:manualLayout>
      </c:layout>
      <c:scatterChart>
        <c:scatterStyle val="lineMarker"/>
        <c:varyColors val="0"/>
        <c:ser>
          <c:idx val="0"/>
          <c:order val="0"/>
          <c:tx>
            <c:v>% REC</c:v>
          </c:tx>
          <c:spPr>
            <a:ln w="22225">
              <a:noFill/>
              <a:prstDash val="solid"/>
            </a:ln>
          </c:spPr>
          <c:marker>
            <c:symbol val="diamond"/>
            <c:size val="4"/>
            <c:spPr>
              <a:solidFill>
                <a:schemeClr val="bg1"/>
              </a:solidFill>
              <a:ln>
                <a:noFill/>
                <a:prstDash val="solid"/>
              </a:ln>
            </c:spPr>
          </c:marker>
          <c:xVal>
            <c:numRef>
              <c:f>'%REC-DUPLICADOS %REC'!$A$10:$A$29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'%REC-DUPLICADOS %REC'!$M$10:$M$29</c:f>
              <c:numCache>
                <c:formatCode>0</c:formatCode>
                <c:ptCount val="20"/>
                <c:pt idx="0">
                  <c:v>102.00000000000011</c:v>
                </c:pt>
                <c:pt idx="1">
                  <c:v>102.00000000000011</c:v>
                </c:pt>
                <c:pt idx="2">
                  <c:v>102.00000000000011</c:v>
                </c:pt>
                <c:pt idx="3">
                  <c:v>153.00000000000011</c:v>
                </c:pt>
                <c:pt idx="4">
                  <c:v>153.00000000000011</c:v>
                </c:pt>
                <c:pt idx="5">
                  <c:v>153.00000000000011</c:v>
                </c:pt>
                <c:pt idx="6">
                  <c:v>153.00000000000011</c:v>
                </c:pt>
                <c:pt idx="7">
                  <c:v>153.00000000000011</c:v>
                </c:pt>
                <c:pt idx="8">
                  <c:v>153.00000000000011</c:v>
                </c:pt>
                <c:pt idx="9">
                  <c:v>153.00000000000011</c:v>
                </c:pt>
                <c:pt idx="10">
                  <c:v>153.00000000000011</c:v>
                </c:pt>
                <c:pt idx="11">
                  <c:v>153.00000000000011</c:v>
                </c:pt>
                <c:pt idx="12">
                  <c:v>153.00000000000011</c:v>
                </c:pt>
                <c:pt idx="13">
                  <c:v>153.00000000000011</c:v>
                </c:pt>
                <c:pt idx="14">
                  <c:v>153.00000000000011</c:v>
                </c:pt>
                <c:pt idx="15">
                  <c:v>153.00000000000011</c:v>
                </c:pt>
                <c:pt idx="16">
                  <c:v>153.00000000000011</c:v>
                </c:pt>
                <c:pt idx="17">
                  <c:v>153.00000000000011</c:v>
                </c:pt>
                <c:pt idx="18">
                  <c:v>153.00000000000011</c:v>
                </c:pt>
                <c:pt idx="19">
                  <c:v>153.00000000000011</c:v>
                </c:pt>
              </c:numCache>
            </c:numRef>
          </c:yVal>
          <c:smooth val="0"/>
        </c:ser>
        <c:ser>
          <c:idx val="4"/>
          <c:order val="1"/>
          <c:tx>
            <c:v>Limite sup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'%REC-DUPLICADOS %REC'!$A$10:$A$29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'%REC-DUPLICADOS %REC'!$P$10:$P$29</c:f>
              <c:numCache>
                <c:formatCode>0</c:formatCode>
                <c:ptCount val="20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  <c:pt idx="12">
                  <c:v>70</c:v>
                </c:pt>
                <c:pt idx="13">
                  <c:v>70</c:v>
                </c:pt>
                <c:pt idx="14">
                  <c:v>70</c:v>
                </c:pt>
                <c:pt idx="15">
                  <c:v>70</c:v>
                </c:pt>
                <c:pt idx="16">
                  <c:v>70</c:v>
                </c:pt>
                <c:pt idx="17">
                  <c:v>70</c:v>
                </c:pt>
                <c:pt idx="18">
                  <c:v>70</c:v>
                </c:pt>
                <c:pt idx="19">
                  <c:v>70</c:v>
                </c:pt>
              </c:numCache>
            </c:numRef>
          </c:yVal>
          <c:smooth val="0"/>
        </c:ser>
        <c:ser>
          <c:idx val="7"/>
          <c:order val="2"/>
          <c:tx>
            <c:v>Limite inf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'%REC-DUPLICADOS %REC'!$A$10:$A$29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'%REC-DUPLICADOS %REC'!$Q$10:$Q$29</c:f>
              <c:numCache>
                <c:formatCode>0</c:formatCode>
                <c:ptCount val="20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  <c:pt idx="9">
                  <c:v>130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130</c:v>
                </c:pt>
                <c:pt idx="14">
                  <c:v>130</c:v>
                </c:pt>
                <c:pt idx="15">
                  <c:v>130</c:v>
                </c:pt>
                <c:pt idx="16">
                  <c:v>130</c:v>
                </c:pt>
                <c:pt idx="17">
                  <c:v>130</c:v>
                </c:pt>
                <c:pt idx="18">
                  <c:v>130</c:v>
                </c:pt>
                <c:pt idx="19">
                  <c:v>130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674896"/>
        <c:axId val="213206472"/>
      </c:scatterChart>
      <c:valAx>
        <c:axId val="211674896"/>
        <c:scaling>
          <c:orientation val="minMax"/>
          <c:max val="20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s-CO" b="1"/>
                  <a:t>Lecturas</a:t>
                </a:r>
              </a:p>
            </c:rich>
          </c:tx>
          <c:layout>
            <c:manualLayout>
              <c:xMode val="edge"/>
              <c:yMode val="edge"/>
              <c:x val="0.41640414351191174"/>
              <c:y val="0.9055959815367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700"/>
            </a:pPr>
            <a:endParaRPr lang="es-CO"/>
          </a:p>
        </c:txPr>
        <c:crossAx val="213206472"/>
        <c:crosses val="autoZero"/>
        <c:crossBetween val="midCat"/>
        <c:majorUnit val="1"/>
      </c:valAx>
      <c:valAx>
        <c:axId val="213206472"/>
        <c:scaling>
          <c:orientation val="minMax"/>
          <c:max val="140"/>
          <c:min val="6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1"/>
                </a:pPr>
                <a:r>
                  <a:rPr lang="es-CO" b="1"/>
                  <a:t>Rango Establecido (%)</a:t>
                </a:r>
              </a:p>
            </c:rich>
          </c:tx>
          <c:layout>
            <c:manualLayout>
              <c:xMode val="edge"/>
              <c:yMode val="edge"/>
              <c:x val="1.5636105188343994E-2"/>
              <c:y val="0.12261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es-CO"/>
          </a:p>
        </c:txPr>
        <c:crossAx val="211674896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0739250877222435"/>
          <c:y val="4.7413888888888887E-2"/>
          <c:w val="0.18976568227479029"/>
          <c:h val="0.85345008598063166"/>
        </c:manualLayout>
      </c:layout>
      <c:overlay val="0"/>
      <c:txPr>
        <a:bodyPr/>
        <a:lstStyle/>
        <a:p>
          <a:pPr>
            <a:defRPr sz="8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 alignWithMargins="0"/>
    <c:pageMargins b="0.75000000000000133" l="0.70000000000000062" r="0.70000000000000062" t="0.750000000000001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s-CO" sz="1000" b="1"/>
              <a:t>DUPLICADOS</a:t>
            </a:r>
          </a:p>
        </c:rich>
      </c:tx>
      <c:layout>
        <c:manualLayout>
          <c:xMode val="edge"/>
          <c:yMode val="edge"/>
          <c:x val="0.38250219750963554"/>
          <c:y val="3.88678687891286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52135443580063"/>
          <c:y val="0.23529722222222221"/>
          <c:w val="0.70567986230636837"/>
          <c:h val="0.55603565302492974"/>
        </c:manualLayout>
      </c:layout>
      <c:scatterChart>
        <c:scatterStyle val="lineMarker"/>
        <c:varyColors val="0"/>
        <c:ser>
          <c:idx val="1"/>
          <c:order val="1"/>
          <c:tx>
            <c:v>Límite</c:v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'%REC-DUPLICADOS %REC'!$A$10:$A$29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'%REC-DUPLICADOS %REC'!$O$10:$O$29</c:f>
              <c:numCache>
                <c:formatCode>0</c:formatCode>
                <c:ptCount val="2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207256"/>
        <c:axId val="213207648"/>
      </c:scatterChart>
      <c:scatterChart>
        <c:scatterStyle val="lineMarker"/>
        <c:varyColors val="0"/>
        <c:ser>
          <c:idx val="0"/>
          <c:order val="0"/>
          <c:tx>
            <c:v>% RPD</c:v>
          </c:tx>
          <c:spPr>
            <a:ln w="22225">
              <a:solidFill>
                <a:schemeClr val="bg1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chemeClr val="bg1"/>
                </a:solidFill>
                <a:prstDash val="solid"/>
              </a:ln>
            </c:spPr>
          </c:marker>
          <c:xVal>
            <c:numRef>
              <c:f>'%REC-DUPLICADOS %REC'!$A$10:$A$29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'%REC-DUPLICADOS %REC'!$N$10:$N$29</c:f>
              <c:numCache>
                <c:formatCode>0</c:formatCode>
                <c:ptCount val="20"/>
                <c:pt idx="0">
                  <c:v>0.71047957371225634</c:v>
                </c:pt>
                <c:pt idx="1">
                  <c:v>0.71047957371225634</c:v>
                </c:pt>
                <c:pt idx="2">
                  <c:v>0.71047957371225634</c:v>
                </c:pt>
                <c:pt idx="3">
                  <c:v>0.71047957371225634</c:v>
                </c:pt>
                <c:pt idx="4">
                  <c:v>0.71047957371225634</c:v>
                </c:pt>
                <c:pt idx="5">
                  <c:v>0.71047957371225634</c:v>
                </c:pt>
                <c:pt idx="6">
                  <c:v>0.71047957371225634</c:v>
                </c:pt>
                <c:pt idx="7">
                  <c:v>0.71047957371225634</c:v>
                </c:pt>
                <c:pt idx="8">
                  <c:v>0.71047957371225634</c:v>
                </c:pt>
                <c:pt idx="9">
                  <c:v>0.71047957371225634</c:v>
                </c:pt>
                <c:pt idx="10">
                  <c:v>0.71047957371225634</c:v>
                </c:pt>
                <c:pt idx="11">
                  <c:v>0.71047957371225634</c:v>
                </c:pt>
                <c:pt idx="12">
                  <c:v>0.71047957371225634</c:v>
                </c:pt>
                <c:pt idx="13">
                  <c:v>0.71047957371225634</c:v>
                </c:pt>
                <c:pt idx="14">
                  <c:v>0.71047957371225634</c:v>
                </c:pt>
                <c:pt idx="15">
                  <c:v>0.71047957371225634</c:v>
                </c:pt>
                <c:pt idx="16">
                  <c:v>0.71047957371225634</c:v>
                </c:pt>
                <c:pt idx="17">
                  <c:v>0.71047957371225634</c:v>
                </c:pt>
                <c:pt idx="18">
                  <c:v>0.71047957371225634</c:v>
                </c:pt>
                <c:pt idx="19">
                  <c:v>0.71047957371225634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208432"/>
        <c:axId val="213208040"/>
      </c:scatterChart>
      <c:valAx>
        <c:axId val="213207256"/>
        <c:scaling>
          <c:orientation val="minMax"/>
          <c:max val="20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s-CO" b="1"/>
                  <a:t>Lecturas</a:t>
                </a:r>
              </a:p>
            </c:rich>
          </c:tx>
          <c:layout>
            <c:manualLayout>
              <c:xMode val="edge"/>
              <c:yMode val="edge"/>
              <c:x val="0.42857142857142855"/>
              <c:y val="0.883622499773735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es-CO"/>
          </a:p>
        </c:txPr>
        <c:crossAx val="213207648"/>
        <c:crosses val="autoZero"/>
        <c:crossBetween val="midCat"/>
        <c:majorUnit val="1"/>
      </c:valAx>
      <c:valAx>
        <c:axId val="213207648"/>
        <c:scaling>
          <c:orientation val="minMax"/>
          <c:max val="12"/>
          <c:min val="0"/>
        </c:scaling>
        <c:delete val="0"/>
        <c:axPos val="l"/>
        <c:majorGridlines>
          <c:spPr>
            <a:ln cmpd="sng">
              <a:solidFill>
                <a:schemeClr val="tx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es-CO" b="1"/>
                  <a:t>Rango Establecido </a:t>
                </a:r>
              </a:p>
            </c:rich>
          </c:tx>
          <c:layout>
            <c:manualLayout>
              <c:xMode val="edge"/>
              <c:yMode val="edge"/>
              <c:x val="1.3917886369574781E-2"/>
              <c:y val="0.2616238888888889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es-CO"/>
          </a:p>
        </c:txPr>
        <c:crossAx val="213207256"/>
        <c:crosses val="autoZero"/>
        <c:crossBetween val="midCat"/>
        <c:majorUnit val="2"/>
      </c:valAx>
      <c:valAx>
        <c:axId val="213208040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213208432"/>
        <c:crosses val="max"/>
        <c:crossBetween val="midCat"/>
      </c:valAx>
      <c:valAx>
        <c:axId val="213208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3208040"/>
        <c:crosses val="autoZero"/>
        <c:crossBetween val="midCat"/>
      </c:valAx>
      <c:spPr>
        <a:solidFill>
          <a:srgbClr val="FFFFFF"/>
        </a:solidFill>
        <a:ln w="25400">
          <a:noFill/>
        </a:ln>
        <a:effectLst>
          <a:softEdge rad="12700"/>
        </a:effectLst>
      </c:spPr>
    </c:plotArea>
    <c:legend>
      <c:legendPos val="r"/>
      <c:layout>
        <c:manualLayout>
          <c:xMode val="edge"/>
          <c:yMode val="edge"/>
          <c:x val="0.85336975178434515"/>
          <c:y val="0.34839277777777777"/>
          <c:w val="0.1428571428571429"/>
          <c:h val="0.4310344827586206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 alignWithMargins="0"/>
    <c:pageMargins b="1" l="0.75" r="0.75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953944" y="906462"/>
    <xdr:ext cx="4467225" cy="1800000"/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8</xdr:col>
      <xdr:colOff>227015</xdr:colOff>
      <xdr:row>5</xdr:row>
      <xdr:rowOff>191559</xdr:rowOff>
    </xdr:from>
    <xdr:to>
      <xdr:col>15</xdr:col>
      <xdr:colOff>525994</xdr:colOff>
      <xdr:row>5</xdr:row>
      <xdr:rowOff>1991559</xdr:rowOff>
    </xdr:to>
    <xdr:graphicFrame macro="">
      <xdr:nvGraphicFramePr>
        <xdr:cNvPr id="3" name="Gráfico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445297</xdr:colOff>
      <xdr:row>0</xdr:row>
      <xdr:rowOff>102393</xdr:rowOff>
    </xdr:from>
    <xdr:to>
      <xdr:col>2</xdr:col>
      <xdr:colOff>371476</xdr:colOff>
      <xdr:row>4</xdr:row>
      <xdr:rowOff>104775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5297" y="102393"/>
          <a:ext cx="1212054" cy="611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40"/>
  <sheetViews>
    <sheetView tabSelected="1" topLeftCell="A10" zoomScale="90" zoomScaleNormal="90" workbookViewId="0">
      <selection activeCell="J46" sqref="J46"/>
    </sheetView>
  </sheetViews>
  <sheetFormatPr baseColWidth="10" defaultRowHeight="12" x14ac:dyDescent="0.2"/>
  <cols>
    <col min="1" max="1" width="7.140625" style="1" customWidth="1"/>
    <col min="2" max="2" width="11.5703125" style="1" customWidth="1"/>
    <col min="3" max="3" width="10.140625" style="1" customWidth="1"/>
    <col min="4" max="4" width="9.85546875" style="1" customWidth="1"/>
    <col min="5" max="5" width="10.85546875" style="1" customWidth="1"/>
    <col min="6" max="6" width="13.42578125" style="1" customWidth="1"/>
    <col min="7" max="7" width="13.28515625" style="1" customWidth="1"/>
    <col min="8" max="8" width="13.5703125" style="3" customWidth="1"/>
    <col min="9" max="9" width="8.42578125" style="3" customWidth="1"/>
    <col min="10" max="10" width="9.42578125" style="3" customWidth="1"/>
    <col min="11" max="11" width="9.7109375" style="3" customWidth="1"/>
    <col min="12" max="12" width="13.28515625" style="3" customWidth="1"/>
    <col min="13" max="14" width="6.28515625" style="1" customWidth="1"/>
    <col min="15" max="15" width="11" style="1" customWidth="1"/>
    <col min="16" max="17" width="8.140625" style="1" customWidth="1"/>
    <col min="18" max="18" width="8.85546875" style="1" customWidth="1"/>
    <col min="19" max="19" width="7.85546875" style="1" customWidth="1"/>
    <col min="20" max="22" width="11.140625" style="1" customWidth="1"/>
    <col min="23" max="16384" width="11.42578125" style="1"/>
  </cols>
  <sheetData>
    <row r="1" spans="1:21" x14ac:dyDescent="0.2">
      <c r="A1" s="37"/>
      <c r="B1" s="37"/>
      <c r="C1" s="37"/>
      <c r="D1" s="43" t="s">
        <v>26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38" t="s">
        <v>19</v>
      </c>
      <c r="S1" s="38"/>
    </row>
    <row r="2" spans="1:21" x14ac:dyDescent="0.2">
      <c r="A2" s="37"/>
      <c r="B2" s="37"/>
      <c r="C2" s="37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39" t="s">
        <v>8</v>
      </c>
      <c r="S2" s="39"/>
    </row>
    <row r="3" spans="1:21" x14ac:dyDescent="0.2">
      <c r="A3" s="37"/>
      <c r="B3" s="37"/>
      <c r="C3" s="37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0" t="s">
        <v>16</v>
      </c>
      <c r="S3" s="40"/>
    </row>
    <row r="4" spans="1:21" x14ac:dyDescent="0.2">
      <c r="A4" s="37"/>
      <c r="B4" s="37"/>
      <c r="C4" s="37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1" t="s">
        <v>9</v>
      </c>
      <c r="S4" s="41"/>
    </row>
    <row r="5" spans="1:21" x14ac:dyDescent="0.2">
      <c r="A5" s="37"/>
      <c r="B5" s="37"/>
      <c r="C5" s="37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2" t="s">
        <v>6</v>
      </c>
      <c r="S5" s="42"/>
    </row>
    <row r="6" spans="1:21" ht="167.25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/>
    </row>
    <row r="7" spans="1:21" ht="16.5" customHeight="1" x14ac:dyDescent="0.2">
      <c r="A7" s="35" t="s">
        <v>0</v>
      </c>
      <c r="B7" s="36"/>
      <c r="C7" s="44"/>
      <c r="D7" s="45"/>
      <c r="E7" s="45"/>
      <c r="F7" s="45"/>
      <c r="G7" s="45"/>
      <c r="H7" s="45"/>
      <c r="I7" s="46"/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1:21" ht="14.25" customHeight="1" x14ac:dyDescent="0.2">
      <c r="H8" s="1"/>
      <c r="I8" s="1"/>
      <c r="J8" s="1"/>
      <c r="K8" s="1"/>
      <c r="L8" s="1"/>
    </row>
    <row r="9" spans="1:21" ht="66" customHeight="1" x14ac:dyDescent="0.2">
      <c r="A9" s="9" t="s">
        <v>1</v>
      </c>
      <c r="B9" s="10" t="s">
        <v>7</v>
      </c>
      <c r="C9" s="11" t="s">
        <v>20</v>
      </c>
      <c r="D9" s="22" t="s">
        <v>28</v>
      </c>
      <c r="E9" s="22" t="s">
        <v>29</v>
      </c>
      <c r="F9" s="22" t="s">
        <v>5</v>
      </c>
      <c r="G9" s="22" t="s">
        <v>33</v>
      </c>
      <c r="H9" s="22" t="s">
        <v>23</v>
      </c>
      <c r="I9" s="22" t="s">
        <v>30</v>
      </c>
      <c r="J9" s="22" t="s">
        <v>31</v>
      </c>
      <c r="K9" s="22" t="s">
        <v>32</v>
      </c>
      <c r="L9" s="22" t="s">
        <v>36</v>
      </c>
      <c r="M9" s="22" t="s">
        <v>4</v>
      </c>
      <c r="N9" s="22" t="s">
        <v>3</v>
      </c>
      <c r="O9" s="22" t="s">
        <v>2</v>
      </c>
      <c r="P9" s="11" t="s">
        <v>21</v>
      </c>
      <c r="Q9" s="11" t="s">
        <v>22</v>
      </c>
      <c r="R9" s="11" t="s">
        <v>24</v>
      </c>
      <c r="S9" s="6" t="s">
        <v>25</v>
      </c>
    </row>
    <row r="10" spans="1:21" ht="10.5" customHeight="1" x14ac:dyDescent="0.2">
      <c r="A10" s="24">
        <v>1</v>
      </c>
      <c r="B10" s="25"/>
      <c r="C10" s="26"/>
      <c r="D10" s="27">
        <v>5.0999999999999996</v>
      </c>
      <c r="E10" s="28">
        <v>5.61</v>
      </c>
      <c r="F10" s="28">
        <v>5.65</v>
      </c>
      <c r="G10" s="28">
        <v>10</v>
      </c>
      <c r="H10" s="29">
        <v>0.5</v>
      </c>
      <c r="I10" s="29">
        <v>100</v>
      </c>
      <c r="J10" s="29">
        <f>+I10-K10</f>
        <v>95</v>
      </c>
      <c r="K10" s="29">
        <f>+(I10*(L10-D10))/G10</f>
        <v>5</v>
      </c>
      <c r="L10" s="29">
        <f>+D10+H10</f>
        <v>5.6</v>
      </c>
      <c r="M10" s="31">
        <f>+(((E10*(K10+J10))-(D10*I10))/(G10*K10))*100</f>
        <v>102.00000000000011</v>
      </c>
      <c r="N10" s="30">
        <f>ABS((E10-F10)/((E10+F10)/2)*100)</f>
        <v>0.71047957371225634</v>
      </c>
      <c r="O10" s="30">
        <v>10</v>
      </c>
      <c r="P10" s="31">
        <v>70</v>
      </c>
      <c r="Q10" s="31">
        <v>130</v>
      </c>
      <c r="R10" s="21"/>
      <c r="S10" s="21"/>
      <c r="T10" s="2"/>
    </row>
    <row r="11" spans="1:21" ht="10.5" customHeight="1" x14ac:dyDescent="0.2">
      <c r="A11" s="32">
        <v>2</v>
      </c>
      <c r="B11" s="25"/>
      <c r="C11" s="26"/>
      <c r="D11" s="27">
        <v>5.0999999999999996</v>
      </c>
      <c r="E11" s="28">
        <v>5.61</v>
      </c>
      <c r="F11" s="28">
        <v>5.65</v>
      </c>
      <c r="G11" s="28">
        <v>10</v>
      </c>
      <c r="H11" s="29">
        <v>0.5</v>
      </c>
      <c r="I11" s="29">
        <v>100</v>
      </c>
      <c r="J11" s="29">
        <f t="shared" ref="J11:J29" si="0">+I11-K11</f>
        <v>95</v>
      </c>
      <c r="K11" s="29">
        <f t="shared" ref="K11:K29" si="1">+(I11*(L11-D11))/G11</f>
        <v>5</v>
      </c>
      <c r="L11" s="29">
        <f t="shared" ref="L11:L29" si="2">+D11+H11</f>
        <v>5.6</v>
      </c>
      <c r="M11" s="31">
        <f>+(((E11*(K11+J11))-(D11*I11))/(G11*K11))*100</f>
        <v>102.00000000000011</v>
      </c>
      <c r="N11" s="30">
        <f t="shared" ref="N11:N22" si="3">ABS((E11-F11)/((E11+F11)/2)*100)</f>
        <v>0.71047957371225634</v>
      </c>
      <c r="O11" s="30">
        <v>10</v>
      </c>
      <c r="P11" s="31">
        <v>70</v>
      </c>
      <c r="Q11" s="31">
        <v>130</v>
      </c>
      <c r="R11" s="21"/>
      <c r="S11" s="21"/>
      <c r="T11" s="14"/>
      <c r="U11" s="15"/>
    </row>
    <row r="12" spans="1:21" ht="10.5" customHeight="1" x14ac:dyDescent="0.2">
      <c r="A12" s="24">
        <v>3</v>
      </c>
      <c r="B12" s="25"/>
      <c r="C12" s="26"/>
      <c r="D12" s="27">
        <v>5.0999999999999996</v>
      </c>
      <c r="E12" s="28">
        <v>5.61</v>
      </c>
      <c r="F12" s="28">
        <v>5.65</v>
      </c>
      <c r="G12" s="28">
        <v>10</v>
      </c>
      <c r="H12" s="29">
        <v>0.5</v>
      </c>
      <c r="I12" s="29">
        <v>100</v>
      </c>
      <c r="J12" s="29">
        <f t="shared" si="0"/>
        <v>95</v>
      </c>
      <c r="K12" s="29">
        <f t="shared" si="1"/>
        <v>5</v>
      </c>
      <c r="L12" s="29">
        <f t="shared" si="2"/>
        <v>5.6</v>
      </c>
      <c r="M12" s="31">
        <f>+(((E12*(K12+J12))-(D12*I12))/(G12*K12))*100</f>
        <v>102.00000000000011</v>
      </c>
      <c r="N12" s="30">
        <f t="shared" si="3"/>
        <v>0.71047957371225634</v>
      </c>
      <c r="O12" s="30">
        <v>10</v>
      </c>
      <c r="P12" s="31">
        <v>70</v>
      </c>
      <c r="Q12" s="31">
        <v>130</v>
      </c>
      <c r="R12" s="21"/>
      <c r="S12" s="21"/>
      <c r="T12" s="14"/>
      <c r="U12" s="15"/>
    </row>
    <row r="13" spans="1:21" ht="10.5" customHeight="1" x14ac:dyDescent="0.2">
      <c r="A13" s="32">
        <v>4</v>
      </c>
      <c r="B13" s="25"/>
      <c r="C13" s="26"/>
      <c r="D13" s="27">
        <v>5.0999999999999996</v>
      </c>
      <c r="E13" s="28">
        <v>5.61</v>
      </c>
      <c r="F13" s="28">
        <v>5.65</v>
      </c>
      <c r="G13" s="28">
        <v>10</v>
      </c>
      <c r="H13" s="29">
        <v>0.5</v>
      </c>
      <c r="I13" s="29">
        <v>100</v>
      </c>
      <c r="J13" s="29">
        <f t="shared" si="0"/>
        <v>95</v>
      </c>
      <c r="K13" s="29">
        <f t="shared" si="1"/>
        <v>5</v>
      </c>
      <c r="L13" s="29">
        <f t="shared" si="2"/>
        <v>5.6</v>
      </c>
      <c r="M13" s="31">
        <f t="shared" ref="M13:M22" si="4">+(((E13*(K13+J13))-(D13*J13))/(G13*K13))*100</f>
        <v>153.00000000000011</v>
      </c>
      <c r="N13" s="30">
        <f t="shared" si="3"/>
        <v>0.71047957371225634</v>
      </c>
      <c r="O13" s="30">
        <v>10</v>
      </c>
      <c r="P13" s="31">
        <v>70</v>
      </c>
      <c r="Q13" s="31">
        <v>130</v>
      </c>
      <c r="R13" s="21"/>
      <c r="S13" s="21"/>
      <c r="T13" s="14"/>
      <c r="U13" s="15"/>
    </row>
    <row r="14" spans="1:21" ht="10.5" customHeight="1" x14ac:dyDescent="0.2">
      <c r="A14" s="24">
        <v>5</v>
      </c>
      <c r="B14" s="25"/>
      <c r="C14" s="26"/>
      <c r="D14" s="27">
        <v>5.0999999999999996</v>
      </c>
      <c r="E14" s="28">
        <v>5.61</v>
      </c>
      <c r="F14" s="28">
        <v>5.65</v>
      </c>
      <c r="G14" s="28">
        <v>10</v>
      </c>
      <c r="H14" s="29">
        <v>0.5</v>
      </c>
      <c r="I14" s="29">
        <v>100</v>
      </c>
      <c r="J14" s="29">
        <f t="shared" si="0"/>
        <v>95</v>
      </c>
      <c r="K14" s="29">
        <f t="shared" si="1"/>
        <v>5</v>
      </c>
      <c r="L14" s="29">
        <f t="shared" si="2"/>
        <v>5.6</v>
      </c>
      <c r="M14" s="31">
        <f t="shared" si="4"/>
        <v>153.00000000000011</v>
      </c>
      <c r="N14" s="30">
        <f t="shared" si="3"/>
        <v>0.71047957371225634</v>
      </c>
      <c r="O14" s="30">
        <v>10</v>
      </c>
      <c r="P14" s="31">
        <v>70</v>
      </c>
      <c r="Q14" s="31">
        <v>130</v>
      </c>
      <c r="R14" s="21"/>
      <c r="S14" s="21"/>
      <c r="T14" s="14"/>
      <c r="U14" s="15"/>
    </row>
    <row r="15" spans="1:21" ht="10.5" customHeight="1" x14ac:dyDescent="0.2">
      <c r="A15" s="32">
        <v>6</v>
      </c>
      <c r="B15" s="25"/>
      <c r="C15" s="26"/>
      <c r="D15" s="27">
        <v>5.0999999999999996</v>
      </c>
      <c r="E15" s="28">
        <v>5.61</v>
      </c>
      <c r="F15" s="28">
        <v>5.65</v>
      </c>
      <c r="G15" s="28">
        <v>10</v>
      </c>
      <c r="H15" s="29">
        <v>0.5</v>
      </c>
      <c r="I15" s="29">
        <v>100</v>
      </c>
      <c r="J15" s="29">
        <f t="shared" si="0"/>
        <v>95</v>
      </c>
      <c r="K15" s="29">
        <f t="shared" si="1"/>
        <v>5</v>
      </c>
      <c r="L15" s="29">
        <f t="shared" si="2"/>
        <v>5.6</v>
      </c>
      <c r="M15" s="31">
        <f t="shared" si="4"/>
        <v>153.00000000000011</v>
      </c>
      <c r="N15" s="30">
        <f t="shared" si="3"/>
        <v>0.71047957371225634</v>
      </c>
      <c r="O15" s="30">
        <v>10</v>
      </c>
      <c r="P15" s="31">
        <v>70</v>
      </c>
      <c r="Q15" s="31">
        <v>130</v>
      </c>
      <c r="R15" s="21"/>
      <c r="S15" s="21"/>
      <c r="T15" s="14"/>
      <c r="U15" s="15"/>
    </row>
    <row r="16" spans="1:21" ht="10.5" customHeight="1" x14ac:dyDescent="0.2">
      <c r="A16" s="24">
        <v>7</v>
      </c>
      <c r="B16" s="25"/>
      <c r="C16" s="26"/>
      <c r="D16" s="27">
        <v>5.0999999999999996</v>
      </c>
      <c r="E16" s="28">
        <v>5.61</v>
      </c>
      <c r="F16" s="28">
        <v>5.65</v>
      </c>
      <c r="G16" s="28">
        <v>10</v>
      </c>
      <c r="H16" s="29">
        <v>0.5</v>
      </c>
      <c r="I16" s="29">
        <v>100</v>
      </c>
      <c r="J16" s="29">
        <f t="shared" si="0"/>
        <v>95</v>
      </c>
      <c r="K16" s="29">
        <f t="shared" si="1"/>
        <v>5</v>
      </c>
      <c r="L16" s="29">
        <f t="shared" si="2"/>
        <v>5.6</v>
      </c>
      <c r="M16" s="31">
        <f t="shared" si="4"/>
        <v>153.00000000000011</v>
      </c>
      <c r="N16" s="30">
        <f t="shared" si="3"/>
        <v>0.71047957371225634</v>
      </c>
      <c r="O16" s="30">
        <v>10</v>
      </c>
      <c r="P16" s="31">
        <v>70</v>
      </c>
      <c r="Q16" s="31">
        <v>130</v>
      </c>
      <c r="R16" s="21"/>
      <c r="S16" s="21"/>
      <c r="T16" s="14"/>
      <c r="U16" s="15"/>
    </row>
    <row r="17" spans="1:20" ht="10.5" customHeight="1" x14ac:dyDescent="0.2">
      <c r="A17" s="32">
        <v>8</v>
      </c>
      <c r="B17" s="25"/>
      <c r="C17" s="26"/>
      <c r="D17" s="27">
        <v>5.0999999999999996</v>
      </c>
      <c r="E17" s="28">
        <v>5.61</v>
      </c>
      <c r="F17" s="28">
        <v>5.65</v>
      </c>
      <c r="G17" s="28">
        <v>10</v>
      </c>
      <c r="H17" s="29">
        <v>0.5</v>
      </c>
      <c r="I17" s="29">
        <v>100</v>
      </c>
      <c r="J17" s="29">
        <f t="shared" si="0"/>
        <v>95</v>
      </c>
      <c r="K17" s="29">
        <f t="shared" si="1"/>
        <v>5</v>
      </c>
      <c r="L17" s="29">
        <f t="shared" si="2"/>
        <v>5.6</v>
      </c>
      <c r="M17" s="31">
        <f t="shared" si="4"/>
        <v>153.00000000000011</v>
      </c>
      <c r="N17" s="30">
        <f t="shared" si="3"/>
        <v>0.71047957371225634</v>
      </c>
      <c r="O17" s="30">
        <v>10</v>
      </c>
      <c r="P17" s="31">
        <v>70</v>
      </c>
      <c r="Q17" s="31">
        <v>130</v>
      </c>
      <c r="R17" s="21"/>
      <c r="S17" s="21"/>
      <c r="T17" s="13"/>
    </row>
    <row r="18" spans="1:20" ht="10.5" customHeight="1" x14ac:dyDescent="0.25">
      <c r="A18" s="24">
        <v>9</v>
      </c>
      <c r="B18" s="25"/>
      <c r="C18" s="26"/>
      <c r="D18" s="27">
        <v>5.0999999999999996</v>
      </c>
      <c r="E18" s="28">
        <v>5.61</v>
      </c>
      <c r="F18" s="28">
        <v>5.65</v>
      </c>
      <c r="G18" s="28">
        <v>10</v>
      </c>
      <c r="H18" s="29">
        <v>0.5</v>
      </c>
      <c r="I18" s="29">
        <v>100</v>
      </c>
      <c r="J18" s="29">
        <f t="shared" si="0"/>
        <v>95</v>
      </c>
      <c r="K18" s="29">
        <f t="shared" si="1"/>
        <v>5</v>
      </c>
      <c r="L18" s="29">
        <f t="shared" si="2"/>
        <v>5.6</v>
      </c>
      <c r="M18" s="31">
        <f t="shared" si="4"/>
        <v>153.00000000000011</v>
      </c>
      <c r="N18" s="30">
        <f t="shared" si="3"/>
        <v>0.71047957371225634</v>
      </c>
      <c r="O18" s="30">
        <v>10</v>
      </c>
      <c r="P18" s="31">
        <v>70</v>
      </c>
      <c r="Q18" s="31">
        <v>130</v>
      </c>
      <c r="R18" s="21"/>
      <c r="S18" s="21"/>
      <c r="T18"/>
    </row>
    <row r="19" spans="1:20" ht="10.5" customHeight="1" x14ac:dyDescent="0.25">
      <c r="A19" s="32">
        <v>10</v>
      </c>
      <c r="B19" s="25"/>
      <c r="C19" s="26"/>
      <c r="D19" s="27">
        <v>5.0999999999999996</v>
      </c>
      <c r="E19" s="28">
        <v>5.61</v>
      </c>
      <c r="F19" s="28">
        <v>5.65</v>
      </c>
      <c r="G19" s="28">
        <v>10</v>
      </c>
      <c r="H19" s="29">
        <v>0.5</v>
      </c>
      <c r="I19" s="29">
        <v>100</v>
      </c>
      <c r="J19" s="29">
        <f t="shared" si="0"/>
        <v>95</v>
      </c>
      <c r="K19" s="29">
        <f t="shared" si="1"/>
        <v>5</v>
      </c>
      <c r="L19" s="29">
        <f t="shared" si="2"/>
        <v>5.6</v>
      </c>
      <c r="M19" s="31">
        <f t="shared" si="4"/>
        <v>153.00000000000011</v>
      </c>
      <c r="N19" s="30">
        <f t="shared" si="3"/>
        <v>0.71047957371225634</v>
      </c>
      <c r="O19" s="30">
        <v>10</v>
      </c>
      <c r="P19" s="31">
        <v>70</v>
      </c>
      <c r="Q19" s="31">
        <v>130</v>
      </c>
      <c r="R19" s="21"/>
      <c r="S19" s="21"/>
      <c r="T19"/>
    </row>
    <row r="20" spans="1:20" ht="10.5" customHeight="1" x14ac:dyDescent="0.2">
      <c r="A20" s="24">
        <v>11</v>
      </c>
      <c r="B20" s="25"/>
      <c r="C20" s="26"/>
      <c r="D20" s="27">
        <v>5.0999999999999996</v>
      </c>
      <c r="E20" s="28">
        <v>5.61</v>
      </c>
      <c r="F20" s="28">
        <v>5.65</v>
      </c>
      <c r="G20" s="28">
        <v>10</v>
      </c>
      <c r="H20" s="29">
        <v>0.5</v>
      </c>
      <c r="I20" s="29">
        <v>100</v>
      </c>
      <c r="J20" s="29">
        <f t="shared" si="0"/>
        <v>95</v>
      </c>
      <c r="K20" s="29">
        <f t="shared" si="1"/>
        <v>5</v>
      </c>
      <c r="L20" s="29">
        <f t="shared" si="2"/>
        <v>5.6</v>
      </c>
      <c r="M20" s="31">
        <f t="shared" si="4"/>
        <v>153.00000000000011</v>
      </c>
      <c r="N20" s="30">
        <f t="shared" si="3"/>
        <v>0.71047957371225634</v>
      </c>
      <c r="O20" s="30">
        <v>10</v>
      </c>
      <c r="P20" s="31">
        <v>70</v>
      </c>
      <c r="Q20" s="31">
        <v>130</v>
      </c>
      <c r="R20" s="21"/>
      <c r="S20" s="21"/>
      <c r="T20" s="2"/>
    </row>
    <row r="21" spans="1:20" ht="10.5" customHeight="1" x14ac:dyDescent="0.2">
      <c r="A21" s="32">
        <v>12</v>
      </c>
      <c r="B21" s="25"/>
      <c r="C21" s="26"/>
      <c r="D21" s="27">
        <v>5.0999999999999996</v>
      </c>
      <c r="E21" s="28">
        <v>5.61</v>
      </c>
      <c r="F21" s="28">
        <v>5.65</v>
      </c>
      <c r="G21" s="28">
        <v>10</v>
      </c>
      <c r="H21" s="29">
        <v>0.5</v>
      </c>
      <c r="I21" s="29">
        <v>100</v>
      </c>
      <c r="J21" s="29">
        <f t="shared" si="0"/>
        <v>95</v>
      </c>
      <c r="K21" s="29">
        <f t="shared" si="1"/>
        <v>5</v>
      </c>
      <c r="L21" s="29">
        <f t="shared" si="2"/>
        <v>5.6</v>
      </c>
      <c r="M21" s="31">
        <f t="shared" si="4"/>
        <v>153.00000000000011</v>
      </c>
      <c r="N21" s="30">
        <f t="shared" si="3"/>
        <v>0.71047957371225634</v>
      </c>
      <c r="O21" s="30">
        <v>10</v>
      </c>
      <c r="P21" s="31">
        <v>70</v>
      </c>
      <c r="Q21" s="31">
        <v>130</v>
      </c>
      <c r="R21" s="21"/>
      <c r="S21" s="21"/>
      <c r="T21" s="2"/>
    </row>
    <row r="22" spans="1:20" ht="10.5" customHeight="1" x14ac:dyDescent="0.2">
      <c r="A22" s="24">
        <v>13</v>
      </c>
      <c r="B22" s="33"/>
      <c r="C22" s="31"/>
      <c r="D22" s="27">
        <v>5.0999999999999996</v>
      </c>
      <c r="E22" s="28">
        <v>5.61</v>
      </c>
      <c r="F22" s="28">
        <v>5.65</v>
      </c>
      <c r="G22" s="28">
        <v>10</v>
      </c>
      <c r="H22" s="29">
        <v>0.5</v>
      </c>
      <c r="I22" s="29">
        <v>100</v>
      </c>
      <c r="J22" s="29">
        <f t="shared" si="0"/>
        <v>95</v>
      </c>
      <c r="K22" s="29">
        <f t="shared" si="1"/>
        <v>5</v>
      </c>
      <c r="L22" s="29">
        <f t="shared" si="2"/>
        <v>5.6</v>
      </c>
      <c r="M22" s="31">
        <f t="shared" si="4"/>
        <v>153.00000000000011</v>
      </c>
      <c r="N22" s="30">
        <f t="shared" si="3"/>
        <v>0.71047957371225634</v>
      </c>
      <c r="O22" s="30">
        <v>10</v>
      </c>
      <c r="P22" s="31">
        <v>70</v>
      </c>
      <c r="Q22" s="31">
        <v>130</v>
      </c>
      <c r="R22" s="21"/>
      <c r="S22" s="21"/>
      <c r="T22" s="2"/>
    </row>
    <row r="23" spans="1:20" ht="10.5" customHeight="1" x14ac:dyDescent="0.2">
      <c r="A23" s="32">
        <v>14</v>
      </c>
      <c r="B23" s="33"/>
      <c r="C23" s="31"/>
      <c r="D23" s="27">
        <v>5.0999999999999996</v>
      </c>
      <c r="E23" s="28">
        <v>5.61</v>
      </c>
      <c r="F23" s="28">
        <v>5.65</v>
      </c>
      <c r="G23" s="28">
        <v>10</v>
      </c>
      <c r="H23" s="29">
        <v>0.5</v>
      </c>
      <c r="I23" s="29">
        <v>100</v>
      </c>
      <c r="J23" s="29">
        <f t="shared" si="0"/>
        <v>95</v>
      </c>
      <c r="K23" s="29">
        <f t="shared" si="1"/>
        <v>5</v>
      </c>
      <c r="L23" s="29">
        <f t="shared" si="2"/>
        <v>5.6</v>
      </c>
      <c r="M23" s="31">
        <f t="shared" ref="M23:M29" si="5">+(((E23*(K23+J23))-(D23*J23))/(G23*K23))*100</f>
        <v>153.00000000000011</v>
      </c>
      <c r="N23" s="30">
        <f t="shared" ref="N23:N29" si="6">ABS((E23-F23)/((E23+F23)/2)*100)</f>
        <v>0.71047957371225634</v>
      </c>
      <c r="O23" s="30">
        <v>10</v>
      </c>
      <c r="P23" s="31">
        <v>70</v>
      </c>
      <c r="Q23" s="31">
        <v>130</v>
      </c>
      <c r="R23" s="21"/>
      <c r="S23" s="21"/>
      <c r="T23" s="2"/>
    </row>
    <row r="24" spans="1:20" ht="10.5" customHeight="1" x14ac:dyDescent="0.2">
      <c r="A24" s="24">
        <v>15</v>
      </c>
      <c r="B24" s="33"/>
      <c r="C24" s="31"/>
      <c r="D24" s="27">
        <v>5.0999999999999996</v>
      </c>
      <c r="E24" s="28">
        <v>5.61</v>
      </c>
      <c r="F24" s="28">
        <v>5.65</v>
      </c>
      <c r="G24" s="28">
        <v>10</v>
      </c>
      <c r="H24" s="29">
        <v>0.5</v>
      </c>
      <c r="I24" s="29">
        <v>100</v>
      </c>
      <c r="J24" s="29">
        <f t="shared" si="0"/>
        <v>95</v>
      </c>
      <c r="K24" s="29">
        <f t="shared" si="1"/>
        <v>5</v>
      </c>
      <c r="L24" s="29">
        <f t="shared" si="2"/>
        <v>5.6</v>
      </c>
      <c r="M24" s="31">
        <f t="shared" si="5"/>
        <v>153.00000000000011</v>
      </c>
      <c r="N24" s="30">
        <f t="shared" si="6"/>
        <v>0.71047957371225634</v>
      </c>
      <c r="O24" s="30">
        <v>10</v>
      </c>
      <c r="P24" s="31">
        <v>70</v>
      </c>
      <c r="Q24" s="31">
        <v>130</v>
      </c>
      <c r="R24" s="21"/>
      <c r="S24" s="21"/>
      <c r="T24" s="2"/>
    </row>
    <row r="25" spans="1:20" ht="10.5" customHeight="1" x14ac:dyDescent="0.2">
      <c r="A25" s="32">
        <v>16</v>
      </c>
      <c r="B25" s="33"/>
      <c r="C25" s="31"/>
      <c r="D25" s="27">
        <v>5.0999999999999996</v>
      </c>
      <c r="E25" s="28">
        <v>5.61</v>
      </c>
      <c r="F25" s="28">
        <v>5.65</v>
      </c>
      <c r="G25" s="28">
        <v>10</v>
      </c>
      <c r="H25" s="29">
        <v>0.5</v>
      </c>
      <c r="I25" s="29">
        <v>100</v>
      </c>
      <c r="J25" s="29">
        <f t="shared" si="0"/>
        <v>95</v>
      </c>
      <c r="K25" s="29">
        <f t="shared" si="1"/>
        <v>5</v>
      </c>
      <c r="L25" s="29">
        <f t="shared" si="2"/>
        <v>5.6</v>
      </c>
      <c r="M25" s="31">
        <f t="shared" si="5"/>
        <v>153.00000000000011</v>
      </c>
      <c r="N25" s="30">
        <f t="shared" si="6"/>
        <v>0.71047957371225634</v>
      </c>
      <c r="O25" s="30">
        <v>10</v>
      </c>
      <c r="P25" s="31">
        <v>70</v>
      </c>
      <c r="Q25" s="31">
        <v>130</v>
      </c>
      <c r="R25" s="21"/>
      <c r="S25" s="21"/>
      <c r="T25" s="2"/>
    </row>
    <row r="26" spans="1:20" ht="10.5" customHeight="1" x14ac:dyDescent="0.2">
      <c r="A26" s="24">
        <v>17</v>
      </c>
      <c r="B26" s="33"/>
      <c r="C26" s="31"/>
      <c r="D26" s="27">
        <v>5.0999999999999996</v>
      </c>
      <c r="E26" s="28">
        <v>5.61</v>
      </c>
      <c r="F26" s="28">
        <v>5.65</v>
      </c>
      <c r="G26" s="28">
        <v>10</v>
      </c>
      <c r="H26" s="29">
        <v>0.5</v>
      </c>
      <c r="I26" s="29">
        <v>100</v>
      </c>
      <c r="J26" s="29">
        <f t="shared" si="0"/>
        <v>95</v>
      </c>
      <c r="K26" s="29">
        <f t="shared" si="1"/>
        <v>5</v>
      </c>
      <c r="L26" s="29">
        <f t="shared" si="2"/>
        <v>5.6</v>
      </c>
      <c r="M26" s="31">
        <f t="shared" si="5"/>
        <v>153.00000000000011</v>
      </c>
      <c r="N26" s="30">
        <f t="shared" si="6"/>
        <v>0.71047957371225634</v>
      </c>
      <c r="O26" s="30">
        <v>10</v>
      </c>
      <c r="P26" s="31">
        <v>70</v>
      </c>
      <c r="Q26" s="31">
        <v>130</v>
      </c>
      <c r="R26" s="21"/>
      <c r="S26" s="21"/>
      <c r="T26" s="2"/>
    </row>
    <row r="27" spans="1:20" ht="10.5" customHeight="1" x14ac:dyDescent="0.2">
      <c r="A27" s="32">
        <v>18</v>
      </c>
      <c r="B27" s="33"/>
      <c r="C27" s="31"/>
      <c r="D27" s="27">
        <v>5.0999999999999996</v>
      </c>
      <c r="E27" s="28">
        <v>5.61</v>
      </c>
      <c r="F27" s="28">
        <v>5.65</v>
      </c>
      <c r="G27" s="28">
        <v>10</v>
      </c>
      <c r="H27" s="29">
        <v>0.5</v>
      </c>
      <c r="I27" s="29">
        <v>100</v>
      </c>
      <c r="J27" s="29">
        <f t="shared" si="0"/>
        <v>95</v>
      </c>
      <c r="K27" s="29">
        <f t="shared" si="1"/>
        <v>5</v>
      </c>
      <c r="L27" s="29">
        <f t="shared" si="2"/>
        <v>5.6</v>
      </c>
      <c r="M27" s="31">
        <f t="shared" si="5"/>
        <v>153.00000000000011</v>
      </c>
      <c r="N27" s="30">
        <f t="shared" si="6"/>
        <v>0.71047957371225634</v>
      </c>
      <c r="O27" s="30">
        <v>10</v>
      </c>
      <c r="P27" s="31">
        <v>70</v>
      </c>
      <c r="Q27" s="31">
        <v>130</v>
      </c>
      <c r="R27" s="21"/>
      <c r="S27" s="21"/>
      <c r="T27" s="2"/>
    </row>
    <row r="28" spans="1:20" ht="10.5" customHeight="1" x14ac:dyDescent="0.2">
      <c r="A28" s="24">
        <v>19</v>
      </c>
      <c r="B28" s="33"/>
      <c r="C28" s="31"/>
      <c r="D28" s="27">
        <v>5.0999999999999996</v>
      </c>
      <c r="E28" s="28">
        <v>5.61</v>
      </c>
      <c r="F28" s="28">
        <v>5.65</v>
      </c>
      <c r="G28" s="28">
        <v>10</v>
      </c>
      <c r="H28" s="29">
        <v>0.5</v>
      </c>
      <c r="I28" s="29">
        <v>100</v>
      </c>
      <c r="J28" s="29">
        <f t="shared" si="0"/>
        <v>95</v>
      </c>
      <c r="K28" s="29">
        <f t="shared" si="1"/>
        <v>5</v>
      </c>
      <c r="L28" s="29">
        <f t="shared" si="2"/>
        <v>5.6</v>
      </c>
      <c r="M28" s="31">
        <f t="shared" si="5"/>
        <v>153.00000000000011</v>
      </c>
      <c r="N28" s="30">
        <f t="shared" si="6"/>
        <v>0.71047957371225634</v>
      </c>
      <c r="O28" s="30">
        <v>10</v>
      </c>
      <c r="P28" s="31">
        <v>70</v>
      </c>
      <c r="Q28" s="31">
        <v>130</v>
      </c>
      <c r="R28" s="21"/>
      <c r="S28" s="21"/>
      <c r="T28" s="2"/>
    </row>
    <row r="29" spans="1:20" ht="10.5" customHeight="1" x14ac:dyDescent="0.2">
      <c r="A29" s="32">
        <v>20</v>
      </c>
      <c r="B29" s="33"/>
      <c r="C29" s="31"/>
      <c r="D29" s="27">
        <v>5.0999999999999996</v>
      </c>
      <c r="E29" s="28">
        <v>5.61</v>
      </c>
      <c r="F29" s="28">
        <v>5.65</v>
      </c>
      <c r="G29" s="28">
        <v>10</v>
      </c>
      <c r="H29" s="29">
        <v>0.5</v>
      </c>
      <c r="I29" s="29">
        <v>100</v>
      </c>
      <c r="J29" s="29">
        <f t="shared" si="0"/>
        <v>95</v>
      </c>
      <c r="K29" s="29">
        <f t="shared" si="1"/>
        <v>5</v>
      </c>
      <c r="L29" s="29">
        <f t="shared" si="2"/>
        <v>5.6</v>
      </c>
      <c r="M29" s="31">
        <f t="shared" si="5"/>
        <v>153.00000000000011</v>
      </c>
      <c r="N29" s="30">
        <f t="shared" si="6"/>
        <v>0.71047957371225634</v>
      </c>
      <c r="O29" s="30">
        <v>10</v>
      </c>
      <c r="P29" s="31">
        <v>70</v>
      </c>
      <c r="Q29" s="31">
        <v>130</v>
      </c>
      <c r="R29" s="21"/>
      <c r="S29" s="21"/>
      <c r="T29" s="2"/>
    </row>
    <row r="30" spans="1:20" x14ac:dyDescent="0.2">
      <c r="A30" s="16"/>
      <c r="B30" s="2"/>
      <c r="D30" s="20" t="s">
        <v>34</v>
      </c>
      <c r="E30" s="2"/>
      <c r="F30" s="2"/>
      <c r="H30" s="20" t="s">
        <v>35</v>
      </c>
      <c r="I30" s="17"/>
      <c r="J30" s="17"/>
      <c r="K30" s="17"/>
      <c r="L30" s="17"/>
      <c r="M30" s="18"/>
      <c r="N30" s="19"/>
      <c r="O30" s="12"/>
      <c r="P30" s="5"/>
      <c r="Q30" s="5"/>
      <c r="R30" s="2"/>
      <c r="S30" s="2"/>
      <c r="T30" s="2"/>
    </row>
    <row r="31" spans="1:20" x14ac:dyDescent="0.2">
      <c r="A31" s="16"/>
      <c r="B31" s="2"/>
      <c r="C31" s="2"/>
      <c r="D31" s="2"/>
      <c r="E31" s="2"/>
      <c r="F31" s="2"/>
      <c r="G31" s="2"/>
      <c r="H31" s="17"/>
      <c r="I31" s="17"/>
      <c r="J31" s="17"/>
      <c r="K31" s="17"/>
      <c r="L31" s="17"/>
      <c r="M31" s="18"/>
      <c r="N31" s="19"/>
      <c r="O31" s="12"/>
      <c r="P31" s="5"/>
      <c r="Q31" s="5"/>
      <c r="R31" s="2"/>
      <c r="S31" s="2"/>
      <c r="T31" s="2"/>
    </row>
    <row r="32" spans="1:20" x14ac:dyDescent="0.2">
      <c r="A32" s="16"/>
      <c r="B32" s="2"/>
      <c r="C32" s="2"/>
      <c r="D32" s="2"/>
      <c r="E32" s="2"/>
      <c r="F32" s="2"/>
      <c r="G32" s="2"/>
      <c r="H32" s="17"/>
      <c r="I32" s="17"/>
      <c r="J32" s="17"/>
      <c r="K32" s="17"/>
      <c r="L32" s="17"/>
      <c r="M32" s="18"/>
      <c r="N32" s="19"/>
      <c r="O32" s="12"/>
      <c r="P32" s="5"/>
      <c r="Q32" s="5"/>
      <c r="R32" s="2"/>
      <c r="S32" s="2"/>
      <c r="T32" s="2"/>
    </row>
    <row r="33" spans="1:19" x14ac:dyDescent="0.2">
      <c r="A33" s="49" t="s">
        <v>10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</row>
    <row r="34" spans="1:19" ht="6" customHeight="1" x14ac:dyDescent="0.2">
      <c r="A34" s="48"/>
      <c r="B34" s="48"/>
      <c r="C34" s="48"/>
      <c r="D34" s="48"/>
      <c r="E34" s="48"/>
      <c r="F34" s="48"/>
      <c r="G34" s="48"/>
      <c r="H34" s="48"/>
      <c r="I34" s="7"/>
      <c r="J34" s="7"/>
      <c r="K34" s="7"/>
      <c r="L34" s="7"/>
    </row>
    <row r="35" spans="1:19" ht="15" customHeight="1" x14ac:dyDescent="0.2">
      <c r="A35" s="43" t="s">
        <v>11</v>
      </c>
      <c r="B35" s="43"/>
      <c r="C35" s="43" t="s">
        <v>12</v>
      </c>
      <c r="D35" s="43"/>
      <c r="E35" s="43" t="s">
        <v>13</v>
      </c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</row>
    <row r="36" spans="1:19" ht="15" customHeight="1" x14ac:dyDescent="0.2">
      <c r="A36" s="51" t="s">
        <v>14</v>
      </c>
      <c r="B36" s="51"/>
      <c r="C36" s="52">
        <v>43152</v>
      </c>
      <c r="D36" s="52"/>
      <c r="E36" s="50" t="s">
        <v>15</v>
      </c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1:19" x14ac:dyDescent="0.2">
      <c r="A37" s="4"/>
      <c r="H37" s="1"/>
      <c r="I37" s="1"/>
      <c r="J37" s="1"/>
      <c r="K37" s="1"/>
      <c r="L37" s="1"/>
    </row>
    <row r="38" spans="1:19" ht="50.25" customHeight="1" x14ac:dyDescent="0.2">
      <c r="A38" s="47" t="s">
        <v>18</v>
      </c>
      <c r="B38" s="47"/>
      <c r="C38" s="47"/>
      <c r="D38" s="47"/>
      <c r="E38" s="47"/>
      <c r="F38" s="47" t="s">
        <v>27</v>
      </c>
      <c r="G38" s="47"/>
      <c r="H38" s="47"/>
      <c r="I38" s="47"/>
      <c r="J38" s="47" t="s">
        <v>17</v>
      </c>
      <c r="K38" s="47"/>
      <c r="L38" s="47"/>
      <c r="M38" s="47"/>
      <c r="N38" s="47"/>
      <c r="O38" s="8"/>
      <c r="P38" s="8"/>
      <c r="Q38" s="8"/>
    </row>
    <row r="39" spans="1:19" x14ac:dyDescent="0.2">
      <c r="O39" s="2"/>
      <c r="P39" s="2"/>
      <c r="Q39" s="2"/>
    </row>
    <row r="40" spans="1:19" x14ac:dyDescent="0.2">
      <c r="O40" s="2"/>
      <c r="P40" s="2"/>
      <c r="Q40" s="2"/>
    </row>
  </sheetData>
  <protectedRanges>
    <protectedRange sqref="D30 B30:B32 C31:C32" name="Rango1"/>
  </protectedRanges>
  <mergeCells count="21">
    <mergeCell ref="A38:E38"/>
    <mergeCell ref="F38:I38"/>
    <mergeCell ref="J38:N38"/>
    <mergeCell ref="A34:H34"/>
    <mergeCell ref="A33:S33"/>
    <mergeCell ref="E35:S35"/>
    <mergeCell ref="E36:S36"/>
    <mergeCell ref="A35:B35"/>
    <mergeCell ref="A36:B36"/>
    <mergeCell ref="C35:D35"/>
    <mergeCell ref="C36:D36"/>
    <mergeCell ref="A6:Q6"/>
    <mergeCell ref="A7:B7"/>
    <mergeCell ref="A1:C5"/>
    <mergeCell ref="R1:S1"/>
    <mergeCell ref="R2:S2"/>
    <mergeCell ref="R3:S3"/>
    <mergeCell ref="R4:S4"/>
    <mergeCell ref="R5:S5"/>
    <mergeCell ref="D1:Q5"/>
    <mergeCell ref="C7:I7"/>
  </mergeCells>
  <pageMargins left="0.31496062992125984" right="0.31496062992125984" top="0.15748031496062992" bottom="0.15748031496062992" header="0.31496062992125984" footer="0.31496062992125984"/>
  <pageSetup paperSize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%REC-DUPLICADOS %REC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Dueñas Moreno</dc:creator>
  <cp:lastModifiedBy>Adriana Dueñas Moreno</cp:lastModifiedBy>
  <cp:lastPrinted>2018-03-20T12:42:43Z</cp:lastPrinted>
  <dcterms:created xsi:type="dcterms:W3CDTF">2017-11-21T15:52:08Z</dcterms:created>
  <dcterms:modified xsi:type="dcterms:W3CDTF">2018-03-23T13:53:40Z</dcterms:modified>
</cp:coreProperties>
</file>