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92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Hoja1!$A$1:$U$94</definedName>
  </definedNames>
  <calcPr calcId="145621"/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51" i="1"/>
  <c r="I50" i="1"/>
  <c r="I49" i="1"/>
  <c r="I48" i="1"/>
  <c r="I47" i="1"/>
  <c r="I46" i="1"/>
  <c r="I45" i="1"/>
  <c r="I44" i="1"/>
  <c r="I43" i="1"/>
  <c r="I42" i="1"/>
  <c r="I41" i="1"/>
  <c r="I29" i="1"/>
  <c r="I28" i="1"/>
  <c r="I27" i="1"/>
  <c r="I26" i="1"/>
  <c r="I25" i="1"/>
  <c r="I24" i="1"/>
  <c r="I23" i="1"/>
  <c r="I22" i="1"/>
  <c r="I21" i="1"/>
  <c r="I20" i="1"/>
  <c r="I19" i="1"/>
  <c r="J63" i="1" l="1"/>
  <c r="J64" i="1"/>
  <c r="J65" i="1"/>
  <c r="J66" i="1"/>
  <c r="J67" i="1"/>
  <c r="K68" i="1"/>
  <c r="J69" i="1"/>
  <c r="K70" i="1"/>
  <c r="M70" i="1" s="1"/>
  <c r="L70" i="1" s="1"/>
  <c r="O70" i="1" s="1"/>
  <c r="J71" i="1"/>
  <c r="K72" i="1"/>
  <c r="J73" i="1"/>
  <c r="J51" i="1"/>
  <c r="K50" i="1"/>
  <c r="M50" i="1" s="1"/>
  <c r="J49" i="1"/>
  <c r="K48" i="1"/>
  <c r="K47" i="1"/>
  <c r="K46" i="1"/>
  <c r="M46" i="1" s="1"/>
  <c r="J45" i="1"/>
  <c r="K44" i="1"/>
  <c r="J43" i="1"/>
  <c r="K42" i="1"/>
  <c r="K41" i="1"/>
  <c r="M41" i="1" s="1"/>
  <c r="J26" i="1"/>
  <c r="K29" i="1"/>
  <c r="J28" i="1"/>
  <c r="J27" i="1"/>
  <c r="J25" i="1"/>
  <c r="K24" i="1"/>
  <c r="J23" i="1"/>
  <c r="J22" i="1"/>
  <c r="J21" i="1"/>
  <c r="J20" i="1"/>
  <c r="J19" i="1"/>
  <c r="K63" i="1" l="1"/>
  <c r="J72" i="1"/>
  <c r="J46" i="1"/>
  <c r="J41" i="1"/>
  <c r="J50" i="1"/>
  <c r="K67" i="1"/>
  <c r="M67" i="1" s="1"/>
  <c r="L67" i="1" s="1"/>
  <c r="O67" i="1" s="1"/>
  <c r="K45" i="1"/>
  <c r="M45" i="1" s="1"/>
  <c r="K49" i="1"/>
  <c r="M49" i="1" s="1"/>
  <c r="K71" i="1"/>
  <c r="M71" i="1" s="1"/>
  <c r="L71" i="1" s="1"/>
  <c r="O71" i="1" s="1"/>
  <c r="J70" i="1"/>
  <c r="K66" i="1"/>
  <c r="M66" i="1" s="1"/>
  <c r="L66" i="1" s="1"/>
  <c r="O66" i="1" s="1"/>
  <c r="S66" i="1" s="1"/>
  <c r="Q66" i="1" s="1"/>
  <c r="T66" i="1" s="1"/>
  <c r="J42" i="1"/>
  <c r="J68" i="1"/>
  <c r="M72" i="1"/>
  <c r="L72" i="1" s="1"/>
  <c r="O72" i="1" s="1"/>
  <c r="S70" i="1"/>
  <c r="Q70" i="1" s="1"/>
  <c r="T70" i="1" s="1"/>
  <c r="M68" i="1"/>
  <c r="L68" i="1" s="1"/>
  <c r="O68" i="1" s="1"/>
  <c r="K73" i="1"/>
  <c r="K69" i="1"/>
  <c r="K65" i="1"/>
  <c r="M63" i="1"/>
  <c r="L63" i="1" s="1"/>
  <c r="O63" i="1" s="1"/>
  <c r="K64" i="1"/>
  <c r="M42" i="1"/>
  <c r="L42" i="1" s="1"/>
  <c r="O42" i="1" s="1"/>
  <c r="M47" i="1"/>
  <c r="L47" i="1" s="1"/>
  <c r="O47" i="1" s="1"/>
  <c r="M44" i="1"/>
  <c r="L44" i="1" s="1"/>
  <c r="O44" i="1" s="1"/>
  <c r="M48" i="1"/>
  <c r="L48" i="1" s="1"/>
  <c r="O48" i="1" s="1"/>
  <c r="L41" i="1"/>
  <c r="O41" i="1" s="1"/>
  <c r="J47" i="1"/>
  <c r="K43" i="1"/>
  <c r="J44" i="1"/>
  <c r="L46" i="1"/>
  <c r="O46" i="1" s="1"/>
  <c r="J48" i="1"/>
  <c r="L50" i="1"/>
  <c r="O50" i="1" s="1"/>
  <c r="K51" i="1"/>
  <c r="K22" i="1"/>
  <c r="M22" i="1" s="1"/>
  <c r="K20" i="1"/>
  <c r="M20" i="1" s="1"/>
  <c r="K25" i="1"/>
  <c r="M25" i="1" s="1"/>
  <c r="K27" i="1"/>
  <c r="M27" i="1" s="1"/>
  <c r="K19" i="1"/>
  <c r="M19" i="1" s="1"/>
  <c r="K21" i="1"/>
  <c r="M21" i="1" s="1"/>
  <c r="K23" i="1"/>
  <c r="M23" i="1" s="1"/>
  <c r="K26" i="1"/>
  <c r="M26" i="1" s="1"/>
  <c r="K28" i="1"/>
  <c r="M28" i="1" s="1"/>
  <c r="M29" i="1"/>
  <c r="L29" i="1" s="1"/>
  <c r="O29" i="1" s="1"/>
  <c r="J29" i="1"/>
  <c r="M24" i="1"/>
  <c r="L24" i="1" s="1"/>
  <c r="O24" i="1" s="1"/>
  <c r="J24" i="1"/>
  <c r="L45" i="1" l="1"/>
  <c r="O45" i="1" s="1"/>
  <c r="S45" i="1" s="1"/>
  <c r="Q45" i="1" s="1"/>
  <c r="T45" i="1" s="1"/>
  <c r="L49" i="1"/>
  <c r="O49" i="1" s="1"/>
  <c r="S49" i="1" s="1"/>
  <c r="Q49" i="1" s="1"/>
  <c r="T49" i="1" s="1"/>
  <c r="M30" i="1"/>
  <c r="S68" i="1"/>
  <c r="Q68" i="1" s="1"/>
  <c r="T68" i="1" s="1"/>
  <c r="S67" i="1"/>
  <c r="Q67" i="1" s="1"/>
  <c r="T67" i="1" s="1"/>
  <c r="S71" i="1"/>
  <c r="Q71" i="1" s="1"/>
  <c r="T71" i="1" s="1"/>
  <c r="S72" i="1"/>
  <c r="Q72" i="1" s="1"/>
  <c r="T72" i="1" s="1"/>
  <c r="M64" i="1"/>
  <c r="L64" i="1" s="1"/>
  <c r="O64" i="1" s="1"/>
  <c r="M69" i="1"/>
  <c r="L69" i="1" s="1"/>
  <c r="O69" i="1" s="1"/>
  <c r="S63" i="1"/>
  <c r="M65" i="1"/>
  <c r="L65" i="1" s="1"/>
  <c r="O65" i="1" s="1"/>
  <c r="M73" i="1"/>
  <c r="L73" i="1" s="1"/>
  <c r="O73" i="1" s="1"/>
  <c r="S48" i="1"/>
  <c r="Q48" i="1" s="1"/>
  <c r="T48" i="1" s="1"/>
  <c r="S44" i="1"/>
  <c r="Q44" i="1" s="1"/>
  <c r="T44" i="1" s="1"/>
  <c r="M51" i="1"/>
  <c r="L51" i="1" s="1"/>
  <c r="O51" i="1" s="1"/>
  <c r="S47" i="1"/>
  <c r="Q47" i="1" s="1"/>
  <c r="T47" i="1" s="1"/>
  <c r="S50" i="1"/>
  <c r="Q50" i="1" s="1"/>
  <c r="T50" i="1" s="1"/>
  <c r="M43" i="1"/>
  <c r="S41" i="1"/>
  <c r="S42" i="1"/>
  <c r="Q42" i="1" s="1"/>
  <c r="T42" i="1" s="1"/>
  <c r="S46" i="1"/>
  <c r="Q46" i="1" s="1"/>
  <c r="T46" i="1" s="1"/>
  <c r="L19" i="1"/>
  <c r="O19" i="1" s="1"/>
  <c r="S19" i="1" s="1"/>
  <c r="Q19" i="1" s="1"/>
  <c r="T19" i="1" s="1"/>
  <c r="L23" i="1"/>
  <c r="L25" i="1"/>
  <c r="O25" i="1" s="1"/>
  <c r="S25" i="1" s="1"/>
  <c r="Q25" i="1" s="1"/>
  <c r="T25" i="1" s="1"/>
  <c r="L28" i="1"/>
  <c r="L20" i="1"/>
  <c r="L22" i="1"/>
  <c r="L21" i="1"/>
  <c r="L26" i="1"/>
  <c r="O26" i="1" s="1"/>
  <c r="L27" i="1"/>
  <c r="S29" i="1"/>
  <c r="Q29" i="1" s="1"/>
  <c r="T29" i="1" s="1"/>
  <c r="S24" i="1"/>
  <c r="Q24" i="1" s="1"/>
  <c r="T24" i="1" s="1"/>
  <c r="O20" i="2"/>
  <c r="Q41" i="2"/>
  <c r="M39" i="2"/>
  <c r="J39" i="2"/>
  <c r="L39" i="2" s="1"/>
  <c r="J38" i="2"/>
  <c r="L37" i="2"/>
  <c r="K37" i="2"/>
  <c r="J37" i="2"/>
  <c r="L36" i="2"/>
  <c r="J36" i="2"/>
  <c r="K36" i="2" s="1"/>
  <c r="J35" i="2"/>
  <c r="L35" i="2" s="1"/>
  <c r="J34" i="2"/>
  <c r="L33" i="2"/>
  <c r="K33" i="2"/>
  <c r="J33" i="2"/>
  <c r="L32" i="2"/>
  <c r="J32" i="2"/>
  <c r="K32" i="2" s="1"/>
  <c r="J31" i="2"/>
  <c r="L31" i="2" s="1"/>
  <c r="J30" i="2"/>
  <c r="L29" i="2"/>
  <c r="M29" i="2" s="1"/>
  <c r="K29" i="2"/>
  <c r="J29" i="2"/>
  <c r="L28" i="2"/>
  <c r="J28" i="2"/>
  <c r="K28" i="2" s="1"/>
  <c r="J27" i="2"/>
  <c r="N26" i="2"/>
  <c r="O26" i="2" s="1"/>
  <c r="J26" i="2"/>
  <c r="L26" i="2" s="1"/>
  <c r="M26" i="2" s="1"/>
  <c r="L25" i="2"/>
  <c r="K25" i="2"/>
  <c r="J25" i="2"/>
  <c r="L24" i="2"/>
  <c r="J24" i="2"/>
  <c r="K24" i="2" s="1"/>
  <c r="J23" i="2"/>
  <c r="N22" i="2"/>
  <c r="O22" i="2" s="1"/>
  <c r="J22" i="2"/>
  <c r="L22" i="2" s="1"/>
  <c r="M22" i="2" s="1"/>
  <c r="L21" i="2"/>
  <c r="K21" i="2"/>
  <c r="J21" i="2"/>
  <c r="L20" i="2"/>
  <c r="J20" i="2"/>
  <c r="K20" i="2" s="1"/>
  <c r="M52" i="1" l="1"/>
  <c r="M74" i="1"/>
  <c r="S73" i="1"/>
  <c r="Q73" i="1" s="1"/>
  <c r="T73" i="1" s="1"/>
  <c r="S64" i="1"/>
  <c r="Q64" i="1" s="1"/>
  <c r="T64" i="1" s="1"/>
  <c r="S65" i="1"/>
  <c r="Q63" i="1"/>
  <c r="T63" i="1" s="1"/>
  <c r="S69" i="1"/>
  <c r="Q69" i="1" s="1"/>
  <c r="T69" i="1" s="1"/>
  <c r="S51" i="1"/>
  <c r="Q51" i="1" s="1"/>
  <c r="T51" i="1" s="1"/>
  <c r="L43" i="1"/>
  <c r="O43" i="1" s="1"/>
  <c r="Q41" i="1"/>
  <c r="T41" i="1" s="1"/>
  <c r="O28" i="1"/>
  <c r="S28" i="1" s="1"/>
  <c r="Q28" i="1" s="1"/>
  <c r="T28" i="1" s="1"/>
  <c r="O21" i="1"/>
  <c r="S21" i="1" s="1"/>
  <c r="Q21" i="1" s="1"/>
  <c r="T21" i="1" s="1"/>
  <c r="O22" i="1"/>
  <c r="S22" i="1" s="1"/>
  <c r="O23" i="1"/>
  <c r="S23" i="1" s="1"/>
  <c r="Q23" i="1" s="1"/>
  <c r="T23" i="1" s="1"/>
  <c r="O27" i="1"/>
  <c r="S27" i="1" s="1"/>
  <c r="Q27" i="1" s="1"/>
  <c r="T27" i="1" s="1"/>
  <c r="O20" i="1"/>
  <c r="S20" i="1" s="1"/>
  <c r="Q20" i="1" s="1"/>
  <c r="T20" i="1" s="1"/>
  <c r="S26" i="1"/>
  <c r="Q26" i="1" s="1"/>
  <c r="T26" i="1" s="1"/>
  <c r="P22" i="2"/>
  <c r="Q22" i="2" s="1"/>
  <c r="R22" i="2" s="1"/>
  <c r="P26" i="2"/>
  <c r="Q26" i="2" s="1"/>
  <c r="R26" i="2" s="1"/>
  <c r="K38" i="2"/>
  <c r="L38" i="2"/>
  <c r="N24" i="2"/>
  <c r="O24" i="2" s="1"/>
  <c r="M32" i="2"/>
  <c r="N32" i="2"/>
  <c r="O32" i="2" s="1"/>
  <c r="M20" i="2"/>
  <c r="N20" i="2" s="1"/>
  <c r="M24" i="2"/>
  <c r="L30" i="2"/>
  <c r="K30" i="2"/>
  <c r="M31" i="2"/>
  <c r="N31" i="2" s="1"/>
  <c r="O31" i="2" s="1"/>
  <c r="M36" i="2"/>
  <c r="N36" i="2"/>
  <c r="O36" i="2" s="1"/>
  <c r="M21" i="2"/>
  <c r="N21" i="2" s="1"/>
  <c r="O21" i="2" s="1"/>
  <c r="K22" i="2"/>
  <c r="K23" i="2"/>
  <c r="L23" i="2"/>
  <c r="M25" i="2"/>
  <c r="N25" i="2" s="1"/>
  <c r="O25" i="2" s="1"/>
  <c r="K26" i="2"/>
  <c r="L27" i="2"/>
  <c r="K27" i="2"/>
  <c r="K34" i="2"/>
  <c r="L34" i="2"/>
  <c r="M35" i="2"/>
  <c r="N35" i="2" s="1"/>
  <c r="O35" i="2" s="1"/>
  <c r="N39" i="2"/>
  <c r="O39" i="2" s="1"/>
  <c r="N28" i="2"/>
  <c r="O28" i="2" s="1"/>
  <c r="M28" i="2"/>
  <c r="K31" i="2"/>
  <c r="M33" i="2"/>
  <c r="N33" i="2" s="1"/>
  <c r="O33" i="2" s="1"/>
  <c r="K35" i="2"/>
  <c r="M37" i="2"/>
  <c r="N37" i="2" s="1"/>
  <c r="O37" i="2" s="1"/>
  <c r="K39" i="2"/>
  <c r="N29" i="2"/>
  <c r="O29" i="2" s="1"/>
  <c r="S74" i="1" l="1"/>
  <c r="Q65" i="1"/>
  <c r="T65" i="1" s="1"/>
  <c r="T74" i="1" s="1"/>
  <c r="T75" i="1" s="1"/>
  <c r="S43" i="1"/>
  <c r="S52" i="1" s="1"/>
  <c r="Q22" i="1"/>
  <c r="T22" i="1" s="1"/>
  <c r="P37" i="2"/>
  <c r="Q37" i="2"/>
  <c r="R37" i="2" s="1"/>
  <c r="P31" i="2"/>
  <c r="Q31" i="2" s="1"/>
  <c r="R31" i="2" s="1"/>
  <c r="P20" i="2"/>
  <c r="Q20" i="2"/>
  <c r="R20" i="2" s="1"/>
  <c r="P33" i="2"/>
  <c r="Q33" i="2" s="1"/>
  <c r="R33" i="2" s="1"/>
  <c r="P35" i="2"/>
  <c r="Q35" i="2"/>
  <c r="R35" i="2" s="1"/>
  <c r="Q25" i="2"/>
  <c r="R25" i="2" s="1"/>
  <c r="P25" i="2"/>
  <c r="P21" i="2"/>
  <c r="Q21" i="2" s="1"/>
  <c r="R21" i="2" s="1"/>
  <c r="Q28" i="2"/>
  <c r="R28" i="2" s="1"/>
  <c r="P28" i="2"/>
  <c r="P36" i="2"/>
  <c r="Q36" i="2" s="1"/>
  <c r="R36" i="2" s="1"/>
  <c r="P24" i="2"/>
  <c r="Q24" i="2" s="1"/>
  <c r="R24" i="2" s="1"/>
  <c r="M30" i="2"/>
  <c r="N30" i="2"/>
  <c r="O30" i="2" s="1"/>
  <c r="Q29" i="2"/>
  <c r="R29" i="2" s="1"/>
  <c r="P29" i="2"/>
  <c r="P39" i="2"/>
  <c r="Q39" i="2"/>
  <c r="R39" i="2" s="1"/>
  <c r="Q32" i="2"/>
  <c r="R32" i="2" s="1"/>
  <c r="P32" i="2"/>
  <c r="M27" i="2"/>
  <c r="N27" i="2" s="1"/>
  <c r="O27" i="2" s="1"/>
  <c r="N23" i="2"/>
  <c r="O23" i="2" s="1"/>
  <c r="M23" i="2"/>
  <c r="M38" i="2"/>
  <c r="N38" i="2"/>
  <c r="O38" i="2" s="1"/>
  <c r="M34" i="2"/>
  <c r="N34" i="2"/>
  <c r="O34" i="2" s="1"/>
  <c r="Q43" i="1" l="1"/>
  <c r="T43" i="1" s="1"/>
  <c r="T52" i="1" s="1"/>
  <c r="T53" i="1" s="1"/>
  <c r="T54" i="1" s="1"/>
  <c r="S53" i="1" s="1"/>
  <c r="S54" i="1" s="1"/>
  <c r="T76" i="1"/>
  <c r="S75" i="1" s="1"/>
  <c r="S76" i="1" s="1"/>
  <c r="P27" i="2"/>
  <c r="Q27" i="2"/>
  <c r="R27" i="2" s="1"/>
  <c r="P23" i="2"/>
  <c r="Q23" i="2" s="1"/>
  <c r="R23" i="2" s="1"/>
  <c r="P38" i="2"/>
  <c r="Q38" i="2" s="1"/>
  <c r="R38" i="2" s="1"/>
  <c r="Q30" i="2"/>
  <c r="R30" i="2" s="1"/>
  <c r="P30" i="2"/>
  <c r="M41" i="2"/>
  <c r="P34" i="2"/>
  <c r="Q34" i="2" s="1"/>
  <c r="R34" i="2" s="1"/>
  <c r="T77" i="1" l="1"/>
  <c r="T78" i="1" s="1"/>
  <c r="T79" i="1" s="1"/>
  <c r="S77" i="1"/>
  <c r="M79" i="1" s="1"/>
  <c r="M80" i="1" s="1"/>
  <c r="M85" i="1" s="1"/>
  <c r="S55" i="1"/>
  <c r="M57" i="1" s="1"/>
  <c r="M58" i="1" s="1"/>
  <c r="M84" i="1" s="1"/>
  <c r="T55" i="1"/>
  <c r="T56" i="1" s="1"/>
  <c r="R41" i="2"/>
  <c r="R42" i="2" s="1"/>
  <c r="P41" i="2"/>
  <c r="T80" i="1" l="1"/>
  <c r="T85" i="1" s="1"/>
  <c r="S78" i="1"/>
  <c r="S79" i="1" s="1"/>
  <c r="S80" i="1" s="1"/>
  <c r="S85" i="1" s="1"/>
  <c r="T58" i="1"/>
  <c r="T84" i="1" s="1"/>
  <c r="T57" i="1"/>
  <c r="S56" i="1"/>
  <c r="S57" i="1" s="1"/>
  <c r="S58" i="1" s="1"/>
  <c r="S84" i="1" s="1"/>
  <c r="S30" i="1"/>
  <c r="T30" i="1"/>
  <c r="R43" i="2"/>
  <c r="P42" i="2" s="1"/>
  <c r="P43" i="2" s="1"/>
  <c r="R44" i="2"/>
  <c r="R45" i="2" s="1"/>
  <c r="R47" i="2" s="1"/>
  <c r="P44" i="2" l="1"/>
  <c r="M46" i="2" s="1"/>
  <c r="M47" i="2" s="1"/>
  <c r="P45" i="2" l="1"/>
  <c r="P46" i="2" s="1"/>
  <c r="P47" i="2" s="1"/>
  <c r="T31" i="1"/>
  <c r="T32" i="1" l="1"/>
  <c r="S31" i="1" s="1"/>
  <c r="S32" i="1" s="1"/>
  <c r="S33" i="1" l="1"/>
  <c r="M35" i="1" s="1"/>
  <c r="M36" i="1" s="1"/>
  <c r="M83" i="1" s="1"/>
  <c r="T33" i="1"/>
  <c r="T34" i="1" s="1"/>
  <c r="T36" i="1" l="1"/>
  <c r="T83" i="1" s="1"/>
  <c r="T35" i="1"/>
  <c r="S34" i="1"/>
  <c r="S35" i="1" s="1"/>
  <c r="S36" i="1" s="1"/>
  <c r="S83" i="1" s="1"/>
</calcChain>
</file>

<file path=xl/sharedStrings.xml><?xml version="1.0" encoding="utf-8"?>
<sst xmlns="http://schemas.openxmlformats.org/spreadsheetml/2006/main" count="269" uniqueCount="129">
  <si>
    <t>INGRESO</t>
  </si>
  <si>
    <t>RETIRO</t>
  </si>
  <si>
    <t>TIEMPO REAL SERVICIO</t>
  </si>
  <si>
    <t xml:space="preserve"> </t>
  </si>
  <si>
    <t>ENTIDAD</t>
  </si>
  <si>
    <t>DD</t>
  </si>
  <si>
    <t>MM</t>
  </si>
  <si>
    <t>No DIAS</t>
  </si>
  <si>
    <t>DIAS</t>
  </si>
  <si>
    <t>MESES</t>
  </si>
  <si>
    <t>AÑOS</t>
  </si>
  <si>
    <t xml:space="preserve">                                                                      TOTAL EXPERIENCIA LABORAL</t>
  </si>
  <si>
    <t>NIVEL REQUERIDOS PARA LA SUSCRIPCIÓN DEL CONTRATO: persona natural con título profesional en Desarrollo Familiar o Trabajo Social con especialización en Gerencia Social; Administración de Recursos Humanos o Desarrollo Sostenible y 28 meses de experiencia relacionada con el objeto del contrato.</t>
  </si>
  <si>
    <t>TITULO: SI</t>
  </si>
  <si>
    <t>TÍTULO DE POSTGRADO EN ÁREAS AFINES CON EL CARGO: SI</t>
  </si>
  <si>
    <t>EXPERIENCIA LABORAl RELACIONADA CON EL OBJETO CONTRACTUAL: 4 AÑOS, 3 MESES, 5 DÍAS</t>
  </si>
  <si>
    <t>(Nombre de la persona)</t>
  </si>
  <si>
    <t>reune la idoneidad y experiencia para desarrollar el objeto contractual</t>
  </si>
  <si>
    <t xml:space="preserve">FIRMA: </t>
  </si>
  <si>
    <t>Jefe de la Dependencia:</t>
  </si>
  <si>
    <t>NOMBRE:</t>
  </si>
  <si>
    <t xml:space="preserve">TIPO DOCUMENTO </t>
  </si>
  <si>
    <t xml:space="preserve">NUMERO DE DOCUMENTO </t>
  </si>
  <si>
    <t>FECHA DE TERMINACIÓN DE MATERIAS (SI REPORTA)</t>
  </si>
  <si>
    <t>FECHA DE GRADO</t>
  </si>
  <si>
    <t>N° ACTA DE GRADO</t>
  </si>
  <si>
    <t>TITULO</t>
  </si>
  <si>
    <t>FORMACIÓN AVANZADA</t>
  </si>
  <si>
    <t>BORRAR FORMULARIO</t>
  </si>
  <si>
    <t>BOTON</t>
  </si>
  <si>
    <t>ESPECIALIZACIÓN</t>
  </si>
  <si>
    <t>MAESTRIA</t>
  </si>
  <si>
    <t>DOCTORADO</t>
  </si>
  <si>
    <t>OTRO</t>
  </si>
  <si>
    <t>BACHILLER</t>
  </si>
  <si>
    <t>TECNICO</t>
  </si>
  <si>
    <t>TECNOLOGO</t>
  </si>
  <si>
    <t>PROFESIONAL</t>
  </si>
  <si>
    <t>ESPECIALISTA</t>
  </si>
  <si>
    <t>POSTDOCTORADO</t>
  </si>
  <si>
    <t>C.C.</t>
  </si>
  <si>
    <t>C.E.</t>
  </si>
  <si>
    <t>PROCESO</t>
  </si>
  <si>
    <t xml:space="preserve">OFICINA ASESORA JURÍDICA – GRUPO CONTRACTUAL </t>
  </si>
  <si>
    <t xml:space="preserve">CÓDIGO </t>
  </si>
  <si>
    <t>FORMATO</t>
  </si>
  <si>
    <t>SOLICITUD DE PROCESO CONTRACTUAL</t>
  </si>
  <si>
    <t xml:space="preserve">VALIDACIÓN DE ESTUDIOS Y EXPERIENCIA - CONTRATOS DE PRESTACIÓN DE SERVICIOS PROFESIONALES Y DE APOYO A LA GESTIÓN </t>
  </si>
  <si>
    <t xml:space="preserve">N° TARJETA PROFESIONAL: </t>
  </si>
  <si>
    <t>MININTERIORJUSTICIA</t>
  </si>
  <si>
    <t>INPEC</t>
  </si>
  <si>
    <t>COLDEPORTES</t>
  </si>
  <si>
    <t>IDEAM</t>
  </si>
  <si>
    <t>AAAA</t>
  </si>
  <si>
    <t>DOCEAVA DE AÑOS</t>
  </si>
  <si>
    <t>AÑO(S) EXACTO(S)</t>
  </si>
  <si>
    <t>TIPO DE TITULO:</t>
  </si>
  <si>
    <t>UNIVERSIDAD</t>
  </si>
  <si>
    <t>ENTIDAD QUIEN EXPIDE LA TARJETA</t>
  </si>
  <si>
    <t>FECHA DE EXPEDICIÓN DE LA TARJETA</t>
  </si>
  <si>
    <t>Página x de y</t>
  </si>
  <si>
    <t>PERFIL A CERTIFICAR</t>
  </si>
  <si>
    <t>GENERALIDADES DE LA CONTRATACIÓN</t>
  </si>
  <si>
    <t>GENERALIDADES DEL PERSONAL ANALIZADO</t>
  </si>
  <si>
    <t>OBJETO CONTRACTUAL</t>
  </si>
  <si>
    <t>MES(ES) EXACTOS</t>
  </si>
  <si>
    <t>TREINTAVA DE MESES</t>
  </si>
  <si>
    <t>Consejo Superior de la Judicatura</t>
  </si>
  <si>
    <t>Consejo Profesional de Administración de Empresas - CPAE</t>
  </si>
  <si>
    <t>Consejo Profesional Nacional de Ingeniería – COPNIA</t>
  </si>
  <si>
    <t>Consejo Profesional Nacional de Arquitectura y sus Profesiones Auxiliares - CPNA</t>
  </si>
  <si>
    <t>Colegio Colombiano de Archivistas - CCA</t>
  </si>
  <si>
    <t>Consejo Profesional Nacional de Ingenierias Electrica, Mecanica y Profesiones afines - CPNEM</t>
  </si>
  <si>
    <t>Consejo Profesional de Geologia</t>
  </si>
  <si>
    <t>Junta Central de Contadores - JCC</t>
  </si>
  <si>
    <t>Consejo Profesional de Ingenieria de Petroleos</t>
  </si>
  <si>
    <t>Consejo Profesional de Ingenieria de Transportes y Vias</t>
  </si>
  <si>
    <t>Consejo Profesional de Ingenieria Quimica</t>
  </si>
  <si>
    <t>Consejo Profesional de Topografia</t>
  </si>
  <si>
    <t>Consejo Profesional Nacional de Tecnólogos en Electricidad, Electromecanica, Electronica y Afines</t>
  </si>
  <si>
    <t>Consejo Profesional de Ingenieria Naval y Afines</t>
  </si>
  <si>
    <t>Colegio Nacional de Politólogos</t>
  </si>
  <si>
    <t>Consejo Nacional Profesional de Economía - CONALPE</t>
  </si>
  <si>
    <t>Asociación Colombiana de Periodistas</t>
  </si>
  <si>
    <t>Asociación de Diseñadores Gráficos de Colombia</t>
  </si>
  <si>
    <t>Colegio Nacional de Bacteriología</t>
  </si>
  <si>
    <t>Organización Colegial de Enfermería</t>
  </si>
  <si>
    <t>Colegio Colombiano de Fonoaudiólogos</t>
  </si>
  <si>
    <t>Asociación Colombiana de Homeopatía</t>
  </si>
  <si>
    <t>Colegio Colombiano de Medicina Estética</t>
  </si>
  <si>
    <t>Colegio Médico Colombiano</t>
  </si>
  <si>
    <t>Federación Médica Colombiana</t>
  </si>
  <si>
    <t>Sociedad Colombiana de Cirugía Plástica Facial y Rinología y Sociedad Colombiana de Medicina China y Acupuntura</t>
  </si>
  <si>
    <t>Asociación Colombiana de Dietistas y Nutricionistas</t>
  </si>
  <si>
    <t>Colegio Colombiano de Odontólogos</t>
  </si>
  <si>
    <t>Federación Colombiana de Optómetras</t>
  </si>
  <si>
    <t>Colegio Nacional de Químicos Farmacéuticos de Colombia</t>
  </si>
  <si>
    <t>Colegio Colombiano de Profesionales en Salud Ocupacional</t>
  </si>
  <si>
    <t>Asociación Colombiana de Terapia Ocupacional</t>
  </si>
  <si>
    <t>Colegio Colombiano de Terapeutas Respiratorios</t>
  </si>
  <si>
    <t>Consejo Profesional de Biología</t>
  </si>
  <si>
    <t>Colegio Colombiano del Administrador Público - RUNAP</t>
  </si>
  <si>
    <t>No aplica - Profesional Internacional</t>
  </si>
  <si>
    <t>Comisión Profesional Colombiana de Diseño Industrial</t>
  </si>
  <si>
    <t>DOCEAVA DE AÑOS (EXPRESADA EN MESES)</t>
  </si>
  <si>
    <t>RESULTADOS DE LA ECUACIÓN - EXPRESADOS EN DÍAS - MESES - AÑOS</t>
  </si>
  <si>
    <t>DIA(S) EXACTOS</t>
  </si>
  <si>
    <t>RELACION EXPERIENCIA LABORAL</t>
  </si>
  <si>
    <t>RELACION EXPERIENCIA PROFESIONAL</t>
  </si>
  <si>
    <t>RELACION EXPERIENCIA RELACIONADA</t>
  </si>
  <si>
    <t xml:space="preserve">                                                                      TOTAL EXPERIENCIA PROFESIONAL</t>
  </si>
  <si>
    <t xml:space="preserve">                                                                      TOTAL EXPERIENCIA RELACIONADA</t>
  </si>
  <si>
    <t>Funcionario o contratista que elaboró el documento:</t>
  </si>
  <si>
    <t>El Director, Subdirector, Jefe de Oficina o Coordinador de Grupo</t>
  </si>
  <si>
    <t>Firma</t>
  </si>
  <si>
    <t>(Nombre)</t>
  </si>
  <si>
    <t>RESUMEN DE EXPERIENCIA</t>
  </si>
  <si>
    <t>EXPERIENCIA LABORAL (ACREDITADA)</t>
  </si>
  <si>
    <t>EXPERIENCIA PROFESIONAL (ACREDITADA)</t>
  </si>
  <si>
    <t>EXPERIENCIA RELACIONADA (ACREDITADA)</t>
  </si>
  <si>
    <t>DÍA(S)</t>
  </si>
  <si>
    <t>MES(ES)</t>
  </si>
  <si>
    <t>AÑO(S)</t>
  </si>
  <si>
    <t>VARIABLE</t>
  </si>
  <si>
    <t>OBSERVACIONES</t>
  </si>
  <si>
    <t>Código: A-GJ-F032</t>
  </si>
  <si>
    <t>Versión : 01</t>
  </si>
  <si>
    <t>Página: 1 de 1</t>
  </si>
  <si>
    <t>Fecha:  10/02/2016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</si>
</sst>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sz val="10"/>
      <color indexed="18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b/>
      <sz val="24"/>
      <color rgb="FFFF000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0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0" fillId="0" borderId="0" xfId="0" applyNumberFormat="1"/>
    <xf numFmtId="1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wrapText="1"/>
    </xf>
    <xf numFmtId="2" fontId="8" fillId="0" borderId="14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1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/>
    </xf>
    <xf numFmtId="2" fontId="6" fillId="0" borderId="21" xfId="0" applyNumberFormat="1" applyFont="1" applyFill="1" applyBorder="1" applyAlignment="1">
      <alignment horizont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2" fontId="8" fillId="0" borderId="23" xfId="0" applyNumberFormat="1" applyFont="1" applyFill="1" applyBorder="1" applyAlignment="1">
      <alignment horizont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" fontId="3" fillId="0" borderId="41" xfId="0" applyNumberFormat="1" applyFont="1" applyFill="1" applyBorder="1" applyAlignment="1" applyProtection="1">
      <alignment horizontal="center" wrapText="1"/>
      <protection hidden="1"/>
    </xf>
    <xf numFmtId="0" fontId="3" fillId="0" borderId="41" xfId="0" applyFont="1" applyFill="1" applyBorder="1" applyAlignment="1" applyProtection="1">
      <alignment horizontal="center" wrapText="1"/>
      <protection hidden="1"/>
    </xf>
    <xf numFmtId="0" fontId="10" fillId="0" borderId="41" xfId="0" applyFont="1" applyFill="1" applyBorder="1" applyAlignment="1" applyProtection="1">
      <alignment horizontal="center"/>
      <protection hidden="1"/>
    </xf>
    <xf numFmtId="0" fontId="3" fillId="0" borderId="45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0" fillId="0" borderId="21" xfId="0" applyBorder="1" applyProtection="1"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4" fillId="0" borderId="2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3" fillId="0" borderId="5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4" fillId="0" borderId="42" xfId="0" applyFont="1" applyBorder="1" applyProtection="1"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2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21" xfId="0" applyFont="1" applyBorder="1" applyProtection="1">
      <protection locked="0"/>
    </xf>
    <xf numFmtId="0" fontId="9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41" xfId="0" applyNumberFormat="1" applyFont="1" applyFill="1" applyBorder="1" applyAlignment="1" applyProtection="1">
      <alignment horizontal="center" wrapText="1"/>
      <protection locked="0"/>
    </xf>
    <xf numFmtId="2" fontId="0" fillId="0" borderId="21" xfId="0" applyNumberFormat="1" applyBorder="1" applyProtection="1">
      <protection locked="0"/>
    </xf>
    <xf numFmtId="0" fontId="2" fillId="0" borderId="41" xfId="0" applyFont="1" applyBorder="1" applyAlignment="1" applyProtection="1">
      <alignment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vertical="center" wrapText="1"/>
      <protection locked="0"/>
    </xf>
    <xf numFmtId="2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2" fontId="8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8" fillId="5" borderId="53" xfId="0" applyFont="1" applyFill="1" applyBorder="1" applyAlignment="1" applyProtection="1">
      <alignment horizontal="center" vertical="center" wrapText="1"/>
      <protection locked="0"/>
    </xf>
    <xf numFmtId="0" fontId="18" fillId="5" borderId="33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Protection="1"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 wrapText="1"/>
      <protection hidden="1"/>
    </xf>
    <xf numFmtId="2" fontId="8" fillId="6" borderId="13" xfId="0" applyNumberFormat="1" applyFont="1" applyFill="1" applyBorder="1" applyAlignment="1" applyProtection="1">
      <alignment horizontal="center" wrapText="1"/>
      <protection hidden="1"/>
    </xf>
    <xf numFmtId="2" fontId="8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Protection="1">
      <protection hidden="1"/>
    </xf>
    <xf numFmtId="2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wrapText="1"/>
      <protection hidden="1"/>
    </xf>
    <xf numFmtId="2" fontId="8" fillId="6" borderId="1" xfId="0" applyNumberFormat="1" applyFont="1" applyFill="1" applyBorder="1" applyAlignment="1" applyProtection="1">
      <alignment horizont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Protection="1">
      <protection hidden="1"/>
    </xf>
    <xf numFmtId="2" fontId="8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0" applyNumberFormat="1" applyFont="1" applyFill="1" applyBorder="1" applyAlignment="1" applyProtection="1">
      <alignment horizontal="center" wrapText="1"/>
      <protection hidden="1"/>
    </xf>
    <xf numFmtId="2" fontId="8" fillId="6" borderId="45" xfId="0" applyNumberFormat="1" applyFont="1" applyFill="1" applyBorder="1" applyAlignment="1" applyProtection="1">
      <alignment horizontal="center" wrapText="1"/>
      <protection hidden="1"/>
    </xf>
    <xf numFmtId="1" fontId="3" fillId="4" borderId="41" xfId="0" applyNumberFormat="1" applyFont="1" applyFill="1" applyBorder="1" applyAlignment="1" applyProtection="1">
      <alignment horizontal="center" wrapText="1"/>
      <protection hidden="1"/>
    </xf>
    <xf numFmtId="0" fontId="3" fillId="4" borderId="41" xfId="0" applyFont="1" applyFill="1" applyBorder="1" applyAlignment="1" applyProtection="1">
      <alignment horizontal="center" wrapText="1"/>
      <protection hidden="1"/>
    </xf>
    <xf numFmtId="0" fontId="10" fillId="4" borderId="41" xfId="0" applyFont="1" applyFill="1" applyBorder="1" applyAlignment="1" applyProtection="1">
      <alignment horizontal="center"/>
      <protection hidden="1"/>
    </xf>
    <xf numFmtId="0" fontId="3" fillId="4" borderId="45" xfId="0" applyFont="1" applyFill="1" applyBorder="1" applyAlignment="1" applyProtection="1">
      <alignment horizontal="center" wrapText="1"/>
      <protection hidden="1"/>
    </xf>
    <xf numFmtId="0" fontId="2" fillId="0" borderId="41" xfId="0" applyFont="1" applyBorder="1" applyAlignment="1" applyProtection="1">
      <alignment wrapText="1"/>
      <protection hidden="1"/>
    </xf>
    <xf numFmtId="2" fontId="2" fillId="0" borderId="41" xfId="0" applyNumberFormat="1" applyFont="1" applyBorder="1" applyAlignment="1" applyProtection="1">
      <alignment horizontal="center" wrapText="1"/>
      <protection hidden="1"/>
    </xf>
    <xf numFmtId="2" fontId="2" fillId="0" borderId="41" xfId="0" applyNumberFormat="1" applyFont="1" applyBorder="1" applyAlignment="1" applyProtection="1">
      <alignment horizontal="center" vertical="center" wrapText="1"/>
      <protection hidden="1"/>
    </xf>
    <xf numFmtId="2" fontId="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2" fontId="8" fillId="0" borderId="41" xfId="0" applyNumberFormat="1" applyFont="1" applyFill="1" applyBorder="1" applyAlignment="1" applyProtection="1">
      <alignment horizontal="center" wrapText="1"/>
      <protection hidden="1"/>
    </xf>
    <xf numFmtId="2" fontId="8" fillId="0" borderId="4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45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1" fontId="3" fillId="4" borderId="52" xfId="0" applyNumberFormat="1" applyFont="1" applyFill="1" applyBorder="1" applyAlignment="1" applyProtection="1">
      <alignment horizontal="center" wrapText="1"/>
      <protection hidden="1"/>
    </xf>
    <xf numFmtId="0" fontId="3" fillId="4" borderId="52" xfId="0" applyFont="1" applyFill="1" applyBorder="1" applyAlignment="1" applyProtection="1">
      <alignment horizontal="center" wrapText="1"/>
      <protection hidden="1"/>
    </xf>
    <xf numFmtId="0" fontId="10" fillId="4" borderId="52" xfId="0" applyFont="1" applyFill="1" applyBorder="1" applyAlignment="1" applyProtection="1">
      <alignment horizontal="center"/>
      <protection hidden="1"/>
    </xf>
    <xf numFmtId="0" fontId="3" fillId="4" borderId="36" xfId="0" applyFont="1" applyFill="1" applyBorder="1" applyAlignment="1" applyProtection="1">
      <alignment horizontal="center" wrapText="1"/>
      <protection hidden="1"/>
    </xf>
    <xf numFmtId="14" fontId="9" fillId="0" borderId="0" xfId="0" applyNumberFormat="1" applyFont="1" applyProtection="1">
      <protection locked="0"/>
    </xf>
    <xf numFmtId="43" fontId="9" fillId="0" borderId="0" xfId="1" applyFont="1" applyProtection="1">
      <protection locked="0"/>
    </xf>
    <xf numFmtId="2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2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18" fillId="5" borderId="53" xfId="0" applyFont="1" applyFill="1" applyBorder="1" applyAlignment="1" applyProtection="1">
      <alignment horizontal="center" vertical="center" wrapText="1"/>
      <protection locked="0"/>
    </xf>
    <xf numFmtId="1" fontId="3" fillId="0" borderId="41" xfId="0" applyNumberFormat="1" applyFont="1" applyFill="1" applyBorder="1" applyAlignment="1" applyProtection="1">
      <alignment horizontal="center" wrapText="1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locked="0"/>
    </xf>
    <xf numFmtId="0" fontId="18" fillId="5" borderId="43" xfId="0" applyFont="1" applyFill="1" applyBorder="1" applyAlignment="1" applyProtection="1">
      <alignment horizontal="center" vertical="center" wrapText="1"/>
      <protection locked="0"/>
    </xf>
    <xf numFmtId="0" fontId="18" fillId="5" borderId="44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2" fontId="8" fillId="6" borderId="41" xfId="0" applyNumberFormat="1" applyFont="1" applyFill="1" applyBorder="1" applyAlignment="1" applyProtection="1">
      <alignment horizontal="center" wrapText="1"/>
      <protection hidden="1"/>
    </xf>
    <xf numFmtId="0" fontId="2" fillId="0" borderId="41" xfId="0" applyFont="1" applyBorder="1" applyAlignment="1" applyProtection="1">
      <alignment horizontal="center" wrapText="1"/>
      <protection hidden="1"/>
    </xf>
    <xf numFmtId="2" fontId="2" fillId="0" borderId="41" xfId="0" applyNumberFormat="1" applyFont="1" applyBorder="1" applyAlignment="1" applyProtection="1">
      <alignment horizontal="center" wrapText="1"/>
      <protection hidden="1"/>
    </xf>
    <xf numFmtId="1" fontId="3" fillId="4" borderId="52" xfId="0" applyNumberFormat="1" applyFont="1" applyFill="1" applyBorder="1" applyAlignment="1" applyProtection="1">
      <alignment horizontal="center" wrapText="1"/>
      <protection hidden="1"/>
    </xf>
    <xf numFmtId="1" fontId="3" fillId="4" borderId="41" xfId="0" applyNumberFormat="1" applyFont="1" applyFill="1" applyBorder="1" applyAlignment="1" applyProtection="1">
      <alignment horizontal="center" wrapText="1"/>
      <protection hidden="1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8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justify" wrapText="1"/>
      <protection locked="0"/>
    </xf>
    <xf numFmtId="0" fontId="2" fillId="0" borderId="11" xfId="0" applyFont="1" applyFill="1" applyBorder="1" applyAlignment="1" applyProtection="1">
      <alignment horizontal="center" vertical="justify" wrapText="1"/>
      <protection locked="0"/>
    </xf>
    <xf numFmtId="1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8" fillId="5" borderId="45" xfId="0" applyFont="1" applyFill="1" applyBorder="1" applyAlignment="1" applyProtection="1">
      <alignment horizontal="center" vertical="center" wrapText="1"/>
      <protection locked="0"/>
    </xf>
    <xf numFmtId="0" fontId="18" fillId="5" borderId="46" xfId="0" applyFont="1" applyFill="1" applyBorder="1" applyAlignment="1" applyProtection="1">
      <alignment horizontal="center" vertical="center" wrapText="1"/>
      <protection locked="0"/>
    </xf>
    <xf numFmtId="0" fontId="18" fillId="5" borderId="47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49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justify" wrapText="1"/>
      <protection locked="0"/>
    </xf>
    <xf numFmtId="0" fontId="2" fillId="0" borderId="10" xfId="0" applyFont="1" applyBorder="1" applyAlignment="1" applyProtection="1">
      <alignment horizontal="center" vertical="justify" wrapText="1"/>
      <protection locked="0"/>
    </xf>
    <xf numFmtId="0" fontId="2" fillId="0" borderId="11" xfId="0" applyFont="1" applyBorder="1" applyAlignment="1" applyProtection="1">
      <alignment horizontal="center" vertical="justify" wrapText="1"/>
      <protection locked="0"/>
    </xf>
    <xf numFmtId="0" fontId="2" fillId="0" borderId="2" xfId="0" applyFont="1" applyBorder="1" applyAlignment="1" applyProtection="1">
      <alignment horizontal="center" vertical="justify" wrapText="1"/>
      <protection locked="0"/>
    </xf>
    <xf numFmtId="0" fontId="2" fillId="0" borderId="4" xfId="0" applyFont="1" applyBorder="1" applyAlignment="1" applyProtection="1">
      <alignment horizontal="center" vertical="justify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7" fillId="0" borderId="54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22" fillId="0" borderId="51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63314</xdr:rowOff>
    </xdr:from>
    <xdr:to>
      <xdr:col>1</xdr:col>
      <xdr:colOff>493058</xdr:colOff>
      <xdr:row>3</xdr:row>
      <xdr:rowOff>138398</xdr:rowOff>
    </xdr:to>
    <xdr:pic>
      <xdr:nvPicPr>
        <xdr:cNvPr id="4" name="Imagen 3" descr="http://www.despachospublicos.com/sites/default/files/logo-ideam.png?1347545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3314"/>
          <a:ext cx="1526801" cy="65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85725</xdr:rowOff>
    </xdr:from>
    <xdr:to>
      <xdr:col>1</xdr:col>
      <xdr:colOff>561975</xdr:colOff>
      <xdr:row>4</xdr:row>
      <xdr:rowOff>123825</xdr:rowOff>
    </xdr:to>
    <xdr:pic>
      <xdr:nvPicPr>
        <xdr:cNvPr id="2" name="Imagen 3" descr="http://www.despachospublicos.com/sites/default/files/logo-ideam.png?1347545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5725"/>
          <a:ext cx="16002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7861"/>
  <sheetViews>
    <sheetView tabSelected="1" view="pageBreakPreview" topLeftCell="A48" zoomScale="85" zoomScaleNormal="100" zoomScaleSheetLayoutView="85" workbookViewId="0">
      <selection activeCell="J11" sqref="J11:K11"/>
    </sheetView>
  </sheetViews>
  <sheetFormatPr baseColWidth="10" defaultRowHeight="15" x14ac:dyDescent="0.25"/>
  <cols>
    <col min="1" max="1" width="20.5703125" style="61" customWidth="1"/>
    <col min="2" max="2" width="13.5703125" style="61" customWidth="1"/>
    <col min="3" max="3" width="5.5703125" style="61" customWidth="1"/>
    <col min="4" max="4" width="6.28515625" style="61" customWidth="1"/>
    <col min="5" max="5" width="6.42578125" style="61" customWidth="1"/>
    <col min="6" max="6" width="14" style="61" customWidth="1"/>
    <col min="7" max="7" width="5.42578125" style="61" customWidth="1"/>
    <col min="8" max="8" width="6.5703125" style="61" customWidth="1"/>
    <col min="9" max="9" width="16.28515625" style="61" customWidth="1"/>
    <col min="10" max="10" width="8.85546875" style="61" customWidth="1"/>
    <col min="11" max="11" width="7.28515625" style="61" customWidth="1"/>
    <col min="12" max="12" width="13.7109375" style="61" hidden="1" customWidth="1"/>
    <col min="13" max="13" width="12" style="61" customWidth="1"/>
    <col min="14" max="14" width="10.28515625" style="61" customWidth="1"/>
    <col min="15" max="15" width="10.28515625" style="61" hidden="1" customWidth="1"/>
    <col min="16" max="17" width="16.7109375" style="61" hidden="1" customWidth="1"/>
    <col min="18" max="18" width="8.85546875" style="123" hidden="1" customWidth="1"/>
    <col min="19" max="19" width="14.7109375" style="61" customWidth="1"/>
    <col min="20" max="20" width="14.140625" style="123" bestFit="1" customWidth="1"/>
    <col min="21" max="21" width="41.140625" style="61" customWidth="1"/>
    <col min="22" max="24" width="11.42578125" style="61"/>
    <col min="25" max="27" width="13.28515625" style="61" bestFit="1" customWidth="1"/>
    <col min="28" max="16384" width="11.42578125" style="61"/>
  </cols>
  <sheetData>
    <row r="1" spans="1:21" ht="15.75" customHeight="1" x14ac:dyDescent="0.25">
      <c r="A1" s="327"/>
      <c r="B1" s="327"/>
      <c r="C1" s="326" t="s">
        <v>47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31" t="s">
        <v>125</v>
      </c>
    </row>
    <row r="2" spans="1:21" ht="15" customHeight="1" x14ac:dyDescent="0.25">
      <c r="A2" s="327"/>
      <c r="B2" s="327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31" t="s">
        <v>126</v>
      </c>
    </row>
    <row r="3" spans="1:21" ht="15" customHeight="1" x14ac:dyDescent="0.3">
      <c r="A3" s="327"/>
      <c r="B3" s="327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32" t="s">
        <v>128</v>
      </c>
    </row>
    <row r="4" spans="1:21" ht="15" customHeight="1" x14ac:dyDescent="0.25">
      <c r="A4" s="327"/>
      <c r="B4" s="327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31" t="s">
        <v>127</v>
      </c>
    </row>
    <row r="5" spans="1:21" ht="16.5" customHeight="1" x14ac:dyDescent="0.25">
      <c r="A5" s="323" t="s">
        <v>62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5" t="s">
        <v>124</v>
      </c>
    </row>
    <row r="6" spans="1:21" x14ac:dyDescent="0.25">
      <c r="A6" s="62" t="s">
        <v>64</v>
      </c>
      <c r="B6" s="229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63"/>
    </row>
    <row r="7" spans="1:21" x14ac:dyDescent="0.25">
      <c r="A7" s="64" t="s">
        <v>61</v>
      </c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63"/>
    </row>
    <row r="8" spans="1:21" ht="15.75" customHeight="1" x14ac:dyDescent="0.25">
      <c r="A8" s="223" t="s">
        <v>63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5"/>
    </row>
    <row r="9" spans="1:21" s="73" customFormat="1" ht="39" customHeight="1" x14ac:dyDescent="0.2">
      <c r="A9" s="65" t="s">
        <v>20</v>
      </c>
      <c r="B9" s="201"/>
      <c r="C9" s="202"/>
      <c r="D9" s="202"/>
      <c r="E9" s="202"/>
      <c r="F9" s="202"/>
      <c r="G9" s="202"/>
      <c r="H9" s="202"/>
      <c r="I9" s="202"/>
      <c r="J9" s="202"/>
      <c r="K9" s="237"/>
      <c r="L9" s="66" t="s">
        <v>21</v>
      </c>
      <c r="M9" s="66" t="s">
        <v>21</v>
      </c>
      <c r="N9" s="197"/>
      <c r="O9" s="198"/>
      <c r="P9" s="67"/>
      <c r="Q9" s="68"/>
      <c r="R9" s="69"/>
      <c r="S9" s="70" t="s">
        <v>22</v>
      </c>
      <c r="T9" s="71"/>
      <c r="U9" s="72"/>
    </row>
    <row r="10" spans="1:21" s="73" customFormat="1" ht="39" customHeight="1" x14ac:dyDescent="0.2">
      <c r="A10" s="65" t="s">
        <v>56</v>
      </c>
      <c r="B10" s="199"/>
      <c r="C10" s="200"/>
      <c r="D10" s="227"/>
      <c r="E10" s="215" t="s">
        <v>23</v>
      </c>
      <c r="F10" s="226"/>
      <c r="G10" s="228"/>
      <c r="H10" s="228"/>
      <c r="I10" s="70" t="s">
        <v>24</v>
      </c>
      <c r="J10" s="232"/>
      <c r="K10" s="232"/>
      <c r="L10" s="215" t="s">
        <v>26</v>
      </c>
      <c r="M10" s="216"/>
      <c r="N10" s="216"/>
      <c r="O10" s="216"/>
      <c r="P10" s="67"/>
      <c r="Q10" s="68"/>
      <c r="R10" s="68"/>
      <c r="S10" s="197"/>
      <c r="T10" s="198"/>
      <c r="U10" s="72"/>
    </row>
    <row r="11" spans="1:21" s="73" customFormat="1" ht="38.25" customHeight="1" x14ac:dyDescent="0.2">
      <c r="A11" s="74" t="s">
        <v>48</v>
      </c>
      <c r="B11" s="75"/>
      <c r="C11" s="217" t="s">
        <v>58</v>
      </c>
      <c r="D11" s="217"/>
      <c r="E11" s="217"/>
      <c r="F11" s="214"/>
      <c r="G11" s="214"/>
      <c r="H11" s="214"/>
      <c r="I11" s="70" t="s">
        <v>59</v>
      </c>
      <c r="J11" s="212"/>
      <c r="K11" s="213"/>
      <c r="L11" s="217" t="s">
        <v>57</v>
      </c>
      <c r="M11" s="217"/>
      <c r="N11" s="217"/>
      <c r="O11" s="217"/>
      <c r="P11" s="76"/>
      <c r="Q11" s="76"/>
      <c r="R11" s="76"/>
      <c r="S11" s="199"/>
      <c r="T11" s="200"/>
      <c r="U11" s="72"/>
    </row>
    <row r="12" spans="1:21" s="73" customFormat="1" ht="27.75" customHeight="1" x14ac:dyDescent="0.2">
      <c r="A12" s="74" t="s">
        <v>27</v>
      </c>
      <c r="B12" s="77"/>
      <c r="C12" s="217" t="s">
        <v>24</v>
      </c>
      <c r="D12" s="217"/>
      <c r="E12" s="217"/>
      <c r="F12" s="218"/>
      <c r="G12" s="218"/>
      <c r="H12" s="218"/>
      <c r="I12" s="70" t="s">
        <v>25</v>
      </c>
      <c r="J12" s="233"/>
      <c r="K12" s="234"/>
      <c r="L12" s="217" t="s">
        <v>26</v>
      </c>
      <c r="M12" s="217"/>
      <c r="N12" s="217"/>
      <c r="O12" s="217"/>
      <c r="P12" s="78"/>
      <c r="Q12" s="78"/>
      <c r="R12" s="78"/>
      <c r="S12" s="201"/>
      <c r="T12" s="202"/>
      <c r="U12" s="72"/>
    </row>
    <row r="13" spans="1:21" s="73" customFormat="1" ht="27" customHeight="1" x14ac:dyDescent="0.2">
      <c r="A13" s="74" t="s">
        <v>27</v>
      </c>
      <c r="B13" s="77"/>
      <c r="C13" s="217" t="s">
        <v>24</v>
      </c>
      <c r="D13" s="217"/>
      <c r="E13" s="217"/>
      <c r="F13" s="218"/>
      <c r="G13" s="218"/>
      <c r="H13" s="218"/>
      <c r="I13" s="70" t="s">
        <v>25</v>
      </c>
      <c r="J13" s="233"/>
      <c r="K13" s="234"/>
      <c r="L13" s="217" t="s">
        <v>26</v>
      </c>
      <c r="M13" s="217"/>
      <c r="N13" s="217"/>
      <c r="O13" s="217"/>
      <c r="P13" s="78"/>
      <c r="Q13" s="78"/>
      <c r="R13" s="78"/>
      <c r="S13" s="201"/>
      <c r="T13" s="202"/>
      <c r="U13" s="72"/>
    </row>
    <row r="14" spans="1:21" s="73" customFormat="1" ht="27.75" customHeight="1" thickBot="1" x14ac:dyDescent="0.25">
      <c r="A14" s="79" t="s">
        <v>27</v>
      </c>
      <c r="B14" s="80"/>
      <c r="C14" s="211" t="s">
        <v>24</v>
      </c>
      <c r="D14" s="211"/>
      <c r="E14" s="211"/>
      <c r="F14" s="231"/>
      <c r="G14" s="231"/>
      <c r="H14" s="231"/>
      <c r="I14" s="81" t="s">
        <v>25</v>
      </c>
      <c r="J14" s="235"/>
      <c r="K14" s="236"/>
      <c r="L14" s="211" t="s">
        <v>26</v>
      </c>
      <c r="M14" s="211"/>
      <c r="N14" s="211"/>
      <c r="O14" s="211"/>
      <c r="P14" s="82"/>
      <c r="Q14" s="82"/>
      <c r="R14" s="82"/>
      <c r="S14" s="203"/>
      <c r="T14" s="204"/>
      <c r="U14" s="83"/>
    </row>
    <row r="15" spans="1:21" s="73" customFormat="1" ht="27.75" customHeight="1" thickTop="1" thickBot="1" x14ac:dyDescent="0.25">
      <c r="A15" s="220" t="s">
        <v>107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2"/>
    </row>
    <row r="16" spans="1:21" s="73" customFormat="1" ht="30.75" customHeight="1" thickTop="1" x14ac:dyDescent="0.2">
      <c r="A16" s="173" t="s">
        <v>107</v>
      </c>
      <c r="B16" s="174"/>
      <c r="C16" s="171" t="s">
        <v>0</v>
      </c>
      <c r="D16" s="171"/>
      <c r="E16" s="171"/>
      <c r="F16" s="171" t="s">
        <v>1</v>
      </c>
      <c r="G16" s="171"/>
      <c r="H16" s="171"/>
      <c r="I16" s="205" t="s">
        <v>2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7"/>
    </row>
    <row r="17" spans="1:27" s="73" customFormat="1" ht="12.75" customHeight="1" x14ac:dyDescent="0.2">
      <c r="A17" s="175"/>
      <c r="B17" s="176"/>
      <c r="C17" s="172"/>
      <c r="D17" s="172"/>
      <c r="E17" s="172"/>
      <c r="F17" s="172"/>
      <c r="G17" s="172"/>
      <c r="H17" s="172"/>
      <c r="I17" s="208" t="s">
        <v>105</v>
      </c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10"/>
    </row>
    <row r="18" spans="1:27" s="91" customFormat="1" ht="39" customHeight="1" x14ac:dyDescent="0.25">
      <c r="A18" s="163" t="s">
        <v>4</v>
      </c>
      <c r="B18" s="164"/>
      <c r="C18" s="84" t="s">
        <v>5</v>
      </c>
      <c r="D18" s="85" t="s">
        <v>6</v>
      </c>
      <c r="E18" s="85" t="s">
        <v>53</v>
      </c>
      <c r="F18" s="85" t="s">
        <v>5</v>
      </c>
      <c r="G18" s="85" t="s">
        <v>6</v>
      </c>
      <c r="H18" s="85" t="s">
        <v>53</v>
      </c>
      <c r="I18" s="86" t="s">
        <v>8</v>
      </c>
      <c r="J18" s="87" t="s">
        <v>9</v>
      </c>
      <c r="K18" s="87" t="s">
        <v>10</v>
      </c>
      <c r="L18" s="87" t="s">
        <v>54</v>
      </c>
      <c r="M18" s="161" t="s">
        <v>55</v>
      </c>
      <c r="N18" s="162"/>
      <c r="O18" s="161" t="s">
        <v>104</v>
      </c>
      <c r="P18" s="162"/>
      <c r="Q18" s="161" t="s">
        <v>66</v>
      </c>
      <c r="R18" s="162"/>
      <c r="S18" s="88" t="s">
        <v>65</v>
      </c>
      <c r="T18" s="89" t="s">
        <v>106</v>
      </c>
      <c r="U18" s="90"/>
    </row>
    <row r="19" spans="1:27" s="93" customFormat="1" ht="15.75" customHeight="1" x14ac:dyDescent="0.2">
      <c r="A19" s="159"/>
      <c r="B19" s="160"/>
      <c r="C19" s="75"/>
      <c r="D19" s="75"/>
      <c r="E19" s="75"/>
      <c r="F19" s="75"/>
      <c r="G19" s="75"/>
      <c r="H19" s="75"/>
      <c r="I19" s="125">
        <f t="shared" ref="I19:I29" si="0">((F19+(G19*30)+(H19*360))-(C19+(D19*30)+(E19*360)))</f>
        <v>0</v>
      </c>
      <c r="J19" s="126">
        <f t="shared" ref="J19:J28" si="1">I19/30</f>
        <v>0</v>
      </c>
      <c r="K19" s="126">
        <f t="shared" ref="K19:K28" si="2">I19/360</f>
        <v>0</v>
      </c>
      <c r="L19" s="127">
        <f t="shared" ref="L19:L29" si="3">+K19-M19</f>
        <v>0</v>
      </c>
      <c r="M19" s="157">
        <f t="shared" ref="M19:M29" si="4">ROUNDDOWN(K19,0)</f>
        <v>0</v>
      </c>
      <c r="N19" s="158"/>
      <c r="O19" s="127">
        <f t="shared" ref="O19:O29" si="5">12*L19</f>
        <v>0</v>
      </c>
      <c r="P19" s="128"/>
      <c r="Q19" s="157">
        <f t="shared" ref="Q19:Q29" si="6">+O19-S19</f>
        <v>0</v>
      </c>
      <c r="R19" s="158"/>
      <c r="S19" s="129">
        <f t="shared" ref="S19:S29" si="7">ROUNDDOWN(O19,0)</f>
        <v>0</v>
      </c>
      <c r="T19" s="129">
        <f t="shared" ref="T19:T29" si="8">Q19*30</f>
        <v>0</v>
      </c>
      <c r="U19" s="92"/>
      <c r="Y19" s="155"/>
      <c r="Z19" s="155"/>
      <c r="AA19" s="156"/>
    </row>
    <row r="20" spans="1:27" s="93" customFormat="1" ht="15.75" customHeight="1" x14ac:dyDescent="0.2">
      <c r="A20" s="159"/>
      <c r="B20" s="160"/>
      <c r="C20" s="75"/>
      <c r="D20" s="75"/>
      <c r="E20" s="75"/>
      <c r="F20" s="75"/>
      <c r="G20" s="75"/>
      <c r="H20" s="75"/>
      <c r="I20" s="125">
        <f t="shared" si="0"/>
        <v>0</v>
      </c>
      <c r="J20" s="126">
        <f t="shared" si="1"/>
        <v>0</v>
      </c>
      <c r="K20" s="126">
        <f t="shared" si="2"/>
        <v>0</v>
      </c>
      <c r="L20" s="127">
        <f t="shared" si="3"/>
        <v>0</v>
      </c>
      <c r="M20" s="157">
        <f t="shared" si="4"/>
        <v>0</v>
      </c>
      <c r="N20" s="158"/>
      <c r="O20" s="127">
        <f t="shared" si="5"/>
        <v>0</v>
      </c>
      <c r="P20" s="128"/>
      <c r="Q20" s="157">
        <f t="shared" si="6"/>
        <v>0</v>
      </c>
      <c r="R20" s="158"/>
      <c r="S20" s="129">
        <f t="shared" si="7"/>
        <v>0</v>
      </c>
      <c r="T20" s="129">
        <f t="shared" si="8"/>
        <v>0</v>
      </c>
      <c r="U20" s="92"/>
    </row>
    <row r="21" spans="1:27" s="93" customFormat="1" ht="15.75" customHeight="1" x14ac:dyDescent="0.2">
      <c r="A21" s="159"/>
      <c r="B21" s="160"/>
      <c r="C21" s="75"/>
      <c r="D21" s="75"/>
      <c r="E21" s="75"/>
      <c r="F21" s="75"/>
      <c r="G21" s="75"/>
      <c r="H21" s="75"/>
      <c r="I21" s="125">
        <f t="shared" si="0"/>
        <v>0</v>
      </c>
      <c r="J21" s="126">
        <f t="shared" si="1"/>
        <v>0</v>
      </c>
      <c r="K21" s="126">
        <f t="shared" si="2"/>
        <v>0</v>
      </c>
      <c r="L21" s="127">
        <f t="shared" si="3"/>
        <v>0</v>
      </c>
      <c r="M21" s="157">
        <f t="shared" si="4"/>
        <v>0</v>
      </c>
      <c r="N21" s="158"/>
      <c r="O21" s="127">
        <f t="shared" si="5"/>
        <v>0</v>
      </c>
      <c r="P21" s="128"/>
      <c r="Q21" s="157">
        <f t="shared" si="6"/>
        <v>0</v>
      </c>
      <c r="R21" s="158"/>
      <c r="S21" s="129">
        <f t="shared" si="7"/>
        <v>0</v>
      </c>
      <c r="T21" s="129">
        <f t="shared" si="8"/>
        <v>0</v>
      </c>
      <c r="U21" s="92"/>
    </row>
    <row r="22" spans="1:27" s="93" customFormat="1" ht="15.75" customHeight="1" x14ac:dyDescent="0.2">
      <c r="A22" s="159"/>
      <c r="B22" s="160"/>
      <c r="C22" s="75"/>
      <c r="D22" s="75"/>
      <c r="E22" s="75"/>
      <c r="F22" s="75"/>
      <c r="G22" s="75"/>
      <c r="H22" s="75"/>
      <c r="I22" s="125">
        <f t="shared" si="0"/>
        <v>0</v>
      </c>
      <c r="J22" s="126">
        <f t="shared" si="1"/>
        <v>0</v>
      </c>
      <c r="K22" s="126">
        <f t="shared" si="2"/>
        <v>0</v>
      </c>
      <c r="L22" s="127">
        <f t="shared" si="3"/>
        <v>0</v>
      </c>
      <c r="M22" s="157">
        <f t="shared" si="4"/>
        <v>0</v>
      </c>
      <c r="N22" s="158"/>
      <c r="O22" s="127">
        <f t="shared" si="5"/>
        <v>0</v>
      </c>
      <c r="P22" s="128"/>
      <c r="Q22" s="157">
        <f t="shared" si="6"/>
        <v>0</v>
      </c>
      <c r="R22" s="158"/>
      <c r="S22" s="129">
        <f t="shared" si="7"/>
        <v>0</v>
      </c>
      <c r="T22" s="129">
        <f t="shared" si="8"/>
        <v>0</v>
      </c>
      <c r="U22" s="92"/>
    </row>
    <row r="23" spans="1:27" s="93" customFormat="1" ht="15.75" customHeight="1" x14ac:dyDescent="0.2">
      <c r="A23" s="159"/>
      <c r="B23" s="160"/>
      <c r="C23" s="75"/>
      <c r="D23" s="75"/>
      <c r="E23" s="75"/>
      <c r="F23" s="75"/>
      <c r="G23" s="75"/>
      <c r="H23" s="75"/>
      <c r="I23" s="125">
        <f t="shared" si="0"/>
        <v>0</v>
      </c>
      <c r="J23" s="126">
        <f t="shared" si="1"/>
        <v>0</v>
      </c>
      <c r="K23" s="126">
        <f t="shared" si="2"/>
        <v>0</v>
      </c>
      <c r="L23" s="127">
        <f t="shared" si="3"/>
        <v>0</v>
      </c>
      <c r="M23" s="157">
        <f t="shared" si="4"/>
        <v>0</v>
      </c>
      <c r="N23" s="158"/>
      <c r="O23" s="127">
        <f t="shared" si="5"/>
        <v>0</v>
      </c>
      <c r="P23" s="128"/>
      <c r="Q23" s="157">
        <f t="shared" si="6"/>
        <v>0</v>
      </c>
      <c r="R23" s="158"/>
      <c r="S23" s="129">
        <f t="shared" si="7"/>
        <v>0</v>
      </c>
      <c r="T23" s="129">
        <f t="shared" si="8"/>
        <v>0</v>
      </c>
      <c r="U23" s="92"/>
    </row>
    <row r="24" spans="1:27" s="93" customFormat="1" ht="15.75" customHeight="1" x14ac:dyDescent="0.2">
      <c r="A24" s="159"/>
      <c r="B24" s="160"/>
      <c r="C24" s="75"/>
      <c r="D24" s="75"/>
      <c r="E24" s="75"/>
      <c r="F24" s="75"/>
      <c r="G24" s="75"/>
      <c r="H24" s="75"/>
      <c r="I24" s="125">
        <f t="shared" si="0"/>
        <v>0</v>
      </c>
      <c r="J24" s="126">
        <f t="shared" si="1"/>
        <v>0</v>
      </c>
      <c r="K24" s="126">
        <f t="shared" si="2"/>
        <v>0</v>
      </c>
      <c r="L24" s="127">
        <f t="shared" si="3"/>
        <v>0</v>
      </c>
      <c r="M24" s="157">
        <f t="shared" si="4"/>
        <v>0</v>
      </c>
      <c r="N24" s="158"/>
      <c r="O24" s="127">
        <f t="shared" si="5"/>
        <v>0</v>
      </c>
      <c r="P24" s="128"/>
      <c r="Q24" s="157">
        <f t="shared" si="6"/>
        <v>0</v>
      </c>
      <c r="R24" s="158"/>
      <c r="S24" s="129">
        <f t="shared" si="7"/>
        <v>0</v>
      </c>
      <c r="T24" s="129">
        <f t="shared" si="8"/>
        <v>0</v>
      </c>
      <c r="U24" s="92"/>
    </row>
    <row r="25" spans="1:27" s="93" customFormat="1" ht="15.75" customHeight="1" x14ac:dyDescent="0.2">
      <c r="A25" s="159"/>
      <c r="B25" s="160"/>
      <c r="C25" s="75"/>
      <c r="D25" s="75"/>
      <c r="E25" s="75"/>
      <c r="F25" s="75"/>
      <c r="G25" s="75"/>
      <c r="H25" s="75"/>
      <c r="I25" s="125">
        <f t="shared" si="0"/>
        <v>0</v>
      </c>
      <c r="J25" s="126">
        <f t="shared" si="1"/>
        <v>0</v>
      </c>
      <c r="K25" s="126">
        <f t="shared" si="2"/>
        <v>0</v>
      </c>
      <c r="L25" s="127">
        <f t="shared" si="3"/>
        <v>0</v>
      </c>
      <c r="M25" s="157">
        <f t="shared" si="4"/>
        <v>0</v>
      </c>
      <c r="N25" s="158"/>
      <c r="O25" s="127">
        <f t="shared" si="5"/>
        <v>0</v>
      </c>
      <c r="P25" s="128"/>
      <c r="Q25" s="157">
        <f t="shared" si="6"/>
        <v>0</v>
      </c>
      <c r="R25" s="158"/>
      <c r="S25" s="129">
        <f t="shared" si="7"/>
        <v>0</v>
      </c>
      <c r="T25" s="129">
        <f t="shared" si="8"/>
        <v>0</v>
      </c>
      <c r="U25" s="92"/>
    </row>
    <row r="26" spans="1:27" s="93" customFormat="1" ht="15.75" customHeight="1" x14ac:dyDescent="0.2">
      <c r="A26" s="159"/>
      <c r="B26" s="160"/>
      <c r="C26" s="75"/>
      <c r="D26" s="75"/>
      <c r="E26" s="75"/>
      <c r="F26" s="75"/>
      <c r="G26" s="75"/>
      <c r="H26" s="75"/>
      <c r="I26" s="125">
        <f t="shared" si="0"/>
        <v>0</v>
      </c>
      <c r="J26" s="126">
        <f t="shared" si="1"/>
        <v>0</v>
      </c>
      <c r="K26" s="126">
        <f t="shared" si="2"/>
        <v>0</v>
      </c>
      <c r="L26" s="127">
        <f t="shared" si="3"/>
        <v>0</v>
      </c>
      <c r="M26" s="157">
        <f t="shared" si="4"/>
        <v>0</v>
      </c>
      <c r="N26" s="158"/>
      <c r="O26" s="127">
        <f t="shared" si="5"/>
        <v>0</v>
      </c>
      <c r="P26" s="128"/>
      <c r="Q26" s="157">
        <f t="shared" si="6"/>
        <v>0</v>
      </c>
      <c r="R26" s="158"/>
      <c r="S26" s="129">
        <f t="shared" si="7"/>
        <v>0</v>
      </c>
      <c r="T26" s="129">
        <f t="shared" si="8"/>
        <v>0</v>
      </c>
      <c r="U26" s="92"/>
    </row>
    <row r="27" spans="1:27" s="93" customFormat="1" ht="15.75" customHeight="1" x14ac:dyDescent="0.2">
      <c r="A27" s="159"/>
      <c r="B27" s="160"/>
      <c r="C27" s="75"/>
      <c r="D27" s="75"/>
      <c r="E27" s="75"/>
      <c r="F27" s="75"/>
      <c r="G27" s="75"/>
      <c r="H27" s="75"/>
      <c r="I27" s="125">
        <f t="shared" si="0"/>
        <v>0</v>
      </c>
      <c r="J27" s="126">
        <f t="shared" si="1"/>
        <v>0</v>
      </c>
      <c r="K27" s="126">
        <f t="shared" si="2"/>
        <v>0</v>
      </c>
      <c r="L27" s="127">
        <f t="shared" si="3"/>
        <v>0</v>
      </c>
      <c r="M27" s="157">
        <f t="shared" si="4"/>
        <v>0</v>
      </c>
      <c r="N27" s="158"/>
      <c r="O27" s="127">
        <f t="shared" si="5"/>
        <v>0</v>
      </c>
      <c r="P27" s="128"/>
      <c r="Q27" s="157">
        <f t="shared" si="6"/>
        <v>0</v>
      </c>
      <c r="R27" s="158"/>
      <c r="S27" s="129">
        <f t="shared" si="7"/>
        <v>0</v>
      </c>
      <c r="T27" s="129">
        <f t="shared" si="8"/>
        <v>0</v>
      </c>
      <c r="U27" s="92"/>
    </row>
    <row r="28" spans="1:27" s="93" customFormat="1" ht="15.75" customHeight="1" x14ac:dyDescent="0.2">
      <c r="A28" s="159"/>
      <c r="B28" s="160"/>
      <c r="C28" s="75"/>
      <c r="D28" s="75"/>
      <c r="E28" s="75"/>
      <c r="F28" s="75"/>
      <c r="G28" s="75"/>
      <c r="H28" s="75"/>
      <c r="I28" s="125">
        <f t="shared" si="0"/>
        <v>0</v>
      </c>
      <c r="J28" s="126">
        <f t="shared" si="1"/>
        <v>0</v>
      </c>
      <c r="K28" s="126">
        <f t="shared" si="2"/>
        <v>0</v>
      </c>
      <c r="L28" s="127">
        <f t="shared" si="3"/>
        <v>0</v>
      </c>
      <c r="M28" s="157">
        <f t="shared" si="4"/>
        <v>0</v>
      </c>
      <c r="N28" s="158"/>
      <c r="O28" s="127">
        <f t="shared" si="5"/>
        <v>0</v>
      </c>
      <c r="P28" s="128"/>
      <c r="Q28" s="157">
        <f t="shared" si="6"/>
        <v>0</v>
      </c>
      <c r="R28" s="158"/>
      <c r="S28" s="129">
        <f t="shared" si="7"/>
        <v>0</v>
      </c>
      <c r="T28" s="129">
        <f t="shared" si="8"/>
        <v>0</v>
      </c>
      <c r="U28" s="92"/>
    </row>
    <row r="29" spans="1:27" s="93" customFormat="1" ht="16.5" customHeight="1" thickBot="1" x14ac:dyDescent="0.25">
      <c r="A29" s="195"/>
      <c r="B29" s="196"/>
      <c r="C29" s="94"/>
      <c r="D29" s="94"/>
      <c r="E29" s="94"/>
      <c r="F29" s="94"/>
      <c r="G29" s="94"/>
      <c r="H29" s="94"/>
      <c r="I29" s="130">
        <f t="shared" si="0"/>
        <v>0</v>
      </c>
      <c r="J29" s="131">
        <f t="shared" ref="J29" si="9">I29/30</f>
        <v>0</v>
      </c>
      <c r="K29" s="131">
        <f t="shared" ref="K29" si="10">I29/360</f>
        <v>0</v>
      </c>
      <c r="L29" s="132">
        <f t="shared" si="3"/>
        <v>0</v>
      </c>
      <c r="M29" s="193">
        <f t="shared" si="4"/>
        <v>0</v>
      </c>
      <c r="N29" s="194"/>
      <c r="O29" s="132">
        <f t="shared" si="5"/>
        <v>0</v>
      </c>
      <c r="P29" s="133"/>
      <c r="Q29" s="193">
        <f t="shared" si="6"/>
        <v>0</v>
      </c>
      <c r="R29" s="194"/>
      <c r="S29" s="134">
        <f t="shared" si="7"/>
        <v>0</v>
      </c>
      <c r="T29" s="134">
        <f t="shared" si="8"/>
        <v>0</v>
      </c>
      <c r="U29" s="92"/>
    </row>
    <row r="30" spans="1:27" ht="16.5" thickTop="1" thickBot="1" x14ac:dyDescent="0.3">
      <c r="A30" s="177" t="s">
        <v>11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9"/>
      <c r="L30" s="95"/>
      <c r="M30" s="183">
        <f>SUM(M19:N29)</f>
        <v>0</v>
      </c>
      <c r="N30" s="183"/>
      <c r="O30" s="135"/>
      <c r="P30" s="135"/>
      <c r="Q30" s="135"/>
      <c r="R30" s="135"/>
      <c r="S30" s="135">
        <f>SUM(S19:S29)</f>
        <v>0</v>
      </c>
      <c r="T30" s="136">
        <f>SUM(T19:T29)</f>
        <v>0</v>
      </c>
      <c r="U30" s="96"/>
    </row>
    <row r="31" spans="1:27" ht="15" hidden="1" customHeight="1" x14ac:dyDescent="0.25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2"/>
      <c r="L31" s="97"/>
      <c r="M31" s="184"/>
      <c r="N31" s="184"/>
      <c r="O31" s="141"/>
      <c r="P31" s="141"/>
      <c r="Q31" s="141"/>
      <c r="R31" s="142"/>
      <c r="S31" s="143">
        <f>+S30+T32</f>
        <v>0</v>
      </c>
      <c r="T31" s="144">
        <f>T30/30</f>
        <v>0</v>
      </c>
      <c r="U31" s="63"/>
    </row>
    <row r="32" spans="1:27" ht="15" hidden="1" customHeight="1" x14ac:dyDescent="0.25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2"/>
      <c r="L32" s="97"/>
      <c r="M32" s="184"/>
      <c r="N32" s="184"/>
      <c r="O32" s="141"/>
      <c r="P32" s="141"/>
      <c r="Q32" s="141"/>
      <c r="R32" s="145"/>
      <c r="S32" s="146">
        <f>+S31/12</f>
        <v>0</v>
      </c>
      <c r="T32" s="144">
        <f>ROUNDDOWN(T31,0)</f>
        <v>0</v>
      </c>
      <c r="U32" s="63"/>
    </row>
    <row r="33" spans="1:21" ht="15" hidden="1" customHeight="1" x14ac:dyDescent="0.2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2"/>
      <c r="L33" s="97"/>
      <c r="M33" s="184"/>
      <c r="N33" s="184"/>
      <c r="O33" s="141"/>
      <c r="P33" s="141"/>
      <c r="Q33" s="141"/>
      <c r="R33" s="147"/>
      <c r="S33" s="148">
        <f>ROUNDDOWN(S32,0)</f>
        <v>0</v>
      </c>
      <c r="T33" s="149">
        <f>T31-T32</f>
        <v>0</v>
      </c>
      <c r="U33" s="63"/>
    </row>
    <row r="34" spans="1:21" ht="15" hidden="1" customHeight="1" x14ac:dyDescent="0.25">
      <c r="A34" s="180"/>
      <c r="B34" s="181"/>
      <c r="C34" s="181"/>
      <c r="D34" s="181"/>
      <c r="E34" s="181"/>
      <c r="F34" s="181"/>
      <c r="G34" s="181"/>
      <c r="H34" s="181"/>
      <c r="I34" s="181"/>
      <c r="J34" s="181"/>
      <c r="K34" s="182"/>
      <c r="L34" s="97"/>
      <c r="M34" s="184"/>
      <c r="N34" s="184"/>
      <c r="O34" s="141"/>
      <c r="P34" s="141"/>
      <c r="Q34" s="141"/>
      <c r="R34" s="142"/>
      <c r="S34" s="143">
        <f>+S32-S33</f>
        <v>0</v>
      </c>
      <c r="T34" s="150">
        <f>T33*30</f>
        <v>0</v>
      </c>
      <c r="U34" s="63"/>
    </row>
    <row r="35" spans="1:21" ht="15" hidden="1" customHeight="1" x14ac:dyDescent="0.25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2"/>
      <c r="L35" s="106"/>
      <c r="M35" s="185">
        <f>M30+S33</f>
        <v>0</v>
      </c>
      <c r="N35" s="185"/>
      <c r="O35" s="142"/>
      <c r="P35" s="141"/>
      <c r="Q35" s="141"/>
      <c r="R35" s="145"/>
      <c r="S35" s="146">
        <f>+S34*12</f>
        <v>0</v>
      </c>
      <c r="T35" s="150">
        <f>+T34</f>
        <v>0</v>
      </c>
      <c r="U35" s="63"/>
    </row>
    <row r="36" spans="1:21" s="109" customFormat="1" ht="18" customHeight="1" thickTop="1" thickBot="1" x14ac:dyDescent="0.3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2"/>
      <c r="L36" s="107"/>
      <c r="M36" s="186">
        <f>M35</f>
        <v>0</v>
      </c>
      <c r="N36" s="186"/>
      <c r="O36" s="151"/>
      <c r="P36" s="152"/>
      <c r="Q36" s="152"/>
      <c r="R36" s="153"/>
      <c r="S36" s="152">
        <f>S35</f>
        <v>0</v>
      </c>
      <c r="T36" s="154">
        <f>T34</f>
        <v>0</v>
      </c>
      <c r="U36" s="108"/>
    </row>
    <row r="37" spans="1:21" s="73" customFormat="1" ht="27.75" customHeight="1" thickTop="1" thickBot="1" x14ac:dyDescent="0.25">
      <c r="A37" s="220" t="s">
        <v>108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2"/>
    </row>
    <row r="38" spans="1:21" s="73" customFormat="1" ht="30.75" customHeight="1" thickTop="1" x14ac:dyDescent="0.2">
      <c r="A38" s="173" t="s">
        <v>108</v>
      </c>
      <c r="B38" s="174"/>
      <c r="C38" s="171" t="s">
        <v>0</v>
      </c>
      <c r="D38" s="171"/>
      <c r="E38" s="171"/>
      <c r="F38" s="171" t="s">
        <v>1</v>
      </c>
      <c r="G38" s="171"/>
      <c r="H38" s="171"/>
      <c r="I38" s="205" t="s">
        <v>2</v>
      </c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7"/>
    </row>
    <row r="39" spans="1:21" s="73" customFormat="1" ht="12.75" customHeight="1" x14ac:dyDescent="0.2">
      <c r="A39" s="175"/>
      <c r="B39" s="176"/>
      <c r="C39" s="172"/>
      <c r="D39" s="172"/>
      <c r="E39" s="172"/>
      <c r="F39" s="172"/>
      <c r="G39" s="172"/>
      <c r="H39" s="172"/>
      <c r="I39" s="208" t="s">
        <v>105</v>
      </c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10"/>
    </row>
    <row r="40" spans="1:21" s="91" customFormat="1" ht="39" customHeight="1" x14ac:dyDescent="0.25">
      <c r="A40" s="163" t="s">
        <v>4</v>
      </c>
      <c r="B40" s="164"/>
      <c r="C40" s="84" t="s">
        <v>5</v>
      </c>
      <c r="D40" s="85" t="s">
        <v>6</v>
      </c>
      <c r="E40" s="85" t="s">
        <v>53</v>
      </c>
      <c r="F40" s="85" t="s">
        <v>5</v>
      </c>
      <c r="G40" s="85" t="s">
        <v>6</v>
      </c>
      <c r="H40" s="85" t="s">
        <v>53</v>
      </c>
      <c r="I40" s="86" t="s">
        <v>8</v>
      </c>
      <c r="J40" s="87" t="s">
        <v>9</v>
      </c>
      <c r="K40" s="87" t="s">
        <v>10</v>
      </c>
      <c r="L40" s="87" t="s">
        <v>54</v>
      </c>
      <c r="M40" s="161" t="s">
        <v>55</v>
      </c>
      <c r="N40" s="162"/>
      <c r="O40" s="161" t="s">
        <v>104</v>
      </c>
      <c r="P40" s="162"/>
      <c r="Q40" s="161" t="s">
        <v>66</v>
      </c>
      <c r="R40" s="162"/>
      <c r="S40" s="88" t="s">
        <v>65</v>
      </c>
      <c r="T40" s="89" t="s">
        <v>106</v>
      </c>
      <c r="U40" s="90"/>
    </row>
    <row r="41" spans="1:21" s="93" customFormat="1" ht="15.75" customHeight="1" x14ac:dyDescent="0.2">
      <c r="A41" s="159"/>
      <c r="B41" s="160"/>
      <c r="C41" s="75"/>
      <c r="D41" s="75"/>
      <c r="E41" s="75"/>
      <c r="F41" s="75"/>
      <c r="G41" s="75"/>
      <c r="H41" s="75"/>
      <c r="I41" s="125">
        <f t="shared" ref="I41:I51" si="11">((F41+(G41*30)+(H41*360))-(C41+(D41*30)+(E41*360)))</f>
        <v>0</v>
      </c>
      <c r="J41" s="126">
        <f t="shared" ref="J41:J51" si="12">I41/30</f>
        <v>0</v>
      </c>
      <c r="K41" s="126">
        <f t="shared" ref="K41:K51" si="13">I41/360</f>
        <v>0</v>
      </c>
      <c r="L41" s="127">
        <f t="shared" ref="L41:L51" si="14">+K41-M41</f>
        <v>0</v>
      </c>
      <c r="M41" s="157">
        <f t="shared" ref="M41:M51" si="15">ROUNDDOWN(K41,0)</f>
        <v>0</v>
      </c>
      <c r="N41" s="158"/>
      <c r="O41" s="127">
        <f t="shared" ref="O41:O51" si="16">12*L41</f>
        <v>0</v>
      </c>
      <c r="P41" s="128"/>
      <c r="Q41" s="157">
        <f t="shared" ref="Q41:Q51" si="17">+O41-S41</f>
        <v>0</v>
      </c>
      <c r="R41" s="158"/>
      <c r="S41" s="129">
        <f t="shared" ref="S41:S51" si="18">ROUNDDOWN(O41,0)</f>
        <v>0</v>
      </c>
      <c r="T41" s="129">
        <f t="shared" ref="T41:T51" si="19">Q41*30</f>
        <v>0</v>
      </c>
      <c r="U41" s="92"/>
    </row>
    <row r="42" spans="1:21" s="93" customFormat="1" ht="15.75" customHeight="1" x14ac:dyDescent="0.2">
      <c r="A42" s="159"/>
      <c r="B42" s="160"/>
      <c r="C42" s="75"/>
      <c r="D42" s="75"/>
      <c r="E42" s="75"/>
      <c r="F42" s="75"/>
      <c r="G42" s="75"/>
      <c r="H42" s="75"/>
      <c r="I42" s="125">
        <f t="shared" si="11"/>
        <v>0</v>
      </c>
      <c r="J42" s="126">
        <f t="shared" si="12"/>
        <v>0</v>
      </c>
      <c r="K42" s="126">
        <f t="shared" si="13"/>
        <v>0</v>
      </c>
      <c r="L42" s="127">
        <f t="shared" si="14"/>
        <v>0</v>
      </c>
      <c r="M42" s="157">
        <f t="shared" si="15"/>
        <v>0</v>
      </c>
      <c r="N42" s="158"/>
      <c r="O42" s="127">
        <f t="shared" si="16"/>
        <v>0</v>
      </c>
      <c r="P42" s="128"/>
      <c r="Q42" s="157">
        <f t="shared" si="17"/>
        <v>0</v>
      </c>
      <c r="R42" s="158"/>
      <c r="S42" s="129">
        <f t="shared" si="18"/>
        <v>0</v>
      </c>
      <c r="T42" s="129">
        <f t="shared" si="19"/>
        <v>0</v>
      </c>
      <c r="U42" s="92"/>
    </row>
    <row r="43" spans="1:21" s="93" customFormat="1" ht="15.75" customHeight="1" x14ac:dyDescent="0.2">
      <c r="A43" s="159"/>
      <c r="B43" s="160"/>
      <c r="C43" s="75"/>
      <c r="D43" s="75"/>
      <c r="E43" s="75"/>
      <c r="F43" s="75"/>
      <c r="G43" s="75"/>
      <c r="H43" s="75"/>
      <c r="I43" s="125">
        <f t="shared" si="11"/>
        <v>0</v>
      </c>
      <c r="J43" s="126">
        <f t="shared" si="12"/>
        <v>0</v>
      </c>
      <c r="K43" s="126">
        <f t="shared" si="13"/>
        <v>0</v>
      </c>
      <c r="L43" s="127">
        <f t="shared" si="14"/>
        <v>0</v>
      </c>
      <c r="M43" s="157">
        <f t="shared" si="15"/>
        <v>0</v>
      </c>
      <c r="N43" s="158"/>
      <c r="O43" s="127">
        <f t="shared" si="16"/>
        <v>0</v>
      </c>
      <c r="P43" s="128"/>
      <c r="Q43" s="157">
        <f t="shared" si="17"/>
        <v>0</v>
      </c>
      <c r="R43" s="158"/>
      <c r="S43" s="129">
        <f t="shared" si="18"/>
        <v>0</v>
      </c>
      <c r="T43" s="129">
        <f t="shared" si="19"/>
        <v>0</v>
      </c>
      <c r="U43" s="92"/>
    </row>
    <row r="44" spans="1:21" s="93" customFormat="1" ht="15.75" customHeight="1" x14ac:dyDescent="0.2">
      <c r="A44" s="159"/>
      <c r="B44" s="160"/>
      <c r="C44" s="75"/>
      <c r="D44" s="75"/>
      <c r="E44" s="75"/>
      <c r="F44" s="75"/>
      <c r="G44" s="75"/>
      <c r="H44" s="75"/>
      <c r="I44" s="125">
        <f t="shared" si="11"/>
        <v>0</v>
      </c>
      <c r="J44" s="126">
        <f t="shared" si="12"/>
        <v>0</v>
      </c>
      <c r="K44" s="126">
        <f t="shared" si="13"/>
        <v>0</v>
      </c>
      <c r="L44" s="127">
        <f t="shared" si="14"/>
        <v>0</v>
      </c>
      <c r="M44" s="157">
        <f t="shared" si="15"/>
        <v>0</v>
      </c>
      <c r="N44" s="158"/>
      <c r="O44" s="127">
        <f t="shared" si="16"/>
        <v>0</v>
      </c>
      <c r="P44" s="128"/>
      <c r="Q44" s="157">
        <f t="shared" si="17"/>
        <v>0</v>
      </c>
      <c r="R44" s="158"/>
      <c r="S44" s="129">
        <f t="shared" si="18"/>
        <v>0</v>
      </c>
      <c r="T44" s="129">
        <f t="shared" si="19"/>
        <v>0</v>
      </c>
      <c r="U44" s="92"/>
    </row>
    <row r="45" spans="1:21" s="93" customFormat="1" ht="15.75" customHeight="1" x14ac:dyDescent="0.2">
      <c r="A45" s="159"/>
      <c r="B45" s="160"/>
      <c r="C45" s="75"/>
      <c r="D45" s="75"/>
      <c r="E45" s="75"/>
      <c r="F45" s="75"/>
      <c r="G45" s="75"/>
      <c r="H45" s="75"/>
      <c r="I45" s="125">
        <f t="shared" si="11"/>
        <v>0</v>
      </c>
      <c r="J45" s="126">
        <f t="shared" si="12"/>
        <v>0</v>
      </c>
      <c r="K45" s="126">
        <f t="shared" si="13"/>
        <v>0</v>
      </c>
      <c r="L45" s="127">
        <f t="shared" si="14"/>
        <v>0</v>
      </c>
      <c r="M45" s="157">
        <f t="shared" si="15"/>
        <v>0</v>
      </c>
      <c r="N45" s="158"/>
      <c r="O45" s="127">
        <f t="shared" si="16"/>
        <v>0</v>
      </c>
      <c r="P45" s="128"/>
      <c r="Q45" s="157">
        <f t="shared" si="17"/>
        <v>0</v>
      </c>
      <c r="R45" s="158"/>
      <c r="S45" s="129">
        <f t="shared" si="18"/>
        <v>0</v>
      </c>
      <c r="T45" s="129">
        <f t="shared" si="19"/>
        <v>0</v>
      </c>
      <c r="U45" s="92"/>
    </row>
    <row r="46" spans="1:21" s="93" customFormat="1" ht="15.75" customHeight="1" x14ac:dyDescent="0.2">
      <c r="A46" s="159"/>
      <c r="B46" s="160"/>
      <c r="C46" s="75"/>
      <c r="D46" s="75"/>
      <c r="E46" s="75"/>
      <c r="F46" s="75"/>
      <c r="G46" s="75"/>
      <c r="H46" s="75"/>
      <c r="I46" s="125">
        <f t="shared" si="11"/>
        <v>0</v>
      </c>
      <c r="J46" s="126">
        <f t="shared" si="12"/>
        <v>0</v>
      </c>
      <c r="K46" s="126">
        <f t="shared" si="13"/>
        <v>0</v>
      </c>
      <c r="L46" s="127">
        <f t="shared" si="14"/>
        <v>0</v>
      </c>
      <c r="M46" s="157">
        <f t="shared" si="15"/>
        <v>0</v>
      </c>
      <c r="N46" s="158"/>
      <c r="O46" s="127">
        <f t="shared" si="16"/>
        <v>0</v>
      </c>
      <c r="P46" s="128"/>
      <c r="Q46" s="157">
        <f t="shared" si="17"/>
        <v>0</v>
      </c>
      <c r="R46" s="158"/>
      <c r="S46" s="129">
        <f t="shared" si="18"/>
        <v>0</v>
      </c>
      <c r="T46" s="129">
        <f t="shared" si="19"/>
        <v>0</v>
      </c>
      <c r="U46" s="92"/>
    </row>
    <row r="47" spans="1:21" s="93" customFormat="1" ht="15.75" customHeight="1" x14ac:dyDescent="0.2">
      <c r="A47" s="159"/>
      <c r="B47" s="160"/>
      <c r="C47" s="75"/>
      <c r="D47" s="75"/>
      <c r="E47" s="75"/>
      <c r="F47" s="75"/>
      <c r="G47" s="75"/>
      <c r="H47" s="75"/>
      <c r="I47" s="125">
        <f t="shared" si="11"/>
        <v>0</v>
      </c>
      <c r="J47" s="126">
        <f t="shared" si="12"/>
        <v>0</v>
      </c>
      <c r="K47" s="126">
        <f t="shared" si="13"/>
        <v>0</v>
      </c>
      <c r="L47" s="127">
        <f t="shared" si="14"/>
        <v>0</v>
      </c>
      <c r="M47" s="157">
        <f t="shared" si="15"/>
        <v>0</v>
      </c>
      <c r="N47" s="158"/>
      <c r="O47" s="127">
        <f t="shared" si="16"/>
        <v>0</v>
      </c>
      <c r="P47" s="128"/>
      <c r="Q47" s="157">
        <f t="shared" si="17"/>
        <v>0</v>
      </c>
      <c r="R47" s="158"/>
      <c r="S47" s="129">
        <f t="shared" si="18"/>
        <v>0</v>
      </c>
      <c r="T47" s="129">
        <f t="shared" si="19"/>
        <v>0</v>
      </c>
      <c r="U47" s="92"/>
    </row>
    <row r="48" spans="1:21" s="93" customFormat="1" ht="15.75" customHeight="1" x14ac:dyDescent="0.2">
      <c r="A48" s="159"/>
      <c r="B48" s="160"/>
      <c r="C48" s="75"/>
      <c r="D48" s="75"/>
      <c r="E48" s="75"/>
      <c r="F48" s="75"/>
      <c r="G48" s="75"/>
      <c r="H48" s="75"/>
      <c r="I48" s="125">
        <f t="shared" si="11"/>
        <v>0</v>
      </c>
      <c r="J48" s="126">
        <f t="shared" si="12"/>
        <v>0</v>
      </c>
      <c r="K48" s="126">
        <f t="shared" si="13"/>
        <v>0</v>
      </c>
      <c r="L48" s="127">
        <f t="shared" si="14"/>
        <v>0</v>
      </c>
      <c r="M48" s="157">
        <f t="shared" si="15"/>
        <v>0</v>
      </c>
      <c r="N48" s="158"/>
      <c r="O48" s="127">
        <f t="shared" si="16"/>
        <v>0</v>
      </c>
      <c r="P48" s="128"/>
      <c r="Q48" s="157">
        <f t="shared" si="17"/>
        <v>0</v>
      </c>
      <c r="R48" s="158"/>
      <c r="S48" s="129">
        <f t="shared" si="18"/>
        <v>0</v>
      </c>
      <c r="T48" s="129">
        <f t="shared" si="19"/>
        <v>0</v>
      </c>
      <c r="U48" s="92"/>
    </row>
    <row r="49" spans="1:21" s="93" customFormat="1" ht="15.75" customHeight="1" x14ac:dyDescent="0.2">
      <c r="A49" s="159"/>
      <c r="B49" s="160"/>
      <c r="C49" s="75"/>
      <c r="D49" s="75"/>
      <c r="E49" s="75"/>
      <c r="F49" s="75"/>
      <c r="G49" s="75"/>
      <c r="H49" s="75"/>
      <c r="I49" s="125">
        <f t="shared" si="11"/>
        <v>0</v>
      </c>
      <c r="J49" s="126">
        <f t="shared" si="12"/>
        <v>0</v>
      </c>
      <c r="K49" s="126">
        <f t="shared" si="13"/>
        <v>0</v>
      </c>
      <c r="L49" s="127">
        <f t="shared" si="14"/>
        <v>0</v>
      </c>
      <c r="M49" s="157">
        <f t="shared" si="15"/>
        <v>0</v>
      </c>
      <c r="N49" s="158"/>
      <c r="O49" s="127">
        <f t="shared" si="16"/>
        <v>0</v>
      </c>
      <c r="P49" s="128"/>
      <c r="Q49" s="157">
        <f t="shared" si="17"/>
        <v>0</v>
      </c>
      <c r="R49" s="158"/>
      <c r="S49" s="129">
        <f t="shared" si="18"/>
        <v>0</v>
      </c>
      <c r="T49" s="129">
        <f t="shared" si="19"/>
        <v>0</v>
      </c>
      <c r="U49" s="92"/>
    </row>
    <row r="50" spans="1:21" s="93" customFormat="1" ht="15.75" customHeight="1" x14ac:dyDescent="0.2">
      <c r="A50" s="159"/>
      <c r="B50" s="160"/>
      <c r="C50" s="75"/>
      <c r="D50" s="75"/>
      <c r="E50" s="75"/>
      <c r="F50" s="75"/>
      <c r="G50" s="75"/>
      <c r="H50" s="75"/>
      <c r="I50" s="125">
        <f t="shared" si="11"/>
        <v>0</v>
      </c>
      <c r="J50" s="126">
        <f t="shared" si="12"/>
        <v>0</v>
      </c>
      <c r="K50" s="126">
        <f t="shared" si="13"/>
        <v>0</v>
      </c>
      <c r="L50" s="127">
        <f t="shared" si="14"/>
        <v>0</v>
      </c>
      <c r="M50" s="157">
        <f t="shared" si="15"/>
        <v>0</v>
      </c>
      <c r="N50" s="158"/>
      <c r="O50" s="127">
        <f t="shared" si="16"/>
        <v>0</v>
      </c>
      <c r="P50" s="128"/>
      <c r="Q50" s="157">
        <f t="shared" si="17"/>
        <v>0</v>
      </c>
      <c r="R50" s="158"/>
      <c r="S50" s="129">
        <f t="shared" si="18"/>
        <v>0</v>
      </c>
      <c r="T50" s="129">
        <f t="shared" si="19"/>
        <v>0</v>
      </c>
      <c r="U50" s="92"/>
    </row>
    <row r="51" spans="1:21" s="93" customFormat="1" ht="16.5" customHeight="1" thickBot="1" x14ac:dyDescent="0.25">
      <c r="A51" s="195"/>
      <c r="B51" s="196"/>
      <c r="C51" s="94"/>
      <c r="D51" s="94"/>
      <c r="E51" s="94"/>
      <c r="F51" s="94"/>
      <c r="G51" s="94"/>
      <c r="H51" s="94"/>
      <c r="I51" s="130">
        <f t="shared" si="11"/>
        <v>0</v>
      </c>
      <c r="J51" s="131">
        <f t="shared" si="12"/>
        <v>0</v>
      </c>
      <c r="K51" s="131">
        <f t="shared" si="13"/>
        <v>0</v>
      </c>
      <c r="L51" s="132">
        <f t="shared" si="14"/>
        <v>0</v>
      </c>
      <c r="M51" s="193">
        <f t="shared" si="15"/>
        <v>0</v>
      </c>
      <c r="N51" s="194"/>
      <c r="O51" s="132">
        <f t="shared" si="16"/>
        <v>0</v>
      </c>
      <c r="P51" s="133"/>
      <c r="Q51" s="193">
        <f t="shared" si="17"/>
        <v>0</v>
      </c>
      <c r="R51" s="194"/>
      <c r="S51" s="134">
        <f t="shared" si="18"/>
        <v>0</v>
      </c>
      <c r="T51" s="134">
        <f t="shared" si="19"/>
        <v>0</v>
      </c>
      <c r="U51" s="92"/>
    </row>
    <row r="52" spans="1:21" ht="16.5" thickTop="1" thickBot="1" x14ac:dyDescent="0.3">
      <c r="A52" s="177" t="s">
        <v>110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9"/>
      <c r="L52" s="95"/>
      <c r="M52" s="183">
        <f>SUM(M41:N51)</f>
        <v>0</v>
      </c>
      <c r="N52" s="183"/>
      <c r="O52" s="135"/>
      <c r="P52" s="135"/>
      <c r="Q52" s="135"/>
      <c r="R52" s="135"/>
      <c r="S52" s="135">
        <f>SUM(S41:S51)</f>
        <v>0</v>
      </c>
      <c r="T52" s="136">
        <f>SUM(T41:T51)</f>
        <v>0</v>
      </c>
      <c r="U52" s="96"/>
    </row>
    <row r="53" spans="1:21" ht="15" hidden="1" customHeight="1" x14ac:dyDescent="0.3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2"/>
      <c r="L53" s="97"/>
      <c r="M53" s="184"/>
      <c r="N53" s="184"/>
      <c r="O53" s="141"/>
      <c r="P53" s="141"/>
      <c r="Q53" s="141"/>
      <c r="R53" s="142"/>
      <c r="S53" s="143">
        <f>+S52+T54</f>
        <v>0</v>
      </c>
      <c r="T53" s="144">
        <f>T52/30</f>
        <v>0</v>
      </c>
      <c r="U53" s="63"/>
    </row>
    <row r="54" spans="1:21" ht="15" hidden="1" customHeight="1" x14ac:dyDescent="0.3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2"/>
      <c r="L54" s="97"/>
      <c r="M54" s="184"/>
      <c r="N54" s="184"/>
      <c r="O54" s="141"/>
      <c r="P54" s="141"/>
      <c r="Q54" s="141"/>
      <c r="R54" s="145"/>
      <c r="S54" s="146">
        <f>+S53/12</f>
        <v>0</v>
      </c>
      <c r="T54" s="144">
        <f>ROUNDDOWN(T53,0)</f>
        <v>0</v>
      </c>
      <c r="U54" s="63"/>
    </row>
    <row r="55" spans="1:21" ht="15" hidden="1" customHeight="1" x14ac:dyDescent="0.3">
      <c r="A55" s="180"/>
      <c r="B55" s="181"/>
      <c r="C55" s="181"/>
      <c r="D55" s="181"/>
      <c r="E55" s="181"/>
      <c r="F55" s="181"/>
      <c r="G55" s="181"/>
      <c r="H55" s="181"/>
      <c r="I55" s="181"/>
      <c r="J55" s="181"/>
      <c r="K55" s="182"/>
      <c r="L55" s="97"/>
      <c r="M55" s="184"/>
      <c r="N55" s="184"/>
      <c r="O55" s="141"/>
      <c r="P55" s="141"/>
      <c r="Q55" s="141"/>
      <c r="R55" s="147"/>
      <c r="S55" s="148">
        <f>ROUNDDOWN(S54,0)</f>
        <v>0</v>
      </c>
      <c r="T55" s="149">
        <f>T53-T54</f>
        <v>0</v>
      </c>
      <c r="U55" s="63"/>
    </row>
    <row r="56" spans="1:21" ht="15" hidden="1" customHeight="1" x14ac:dyDescent="0.3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2"/>
      <c r="L56" s="97"/>
      <c r="M56" s="184"/>
      <c r="N56" s="184"/>
      <c r="O56" s="141"/>
      <c r="P56" s="141"/>
      <c r="Q56" s="141"/>
      <c r="R56" s="142"/>
      <c r="S56" s="143">
        <f>+S54-S55</f>
        <v>0</v>
      </c>
      <c r="T56" s="150">
        <f>T55*30</f>
        <v>0</v>
      </c>
      <c r="U56" s="63"/>
    </row>
    <row r="57" spans="1:21" ht="15" hidden="1" customHeight="1" x14ac:dyDescent="0.3">
      <c r="A57" s="180"/>
      <c r="B57" s="181"/>
      <c r="C57" s="181"/>
      <c r="D57" s="181"/>
      <c r="E57" s="181"/>
      <c r="F57" s="181"/>
      <c r="G57" s="181"/>
      <c r="H57" s="181"/>
      <c r="I57" s="181"/>
      <c r="J57" s="181"/>
      <c r="K57" s="182"/>
      <c r="L57" s="106"/>
      <c r="M57" s="185">
        <f>M52+S55</f>
        <v>0</v>
      </c>
      <c r="N57" s="185"/>
      <c r="O57" s="142"/>
      <c r="P57" s="141"/>
      <c r="Q57" s="141"/>
      <c r="R57" s="145"/>
      <c r="S57" s="146">
        <f>+S56*12</f>
        <v>0</v>
      </c>
      <c r="T57" s="150">
        <f>+T56</f>
        <v>0</v>
      </c>
      <c r="U57" s="63"/>
    </row>
    <row r="58" spans="1:21" s="109" customFormat="1" ht="18" customHeight="1" thickTop="1" thickBot="1" x14ac:dyDescent="0.3">
      <c r="A58" s="180"/>
      <c r="B58" s="181"/>
      <c r="C58" s="181"/>
      <c r="D58" s="181"/>
      <c r="E58" s="181"/>
      <c r="F58" s="181"/>
      <c r="G58" s="181"/>
      <c r="H58" s="181"/>
      <c r="I58" s="181"/>
      <c r="J58" s="181"/>
      <c r="K58" s="182"/>
      <c r="L58" s="107"/>
      <c r="M58" s="186">
        <f>M57</f>
        <v>0</v>
      </c>
      <c r="N58" s="186"/>
      <c r="O58" s="151"/>
      <c r="P58" s="152"/>
      <c r="Q58" s="152"/>
      <c r="R58" s="153"/>
      <c r="S58" s="152">
        <f>S57</f>
        <v>0</v>
      </c>
      <c r="T58" s="154">
        <f>T56</f>
        <v>0</v>
      </c>
      <c r="U58" s="108"/>
    </row>
    <row r="59" spans="1:21" s="73" customFormat="1" ht="27.75" customHeight="1" thickTop="1" thickBot="1" x14ac:dyDescent="0.25">
      <c r="A59" s="220" t="s">
        <v>109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2"/>
    </row>
    <row r="60" spans="1:21" s="73" customFormat="1" ht="30.75" customHeight="1" thickTop="1" x14ac:dyDescent="0.2">
      <c r="A60" s="173" t="s">
        <v>109</v>
      </c>
      <c r="B60" s="174"/>
      <c r="C60" s="171" t="s">
        <v>0</v>
      </c>
      <c r="D60" s="171"/>
      <c r="E60" s="171"/>
      <c r="F60" s="171" t="s">
        <v>1</v>
      </c>
      <c r="G60" s="171"/>
      <c r="H60" s="171"/>
      <c r="I60" s="205" t="s">
        <v>2</v>
      </c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7"/>
    </row>
    <row r="61" spans="1:21" s="73" customFormat="1" ht="12.75" customHeight="1" x14ac:dyDescent="0.2">
      <c r="A61" s="175"/>
      <c r="B61" s="176"/>
      <c r="C61" s="172"/>
      <c r="D61" s="172"/>
      <c r="E61" s="172"/>
      <c r="F61" s="172"/>
      <c r="G61" s="172"/>
      <c r="H61" s="172"/>
      <c r="I61" s="208" t="s">
        <v>105</v>
      </c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10"/>
    </row>
    <row r="62" spans="1:21" s="91" customFormat="1" ht="39" customHeight="1" x14ac:dyDescent="0.25">
      <c r="A62" s="163" t="s">
        <v>4</v>
      </c>
      <c r="B62" s="164"/>
      <c r="C62" s="84" t="s">
        <v>5</v>
      </c>
      <c r="D62" s="85" t="s">
        <v>6</v>
      </c>
      <c r="E62" s="85" t="s">
        <v>53</v>
      </c>
      <c r="F62" s="85" t="s">
        <v>5</v>
      </c>
      <c r="G62" s="85" t="s">
        <v>6</v>
      </c>
      <c r="H62" s="85" t="s">
        <v>53</v>
      </c>
      <c r="I62" s="86" t="s">
        <v>8</v>
      </c>
      <c r="J62" s="87" t="s">
        <v>9</v>
      </c>
      <c r="K62" s="87" t="s">
        <v>10</v>
      </c>
      <c r="L62" s="87" t="s">
        <v>54</v>
      </c>
      <c r="M62" s="161" t="s">
        <v>55</v>
      </c>
      <c r="N62" s="162"/>
      <c r="O62" s="161" t="s">
        <v>104</v>
      </c>
      <c r="P62" s="162"/>
      <c r="Q62" s="161" t="s">
        <v>66</v>
      </c>
      <c r="R62" s="162"/>
      <c r="S62" s="88" t="s">
        <v>65</v>
      </c>
      <c r="T62" s="89" t="s">
        <v>106</v>
      </c>
      <c r="U62" s="90"/>
    </row>
    <row r="63" spans="1:21" s="93" customFormat="1" ht="15.75" customHeight="1" x14ac:dyDescent="0.2">
      <c r="A63" s="159"/>
      <c r="B63" s="160"/>
      <c r="C63" s="75"/>
      <c r="D63" s="75"/>
      <c r="E63" s="75"/>
      <c r="F63" s="75"/>
      <c r="G63" s="75"/>
      <c r="H63" s="75"/>
      <c r="I63" s="125">
        <f t="shared" ref="I63:I73" si="20">((F63+(G63*30)+(H63*360))-(C63+(D63*30)+(E63*360)))</f>
        <v>0</v>
      </c>
      <c r="J63" s="126">
        <f t="shared" ref="J63:J73" si="21">I63/30</f>
        <v>0</v>
      </c>
      <c r="K63" s="126">
        <f t="shared" ref="K63:K73" si="22">I63/360</f>
        <v>0</v>
      </c>
      <c r="L63" s="127">
        <f t="shared" ref="L63:L73" si="23">+K63-M63</f>
        <v>0</v>
      </c>
      <c r="M63" s="157">
        <f t="shared" ref="M63:M73" si="24">ROUNDDOWN(K63,0)</f>
        <v>0</v>
      </c>
      <c r="N63" s="158"/>
      <c r="O63" s="127">
        <f t="shared" ref="O63:O73" si="25">12*L63</f>
        <v>0</v>
      </c>
      <c r="P63" s="128"/>
      <c r="Q63" s="157">
        <f t="shared" ref="Q63:Q73" si="26">+O63-S63</f>
        <v>0</v>
      </c>
      <c r="R63" s="158"/>
      <c r="S63" s="129">
        <f t="shared" ref="S63:S73" si="27">ROUNDDOWN(O63,0)</f>
        <v>0</v>
      </c>
      <c r="T63" s="129">
        <f t="shared" ref="T63:T73" si="28">Q63*30</f>
        <v>0</v>
      </c>
      <c r="U63" s="92"/>
    </row>
    <row r="64" spans="1:21" s="93" customFormat="1" ht="15.75" customHeight="1" x14ac:dyDescent="0.2">
      <c r="A64" s="159"/>
      <c r="B64" s="160"/>
      <c r="C64" s="75"/>
      <c r="D64" s="75"/>
      <c r="E64" s="75"/>
      <c r="F64" s="75"/>
      <c r="G64" s="75"/>
      <c r="H64" s="75"/>
      <c r="I64" s="125">
        <f t="shared" si="20"/>
        <v>0</v>
      </c>
      <c r="J64" s="126">
        <f t="shared" si="21"/>
        <v>0</v>
      </c>
      <c r="K64" s="126">
        <f t="shared" si="22"/>
        <v>0</v>
      </c>
      <c r="L64" s="127">
        <f t="shared" si="23"/>
        <v>0</v>
      </c>
      <c r="M64" s="157">
        <f t="shared" si="24"/>
        <v>0</v>
      </c>
      <c r="N64" s="158"/>
      <c r="O64" s="127">
        <f t="shared" si="25"/>
        <v>0</v>
      </c>
      <c r="P64" s="128"/>
      <c r="Q64" s="157">
        <f t="shared" si="26"/>
        <v>0</v>
      </c>
      <c r="R64" s="158"/>
      <c r="S64" s="129">
        <f t="shared" si="27"/>
        <v>0</v>
      </c>
      <c r="T64" s="129">
        <f t="shared" si="28"/>
        <v>0</v>
      </c>
      <c r="U64" s="92"/>
    </row>
    <row r="65" spans="1:21" s="93" customFormat="1" ht="15.75" customHeight="1" x14ac:dyDescent="0.2">
      <c r="A65" s="159"/>
      <c r="B65" s="160"/>
      <c r="C65" s="75"/>
      <c r="D65" s="75"/>
      <c r="E65" s="75"/>
      <c r="F65" s="75"/>
      <c r="G65" s="75"/>
      <c r="H65" s="75"/>
      <c r="I65" s="125">
        <f t="shared" si="20"/>
        <v>0</v>
      </c>
      <c r="J65" s="126">
        <f t="shared" si="21"/>
        <v>0</v>
      </c>
      <c r="K65" s="126">
        <f t="shared" si="22"/>
        <v>0</v>
      </c>
      <c r="L65" s="127">
        <f t="shared" si="23"/>
        <v>0</v>
      </c>
      <c r="M65" s="157">
        <f t="shared" si="24"/>
        <v>0</v>
      </c>
      <c r="N65" s="158"/>
      <c r="O65" s="127">
        <f t="shared" si="25"/>
        <v>0</v>
      </c>
      <c r="P65" s="128"/>
      <c r="Q65" s="157">
        <f t="shared" si="26"/>
        <v>0</v>
      </c>
      <c r="R65" s="158"/>
      <c r="S65" s="129">
        <f t="shared" si="27"/>
        <v>0</v>
      </c>
      <c r="T65" s="129">
        <f t="shared" si="28"/>
        <v>0</v>
      </c>
      <c r="U65" s="92"/>
    </row>
    <row r="66" spans="1:21" s="93" customFormat="1" ht="15.75" customHeight="1" x14ac:dyDescent="0.2">
      <c r="A66" s="159"/>
      <c r="B66" s="160"/>
      <c r="C66" s="75"/>
      <c r="D66" s="75"/>
      <c r="E66" s="75"/>
      <c r="F66" s="75"/>
      <c r="G66" s="75"/>
      <c r="H66" s="75"/>
      <c r="I66" s="125">
        <f t="shared" si="20"/>
        <v>0</v>
      </c>
      <c r="J66" s="126">
        <f t="shared" si="21"/>
        <v>0</v>
      </c>
      <c r="K66" s="126">
        <f t="shared" si="22"/>
        <v>0</v>
      </c>
      <c r="L66" s="127">
        <f t="shared" si="23"/>
        <v>0</v>
      </c>
      <c r="M66" s="157">
        <f t="shared" si="24"/>
        <v>0</v>
      </c>
      <c r="N66" s="158"/>
      <c r="O66" s="127">
        <f t="shared" si="25"/>
        <v>0</v>
      </c>
      <c r="P66" s="128"/>
      <c r="Q66" s="157">
        <f t="shared" si="26"/>
        <v>0</v>
      </c>
      <c r="R66" s="158"/>
      <c r="S66" s="129">
        <f t="shared" si="27"/>
        <v>0</v>
      </c>
      <c r="T66" s="129">
        <f t="shared" si="28"/>
        <v>0</v>
      </c>
      <c r="U66" s="92"/>
    </row>
    <row r="67" spans="1:21" s="93" customFormat="1" ht="15.75" customHeight="1" x14ac:dyDescent="0.2">
      <c r="A67" s="159"/>
      <c r="B67" s="160"/>
      <c r="C67" s="75"/>
      <c r="D67" s="75"/>
      <c r="E67" s="75"/>
      <c r="F67" s="75"/>
      <c r="G67" s="75"/>
      <c r="H67" s="75"/>
      <c r="I67" s="125">
        <f t="shared" si="20"/>
        <v>0</v>
      </c>
      <c r="J67" s="126">
        <f t="shared" si="21"/>
        <v>0</v>
      </c>
      <c r="K67" s="126">
        <f t="shared" si="22"/>
        <v>0</v>
      </c>
      <c r="L67" s="127">
        <f t="shared" si="23"/>
        <v>0</v>
      </c>
      <c r="M67" s="157">
        <f t="shared" si="24"/>
        <v>0</v>
      </c>
      <c r="N67" s="158"/>
      <c r="O67" s="127">
        <f t="shared" si="25"/>
        <v>0</v>
      </c>
      <c r="P67" s="128"/>
      <c r="Q67" s="157">
        <f t="shared" si="26"/>
        <v>0</v>
      </c>
      <c r="R67" s="158"/>
      <c r="S67" s="129">
        <f t="shared" si="27"/>
        <v>0</v>
      </c>
      <c r="T67" s="129">
        <f t="shared" si="28"/>
        <v>0</v>
      </c>
      <c r="U67" s="92"/>
    </row>
    <row r="68" spans="1:21" s="93" customFormat="1" ht="15.75" customHeight="1" x14ac:dyDescent="0.2">
      <c r="A68" s="159"/>
      <c r="B68" s="160"/>
      <c r="C68" s="75"/>
      <c r="D68" s="75"/>
      <c r="E68" s="75"/>
      <c r="F68" s="75"/>
      <c r="G68" s="75"/>
      <c r="H68" s="75"/>
      <c r="I68" s="125">
        <f t="shared" si="20"/>
        <v>0</v>
      </c>
      <c r="J68" s="126">
        <f t="shared" si="21"/>
        <v>0</v>
      </c>
      <c r="K68" s="126">
        <f t="shared" si="22"/>
        <v>0</v>
      </c>
      <c r="L68" s="127">
        <f t="shared" si="23"/>
        <v>0</v>
      </c>
      <c r="M68" s="157">
        <f t="shared" si="24"/>
        <v>0</v>
      </c>
      <c r="N68" s="158"/>
      <c r="O68" s="127">
        <f t="shared" si="25"/>
        <v>0</v>
      </c>
      <c r="P68" s="128"/>
      <c r="Q68" s="157">
        <f t="shared" si="26"/>
        <v>0</v>
      </c>
      <c r="R68" s="158"/>
      <c r="S68" s="129">
        <f t="shared" si="27"/>
        <v>0</v>
      </c>
      <c r="T68" s="129">
        <f t="shared" si="28"/>
        <v>0</v>
      </c>
      <c r="U68" s="92"/>
    </row>
    <row r="69" spans="1:21" s="93" customFormat="1" ht="15.75" customHeight="1" x14ac:dyDescent="0.2">
      <c r="A69" s="159"/>
      <c r="B69" s="160"/>
      <c r="C69" s="75"/>
      <c r="D69" s="75"/>
      <c r="E69" s="75"/>
      <c r="F69" s="75"/>
      <c r="G69" s="75"/>
      <c r="H69" s="75"/>
      <c r="I69" s="125">
        <f t="shared" si="20"/>
        <v>0</v>
      </c>
      <c r="J69" s="126">
        <f t="shared" si="21"/>
        <v>0</v>
      </c>
      <c r="K69" s="126">
        <f t="shared" si="22"/>
        <v>0</v>
      </c>
      <c r="L69" s="127">
        <f t="shared" si="23"/>
        <v>0</v>
      </c>
      <c r="M69" s="157">
        <f t="shared" si="24"/>
        <v>0</v>
      </c>
      <c r="N69" s="158"/>
      <c r="O69" s="127">
        <f t="shared" si="25"/>
        <v>0</v>
      </c>
      <c r="P69" s="128"/>
      <c r="Q69" s="157">
        <f t="shared" si="26"/>
        <v>0</v>
      </c>
      <c r="R69" s="158"/>
      <c r="S69" s="129">
        <f t="shared" si="27"/>
        <v>0</v>
      </c>
      <c r="T69" s="129">
        <f t="shared" si="28"/>
        <v>0</v>
      </c>
      <c r="U69" s="92"/>
    </row>
    <row r="70" spans="1:21" s="93" customFormat="1" ht="15.75" customHeight="1" x14ac:dyDescent="0.2">
      <c r="A70" s="159"/>
      <c r="B70" s="160"/>
      <c r="C70" s="75"/>
      <c r="D70" s="75"/>
      <c r="E70" s="75"/>
      <c r="F70" s="75"/>
      <c r="G70" s="75"/>
      <c r="H70" s="75"/>
      <c r="I70" s="125">
        <f t="shared" si="20"/>
        <v>0</v>
      </c>
      <c r="J70" s="126">
        <f t="shared" si="21"/>
        <v>0</v>
      </c>
      <c r="K70" s="126">
        <f t="shared" si="22"/>
        <v>0</v>
      </c>
      <c r="L70" s="127">
        <f t="shared" si="23"/>
        <v>0</v>
      </c>
      <c r="M70" s="157">
        <f t="shared" si="24"/>
        <v>0</v>
      </c>
      <c r="N70" s="158"/>
      <c r="O70" s="127">
        <f t="shared" si="25"/>
        <v>0</v>
      </c>
      <c r="P70" s="128"/>
      <c r="Q70" s="157">
        <f t="shared" si="26"/>
        <v>0</v>
      </c>
      <c r="R70" s="158"/>
      <c r="S70" s="129">
        <f t="shared" si="27"/>
        <v>0</v>
      </c>
      <c r="T70" s="129">
        <f t="shared" si="28"/>
        <v>0</v>
      </c>
      <c r="U70" s="92"/>
    </row>
    <row r="71" spans="1:21" s="93" customFormat="1" ht="15.75" customHeight="1" x14ac:dyDescent="0.2">
      <c r="A71" s="159"/>
      <c r="B71" s="160"/>
      <c r="C71" s="75"/>
      <c r="D71" s="75"/>
      <c r="E71" s="75"/>
      <c r="F71" s="75"/>
      <c r="G71" s="75"/>
      <c r="H71" s="75"/>
      <c r="I71" s="125">
        <f t="shared" si="20"/>
        <v>0</v>
      </c>
      <c r="J71" s="126">
        <f t="shared" si="21"/>
        <v>0</v>
      </c>
      <c r="K71" s="126">
        <f t="shared" si="22"/>
        <v>0</v>
      </c>
      <c r="L71" s="127">
        <f t="shared" si="23"/>
        <v>0</v>
      </c>
      <c r="M71" s="157">
        <f t="shared" si="24"/>
        <v>0</v>
      </c>
      <c r="N71" s="158"/>
      <c r="O71" s="127">
        <f t="shared" si="25"/>
        <v>0</v>
      </c>
      <c r="P71" s="128"/>
      <c r="Q71" s="157">
        <f t="shared" si="26"/>
        <v>0</v>
      </c>
      <c r="R71" s="158"/>
      <c r="S71" s="129">
        <f t="shared" si="27"/>
        <v>0</v>
      </c>
      <c r="T71" s="129">
        <f t="shared" si="28"/>
        <v>0</v>
      </c>
      <c r="U71" s="92"/>
    </row>
    <row r="72" spans="1:21" s="93" customFormat="1" ht="15.75" customHeight="1" x14ac:dyDescent="0.2">
      <c r="A72" s="159"/>
      <c r="B72" s="160"/>
      <c r="C72" s="75"/>
      <c r="D72" s="75"/>
      <c r="E72" s="75"/>
      <c r="F72" s="75"/>
      <c r="G72" s="75"/>
      <c r="H72" s="75"/>
      <c r="I72" s="125">
        <f t="shared" si="20"/>
        <v>0</v>
      </c>
      <c r="J72" s="126">
        <f t="shared" si="21"/>
        <v>0</v>
      </c>
      <c r="K72" s="126">
        <f t="shared" si="22"/>
        <v>0</v>
      </c>
      <c r="L72" s="127">
        <f t="shared" si="23"/>
        <v>0</v>
      </c>
      <c r="M72" s="157">
        <f t="shared" si="24"/>
        <v>0</v>
      </c>
      <c r="N72" s="158"/>
      <c r="O72" s="127">
        <f t="shared" si="25"/>
        <v>0</v>
      </c>
      <c r="P72" s="128"/>
      <c r="Q72" s="157">
        <f t="shared" si="26"/>
        <v>0</v>
      </c>
      <c r="R72" s="158"/>
      <c r="S72" s="129">
        <f t="shared" si="27"/>
        <v>0</v>
      </c>
      <c r="T72" s="129">
        <f t="shared" si="28"/>
        <v>0</v>
      </c>
      <c r="U72" s="92"/>
    </row>
    <row r="73" spans="1:21" s="93" customFormat="1" ht="16.5" customHeight="1" thickBot="1" x14ac:dyDescent="0.25">
      <c r="A73" s="195"/>
      <c r="B73" s="196"/>
      <c r="C73" s="94"/>
      <c r="D73" s="94"/>
      <c r="E73" s="94"/>
      <c r="F73" s="94"/>
      <c r="G73" s="94"/>
      <c r="H73" s="94"/>
      <c r="I73" s="130">
        <f t="shared" si="20"/>
        <v>0</v>
      </c>
      <c r="J73" s="131">
        <f t="shared" si="21"/>
        <v>0</v>
      </c>
      <c r="K73" s="131">
        <f t="shared" si="22"/>
        <v>0</v>
      </c>
      <c r="L73" s="132">
        <f t="shared" si="23"/>
        <v>0</v>
      </c>
      <c r="M73" s="193">
        <f t="shared" si="24"/>
        <v>0</v>
      </c>
      <c r="N73" s="194"/>
      <c r="O73" s="132">
        <f t="shared" si="25"/>
        <v>0</v>
      </c>
      <c r="P73" s="133"/>
      <c r="Q73" s="193">
        <f t="shared" si="26"/>
        <v>0</v>
      </c>
      <c r="R73" s="194"/>
      <c r="S73" s="134">
        <f t="shared" si="27"/>
        <v>0</v>
      </c>
      <c r="T73" s="134">
        <f t="shared" si="28"/>
        <v>0</v>
      </c>
      <c r="U73" s="92"/>
    </row>
    <row r="74" spans="1:21" ht="16.5" thickTop="1" thickBot="1" x14ac:dyDescent="0.3">
      <c r="A74" s="177" t="s">
        <v>111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9"/>
      <c r="L74" s="95"/>
      <c r="M74" s="183">
        <f>SUM(M63:N73)</f>
        <v>0</v>
      </c>
      <c r="N74" s="183"/>
      <c r="O74" s="135"/>
      <c r="P74" s="135"/>
      <c r="Q74" s="135"/>
      <c r="R74" s="135"/>
      <c r="S74" s="135">
        <f>SUM(S63:S73)</f>
        <v>0</v>
      </c>
      <c r="T74" s="136">
        <f>SUM(T63:T73)</f>
        <v>0</v>
      </c>
      <c r="U74" s="96"/>
    </row>
    <row r="75" spans="1:21" ht="15" hidden="1" customHeight="1" x14ac:dyDescent="0.3">
      <c r="A75" s="180"/>
      <c r="B75" s="181"/>
      <c r="C75" s="181"/>
      <c r="D75" s="181"/>
      <c r="E75" s="181"/>
      <c r="F75" s="181"/>
      <c r="G75" s="181"/>
      <c r="H75" s="181"/>
      <c r="I75" s="181"/>
      <c r="J75" s="181"/>
      <c r="K75" s="182"/>
      <c r="L75" s="97"/>
      <c r="M75" s="192"/>
      <c r="N75" s="192"/>
      <c r="O75" s="97"/>
      <c r="P75" s="97"/>
      <c r="Q75" s="97"/>
      <c r="R75" s="98"/>
      <c r="S75" s="99">
        <f>+S74+T76</f>
        <v>0</v>
      </c>
      <c r="T75" s="100">
        <f>T74/30</f>
        <v>0</v>
      </c>
      <c r="U75" s="63"/>
    </row>
    <row r="76" spans="1:21" ht="15" hidden="1" customHeight="1" x14ac:dyDescent="0.3">
      <c r="A76" s="180"/>
      <c r="B76" s="181"/>
      <c r="C76" s="181"/>
      <c r="D76" s="181"/>
      <c r="E76" s="181"/>
      <c r="F76" s="181"/>
      <c r="G76" s="181"/>
      <c r="H76" s="181"/>
      <c r="I76" s="181"/>
      <c r="J76" s="181"/>
      <c r="K76" s="182"/>
      <c r="L76" s="97"/>
      <c r="M76" s="192"/>
      <c r="N76" s="192"/>
      <c r="O76" s="97"/>
      <c r="P76" s="97"/>
      <c r="Q76" s="97"/>
      <c r="R76" s="101"/>
      <c r="S76" s="102">
        <f>+S75/12</f>
        <v>0</v>
      </c>
      <c r="T76" s="100">
        <f>ROUNDDOWN(T75,0)</f>
        <v>0</v>
      </c>
      <c r="U76" s="63"/>
    </row>
    <row r="77" spans="1:21" ht="15" hidden="1" customHeight="1" x14ac:dyDescent="0.3">
      <c r="A77" s="180"/>
      <c r="B77" s="181"/>
      <c r="C77" s="181"/>
      <c r="D77" s="181"/>
      <c r="E77" s="181"/>
      <c r="F77" s="181"/>
      <c r="G77" s="181"/>
      <c r="H77" s="181"/>
      <c r="I77" s="181"/>
      <c r="J77" s="181"/>
      <c r="K77" s="182"/>
      <c r="L77" s="97"/>
      <c r="M77" s="192"/>
      <c r="N77" s="192"/>
      <c r="O77" s="97"/>
      <c r="P77" s="97"/>
      <c r="Q77" s="97"/>
      <c r="R77" s="95"/>
      <c r="S77" s="103">
        <f>ROUNDDOWN(S76,0)</f>
        <v>0</v>
      </c>
      <c r="T77" s="104">
        <f>T75-T76</f>
        <v>0</v>
      </c>
      <c r="U77" s="63"/>
    </row>
    <row r="78" spans="1:21" ht="15" hidden="1" customHeight="1" x14ac:dyDescent="0.3">
      <c r="A78" s="180"/>
      <c r="B78" s="181"/>
      <c r="C78" s="181"/>
      <c r="D78" s="181"/>
      <c r="E78" s="181"/>
      <c r="F78" s="181"/>
      <c r="G78" s="181"/>
      <c r="H78" s="181"/>
      <c r="I78" s="181"/>
      <c r="J78" s="181"/>
      <c r="K78" s="182"/>
      <c r="L78" s="97"/>
      <c r="M78" s="192"/>
      <c r="N78" s="192"/>
      <c r="O78" s="97"/>
      <c r="P78" s="97"/>
      <c r="Q78" s="97"/>
      <c r="R78" s="98"/>
      <c r="S78" s="99">
        <f>+S76-S77</f>
        <v>0</v>
      </c>
      <c r="T78" s="105">
        <f>T77*30</f>
        <v>0</v>
      </c>
      <c r="U78" s="63"/>
    </row>
    <row r="79" spans="1:21" ht="15" hidden="1" customHeight="1" x14ac:dyDescent="0.3">
      <c r="A79" s="180"/>
      <c r="B79" s="181"/>
      <c r="C79" s="181"/>
      <c r="D79" s="181"/>
      <c r="E79" s="181"/>
      <c r="F79" s="181"/>
      <c r="G79" s="181"/>
      <c r="H79" s="181"/>
      <c r="I79" s="181"/>
      <c r="J79" s="181"/>
      <c r="K79" s="182"/>
      <c r="L79" s="106"/>
      <c r="M79" s="191">
        <f>M74+S77</f>
        <v>0</v>
      </c>
      <c r="N79" s="191"/>
      <c r="O79" s="98"/>
      <c r="P79" s="97"/>
      <c r="Q79" s="97"/>
      <c r="R79" s="101"/>
      <c r="S79" s="102">
        <f>+S78*12</f>
        <v>0</v>
      </c>
      <c r="T79" s="105">
        <f>+T78</f>
        <v>0</v>
      </c>
      <c r="U79" s="63"/>
    </row>
    <row r="80" spans="1:21" s="109" customFormat="1" ht="18" customHeight="1" thickTop="1" thickBot="1" x14ac:dyDescent="0.3">
      <c r="A80" s="188"/>
      <c r="B80" s="189"/>
      <c r="C80" s="189"/>
      <c r="D80" s="189"/>
      <c r="E80" s="189"/>
      <c r="F80" s="189"/>
      <c r="G80" s="189"/>
      <c r="H80" s="189"/>
      <c r="I80" s="189"/>
      <c r="J80" s="189"/>
      <c r="K80" s="190"/>
      <c r="L80" s="110"/>
      <c r="M80" s="187">
        <f>M79</f>
        <v>0</v>
      </c>
      <c r="N80" s="187"/>
      <c r="O80" s="137"/>
      <c r="P80" s="138"/>
      <c r="Q80" s="138"/>
      <c r="R80" s="139"/>
      <c r="S80" s="138">
        <f>S79</f>
        <v>0</v>
      </c>
      <c r="T80" s="140">
        <f>T78</f>
        <v>0</v>
      </c>
      <c r="U80" s="111"/>
    </row>
    <row r="81" spans="1:21" ht="15" customHeight="1" thickTop="1" thickBot="1" x14ac:dyDescent="0.3">
      <c r="A81" s="220" t="s">
        <v>116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2"/>
    </row>
    <row r="82" spans="1:21" ht="15" customHeight="1" thickTop="1" thickBot="1" x14ac:dyDescent="0.3">
      <c r="A82" s="168" t="s">
        <v>123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70"/>
      <c r="L82" s="112"/>
      <c r="M82" s="166" t="s">
        <v>122</v>
      </c>
      <c r="N82" s="166"/>
      <c r="O82" s="112"/>
      <c r="P82" s="112"/>
      <c r="Q82" s="112"/>
      <c r="R82" s="112"/>
      <c r="S82" s="112" t="s">
        <v>121</v>
      </c>
      <c r="T82" s="113" t="s">
        <v>120</v>
      </c>
      <c r="U82" s="114"/>
    </row>
    <row r="83" spans="1:21" s="109" customFormat="1" ht="18" customHeight="1" thickTop="1" thickBot="1" x14ac:dyDescent="0.3">
      <c r="A83" s="165" t="s">
        <v>117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10"/>
      <c r="M83" s="167">
        <f>+M36</f>
        <v>0</v>
      </c>
      <c r="N83" s="167"/>
      <c r="O83" s="57"/>
      <c r="P83" s="58"/>
      <c r="Q83" s="58"/>
      <c r="R83" s="59"/>
      <c r="S83" s="58">
        <f>+S36</f>
        <v>0</v>
      </c>
      <c r="T83" s="60">
        <f>+T36</f>
        <v>0</v>
      </c>
      <c r="U83" s="111"/>
    </row>
    <row r="84" spans="1:21" ht="19.5" thickTop="1" thickBot="1" x14ac:dyDescent="0.3">
      <c r="A84" s="165" t="s">
        <v>118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15"/>
      <c r="M84" s="167">
        <f>+M58</f>
        <v>0</v>
      </c>
      <c r="N84" s="167"/>
      <c r="O84" s="57"/>
      <c r="P84" s="58"/>
      <c r="Q84" s="58"/>
      <c r="R84" s="59"/>
      <c r="S84" s="58">
        <f>+S58</f>
        <v>0</v>
      </c>
      <c r="T84" s="60">
        <f>+T58</f>
        <v>0</v>
      </c>
      <c r="U84" s="63"/>
    </row>
    <row r="85" spans="1:21" ht="19.5" thickTop="1" thickBot="1" x14ac:dyDescent="0.3">
      <c r="A85" s="165" t="s">
        <v>119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15"/>
      <c r="M85" s="167">
        <f>+M80</f>
        <v>0</v>
      </c>
      <c r="N85" s="167"/>
      <c r="O85" s="57"/>
      <c r="P85" s="58"/>
      <c r="Q85" s="58"/>
      <c r="R85" s="59"/>
      <c r="S85" s="58">
        <f>+S80</f>
        <v>0</v>
      </c>
      <c r="T85" s="60">
        <f>+T80</f>
        <v>0</v>
      </c>
      <c r="U85" s="63"/>
    </row>
    <row r="86" spans="1:21" ht="15.75" thickTop="1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7"/>
      <c r="T86" s="117"/>
    </row>
    <row r="87" spans="1:21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7"/>
      <c r="T87" s="117"/>
    </row>
    <row r="88" spans="1:21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7"/>
      <c r="T88" s="117"/>
    </row>
    <row r="89" spans="1:21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7"/>
      <c r="T89" s="117"/>
    </row>
    <row r="90" spans="1:21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7"/>
      <c r="T90" s="117"/>
    </row>
    <row r="91" spans="1:21" x14ac:dyDescent="0.25">
      <c r="A91" s="118" t="s">
        <v>114</v>
      </c>
      <c r="B91" s="118"/>
      <c r="C91" s="118"/>
      <c r="D91" s="118"/>
      <c r="E91" s="118"/>
      <c r="F91" s="118"/>
      <c r="G91" s="118"/>
      <c r="H91" s="118"/>
      <c r="I91" s="118"/>
      <c r="J91" s="118" t="s">
        <v>114</v>
      </c>
      <c r="K91" s="118"/>
      <c r="L91" s="118"/>
      <c r="M91" s="118"/>
      <c r="N91" s="118"/>
      <c r="O91" s="118"/>
      <c r="P91" s="118"/>
      <c r="Q91" s="118"/>
      <c r="R91" s="119"/>
      <c r="S91" s="118"/>
      <c r="T91" s="119"/>
    </row>
    <row r="92" spans="1:21" ht="16.5" x14ac:dyDescent="0.3">
      <c r="A92" s="120" t="s">
        <v>112</v>
      </c>
      <c r="B92" s="121"/>
      <c r="C92" s="121"/>
      <c r="D92" s="121"/>
      <c r="E92" s="121"/>
      <c r="F92" s="121"/>
      <c r="G92" s="121"/>
      <c r="H92" s="118"/>
      <c r="I92" s="118"/>
      <c r="J92" s="122" t="s">
        <v>113</v>
      </c>
      <c r="K92" s="118"/>
      <c r="L92" s="118"/>
      <c r="M92" s="118"/>
      <c r="N92" s="118"/>
      <c r="O92" s="118"/>
      <c r="P92" s="118"/>
      <c r="Q92" s="118"/>
      <c r="R92" s="119"/>
      <c r="S92" s="118"/>
      <c r="T92" s="119"/>
    </row>
    <row r="93" spans="1:21" x14ac:dyDescent="0.25">
      <c r="A93" s="118" t="s">
        <v>115</v>
      </c>
      <c r="B93" s="118"/>
      <c r="C93" s="219"/>
      <c r="D93" s="219"/>
      <c r="E93" s="219"/>
      <c r="F93" s="219"/>
      <c r="G93" s="219"/>
      <c r="H93" s="118"/>
      <c r="I93" s="118"/>
      <c r="J93" s="118" t="s">
        <v>115</v>
      </c>
      <c r="K93" s="118"/>
      <c r="L93" s="118"/>
      <c r="M93" s="118"/>
      <c r="N93" s="118"/>
      <c r="O93" s="118"/>
      <c r="P93" s="118"/>
      <c r="Q93" s="118"/>
      <c r="R93" s="119"/>
      <c r="S93" s="118"/>
      <c r="T93" s="119"/>
    </row>
    <row r="94" spans="1:21" x14ac:dyDescent="0.25">
      <c r="T94" s="124"/>
    </row>
    <row r="95" spans="1:21" x14ac:dyDescent="0.25">
      <c r="A95" s="328"/>
      <c r="B95" s="329"/>
      <c r="C95" s="329"/>
      <c r="D95" s="329"/>
      <c r="E95" s="328"/>
      <c r="F95" s="329"/>
      <c r="G95" s="329"/>
      <c r="H95" s="328"/>
      <c r="I95" s="329"/>
    </row>
    <row r="96" spans="1:21" x14ac:dyDescent="0.25">
      <c r="A96" s="328"/>
      <c r="B96" s="329"/>
      <c r="C96" s="329"/>
      <c r="D96" s="329"/>
      <c r="E96" s="328"/>
      <c r="F96" s="329"/>
      <c r="G96" s="329"/>
      <c r="H96" s="328"/>
      <c r="I96" s="329"/>
    </row>
    <row r="97" spans="1:9" x14ac:dyDescent="0.25">
      <c r="A97" s="328"/>
      <c r="B97" s="329"/>
      <c r="C97" s="329"/>
      <c r="D97" s="329"/>
      <c r="E97" s="328"/>
      <c r="F97" s="329"/>
      <c r="G97" s="329"/>
      <c r="H97" s="328"/>
      <c r="I97" s="329"/>
    </row>
    <row r="98" spans="1:9" x14ac:dyDescent="0.25">
      <c r="A98" s="330"/>
      <c r="B98" s="329"/>
      <c r="C98" s="329"/>
      <c r="D98" s="329"/>
      <c r="E98" s="330"/>
      <c r="F98" s="329"/>
      <c r="G98" s="329"/>
      <c r="H98" s="330"/>
      <c r="I98" s="329"/>
    </row>
    <row r="99" spans="1:9" x14ac:dyDescent="0.25">
      <c r="A99" s="328"/>
      <c r="B99" s="329"/>
      <c r="C99" s="329"/>
      <c r="D99" s="329"/>
      <c r="E99" s="328"/>
      <c r="F99" s="329"/>
      <c r="G99" s="329"/>
      <c r="H99" s="328"/>
      <c r="I99" s="329"/>
    </row>
    <row r="1047802" spans="6:6" x14ac:dyDescent="0.25">
      <c r="F1047802" s="61" t="s">
        <v>93</v>
      </c>
    </row>
    <row r="1047803" spans="6:6" x14ac:dyDescent="0.25">
      <c r="F1047803" s="61" t="s">
        <v>88</v>
      </c>
    </row>
    <row r="1047804" spans="6:6" x14ac:dyDescent="0.25">
      <c r="F1047804" s="61" t="s">
        <v>83</v>
      </c>
    </row>
    <row r="1047805" spans="6:6" x14ac:dyDescent="0.25">
      <c r="F1047805" s="61" t="s">
        <v>98</v>
      </c>
    </row>
    <row r="1047806" spans="6:6" x14ac:dyDescent="0.25">
      <c r="F1047806" s="61" t="s">
        <v>84</v>
      </c>
    </row>
    <row r="1047807" spans="6:6" x14ac:dyDescent="0.25">
      <c r="F1047807" s="61" t="s">
        <v>71</v>
      </c>
    </row>
    <row r="1047808" spans="6:6" x14ac:dyDescent="0.25">
      <c r="F1047808" s="61" t="s">
        <v>87</v>
      </c>
    </row>
    <row r="1047809" spans="6:6" x14ac:dyDescent="0.25">
      <c r="F1047809" s="61" t="s">
        <v>89</v>
      </c>
    </row>
    <row r="1047810" spans="6:6" x14ac:dyDescent="0.25">
      <c r="F1047810" s="61" t="s">
        <v>94</v>
      </c>
    </row>
    <row r="1047811" spans="6:6" x14ac:dyDescent="0.25">
      <c r="F1047811" s="61" t="s">
        <v>97</v>
      </c>
    </row>
    <row r="1047812" spans="6:6" x14ac:dyDescent="0.25">
      <c r="F1047812" s="61" t="s">
        <v>99</v>
      </c>
    </row>
    <row r="1047813" spans="6:6" x14ac:dyDescent="0.25">
      <c r="F1047813" s="61" t="s">
        <v>101</v>
      </c>
    </row>
    <row r="1047814" spans="6:6" x14ac:dyDescent="0.25">
      <c r="F1047814" s="61" t="s">
        <v>90</v>
      </c>
    </row>
    <row r="1047815" spans="6:6" x14ac:dyDescent="0.25">
      <c r="F1047815" s="61" t="s">
        <v>85</v>
      </c>
    </row>
    <row r="1047816" spans="6:6" x14ac:dyDescent="0.25">
      <c r="F1047816" s="61" t="s">
        <v>81</v>
      </c>
    </row>
    <row r="1047817" spans="6:6" x14ac:dyDescent="0.25">
      <c r="F1047817" s="61" t="s">
        <v>96</v>
      </c>
    </row>
    <row r="1047818" spans="6:6" x14ac:dyDescent="0.25">
      <c r="F1047818" s="61" t="s">
        <v>103</v>
      </c>
    </row>
    <row r="1047819" spans="6:6" x14ac:dyDescent="0.25">
      <c r="F1047819" s="61" t="s">
        <v>82</v>
      </c>
    </row>
    <row r="1047820" spans="6:6" x14ac:dyDescent="0.25">
      <c r="F1047820" s="61" t="s">
        <v>68</v>
      </c>
    </row>
    <row r="1047821" spans="6:6" x14ac:dyDescent="0.25">
      <c r="F1047821" s="61" t="s">
        <v>100</v>
      </c>
    </row>
    <row r="1047822" spans="6:6" x14ac:dyDescent="0.25">
      <c r="F1047822" s="61" t="s">
        <v>73</v>
      </c>
    </row>
    <row r="1047823" spans="6:6" x14ac:dyDescent="0.25">
      <c r="F1047823" s="61" t="s">
        <v>75</v>
      </c>
    </row>
    <row r="1047824" spans="6:6" x14ac:dyDescent="0.25">
      <c r="F1047824" s="61" t="s">
        <v>76</v>
      </c>
    </row>
    <row r="1047825" spans="6:6" x14ac:dyDescent="0.25">
      <c r="F1047825" s="61" t="s">
        <v>80</v>
      </c>
    </row>
    <row r="1047826" spans="6:6" x14ac:dyDescent="0.25">
      <c r="F1047826" s="61" t="s">
        <v>77</v>
      </c>
    </row>
    <row r="1047827" spans="6:6" x14ac:dyDescent="0.25">
      <c r="F1047827" s="61" t="s">
        <v>78</v>
      </c>
    </row>
    <row r="1047828" spans="6:6" x14ac:dyDescent="0.25">
      <c r="F1047828" s="61" t="s">
        <v>70</v>
      </c>
    </row>
    <row r="1047829" spans="6:6" x14ac:dyDescent="0.25">
      <c r="F1047829" s="61" t="s">
        <v>69</v>
      </c>
    </row>
    <row r="1047830" spans="6:6" x14ac:dyDescent="0.25">
      <c r="F1047830" s="61" t="s">
        <v>72</v>
      </c>
    </row>
    <row r="1047831" spans="6:6" x14ac:dyDescent="0.25">
      <c r="F1047831" s="61" t="s">
        <v>79</v>
      </c>
    </row>
    <row r="1047832" spans="6:6" x14ac:dyDescent="0.25">
      <c r="F1047832" s="61" t="s">
        <v>67</v>
      </c>
    </row>
    <row r="1047833" spans="6:6" x14ac:dyDescent="0.25">
      <c r="F1047833" s="61" t="s">
        <v>95</v>
      </c>
    </row>
    <row r="1047834" spans="6:6" x14ac:dyDescent="0.25">
      <c r="F1047834" s="61" t="s">
        <v>91</v>
      </c>
    </row>
    <row r="1047835" spans="6:6" x14ac:dyDescent="0.25">
      <c r="F1047835" s="61" t="s">
        <v>74</v>
      </c>
    </row>
    <row r="1047836" spans="6:6" x14ac:dyDescent="0.25">
      <c r="F1047836" s="61" t="s">
        <v>102</v>
      </c>
    </row>
    <row r="1047837" spans="6:6" x14ac:dyDescent="0.25">
      <c r="F1047837" s="61" t="s">
        <v>86</v>
      </c>
    </row>
    <row r="1047838" spans="6:6" x14ac:dyDescent="0.25">
      <c r="F1047838" s="61" t="s">
        <v>92</v>
      </c>
    </row>
    <row r="1047839" spans="6:6" x14ac:dyDescent="0.25">
      <c r="F1047839" s="61" t="s">
        <v>33</v>
      </c>
    </row>
    <row r="1047854" spans="2:20" x14ac:dyDescent="0.25">
      <c r="B1047854" s="61" t="s">
        <v>30</v>
      </c>
      <c r="J1047854" s="61" t="s">
        <v>34</v>
      </c>
      <c r="N1047854" s="61" t="s">
        <v>40</v>
      </c>
      <c r="R1047854" s="61"/>
      <c r="T1047854" s="61"/>
    </row>
    <row r="1047855" spans="2:20" x14ac:dyDescent="0.25">
      <c r="B1047855" s="61" t="s">
        <v>31</v>
      </c>
      <c r="J1047855" s="61" t="s">
        <v>35</v>
      </c>
      <c r="N1047855" s="61" t="s">
        <v>41</v>
      </c>
      <c r="R1047855" s="61"/>
      <c r="T1047855" s="61"/>
    </row>
    <row r="1047856" spans="2:20" x14ac:dyDescent="0.25">
      <c r="B1047856" s="61" t="s">
        <v>32</v>
      </c>
      <c r="J1047856" s="61" t="s">
        <v>36</v>
      </c>
      <c r="N1047856" s="61" t="s">
        <v>33</v>
      </c>
      <c r="R1047856" s="61"/>
      <c r="T1047856" s="61"/>
    </row>
    <row r="1047857" spans="2:20" x14ac:dyDescent="0.25">
      <c r="B1047857" s="61" t="s">
        <v>33</v>
      </c>
      <c r="J1047857" s="61" t="s">
        <v>37</v>
      </c>
      <c r="R1047857" s="61"/>
      <c r="T1047857" s="61"/>
    </row>
    <row r="1047858" spans="2:20" x14ac:dyDescent="0.25">
      <c r="J1047858" s="61" t="s">
        <v>38</v>
      </c>
      <c r="R1047858" s="61"/>
      <c r="T1047858" s="61"/>
    </row>
    <row r="1047859" spans="2:20" x14ac:dyDescent="0.25">
      <c r="J1047859" s="61" t="s">
        <v>31</v>
      </c>
      <c r="R1047859" s="61"/>
      <c r="T1047859" s="61"/>
    </row>
    <row r="1047860" spans="2:20" x14ac:dyDescent="0.25">
      <c r="J1047860" s="61" t="s">
        <v>32</v>
      </c>
      <c r="R1047860" s="61"/>
      <c r="T1047860" s="61"/>
    </row>
    <row r="1047861" spans="2:20" x14ac:dyDescent="0.25">
      <c r="J1047861" s="61" t="s">
        <v>39</v>
      </c>
      <c r="R1047861" s="61"/>
      <c r="T1047861" s="61"/>
    </row>
  </sheetData>
  <sheetProtection password="8E58" sheet="1" objects="1" scenarios="1"/>
  <sortState ref="F1048500:F1048536">
    <sortCondition ref="F1048500"/>
  </sortState>
  <mergeCells count="197">
    <mergeCell ref="E10:F10"/>
    <mergeCell ref="B10:D10"/>
    <mergeCell ref="G10:H10"/>
    <mergeCell ref="B6:T6"/>
    <mergeCell ref="B7:T7"/>
    <mergeCell ref="F14:H14"/>
    <mergeCell ref="J10:K10"/>
    <mergeCell ref="J12:K12"/>
    <mergeCell ref="J13:K13"/>
    <mergeCell ref="J14:K14"/>
    <mergeCell ref="B9:K9"/>
    <mergeCell ref="A8:U8"/>
    <mergeCell ref="A1:B4"/>
    <mergeCell ref="A5:T5"/>
    <mergeCell ref="C1:T4"/>
    <mergeCell ref="A18:B18"/>
    <mergeCell ref="F12:H12"/>
    <mergeCell ref="F13:H13"/>
    <mergeCell ref="C93:G93"/>
    <mergeCell ref="C11:E11"/>
    <mergeCell ref="A20:B20"/>
    <mergeCell ref="A21:B21"/>
    <mergeCell ref="A22:B22"/>
    <mergeCell ref="A23:B23"/>
    <mergeCell ref="A30:K36"/>
    <mergeCell ref="A24:B24"/>
    <mergeCell ref="A25:B25"/>
    <mergeCell ref="A26:B26"/>
    <mergeCell ref="A27:B27"/>
    <mergeCell ref="A28:B28"/>
    <mergeCell ref="A15:U15"/>
    <mergeCell ref="A37:U37"/>
    <mergeCell ref="A59:U59"/>
    <mergeCell ref="A81:U81"/>
    <mergeCell ref="I16:U16"/>
    <mergeCell ref="I17:U17"/>
    <mergeCell ref="I60:U60"/>
    <mergeCell ref="I61:U61"/>
    <mergeCell ref="A19:B19"/>
    <mergeCell ref="A16:B17"/>
    <mergeCell ref="C16:E17"/>
    <mergeCell ref="F16:H17"/>
    <mergeCell ref="C14:E14"/>
    <mergeCell ref="N9:O9"/>
    <mergeCell ref="J11:K11"/>
    <mergeCell ref="F11:H11"/>
    <mergeCell ref="M36:N36"/>
    <mergeCell ref="L10:O10"/>
    <mergeCell ref="L11:O11"/>
    <mergeCell ref="L12:O12"/>
    <mergeCell ref="L13:O13"/>
    <mergeCell ref="L14:O14"/>
    <mergeCell ref="O18:P18"/>
    <mergeCell ref="M27:N27"/>
    <mergeCell ref="M28:N28"/>
    <mergeCell ref="M29:N29"/>
    <mergeCell ref="M30:N30"/>
    <mergeCell ref="M35:N35"/>
    <mergeCell ref="M31:N31"/>
    <mergeCell ref="M32:N32"/>
    <mergeCell ref="C12:E12"/>
    <mergeCell ref="C13:E13"/>
    <mergeCell ref="A29:B29"/>
    <mergeCell ref="M33:N33"/>
    <mergeCell ref="M34:N34"/>
    <mergeCell ref="M22:N22"/>
    <mergeCell ref="M23:N23"/>
    <mergeCell ref="M24:N24"/>
    <mergeCell ref="M25:N25"/>
    <mergeCell ref="M26:N26"/>
    <mergeCell ref="M18:N18"/>
    <mergeCell ref="M19:N19"/>
    <mergeCell ref="M20:N20"/>
    <mergeCell ref="M21:N21"/>
    <mergeCell ref="Q28:R28"/>
    <mergeCell ref="Q29:R29"/>
    <mergeCell ref="S10:T10"/>
    <mergeCell ref="S11:T11"/>
    <mergeCell ref="S12:T12"/>
    <mergeCell ref="S13:T13"/>
    <mergeCell ref="S14:T14"/>
    <mergeCell ref="Q23:R23"/>
    <mergeCell ref="Q24:R24"/>
    <mergeCell ref="Q25:R25"/>
    <mergeCell ref="Q26:R26"/>
    <mergeCell ref="Q27:R27"/>
    <mergeCell ref="Q18:R18"/>
    <mergeCell ref="Q19:R19"/>
    <mergeCell ref="Q20:R20"/>
    <mergeCell ref="Q21:R21"/>
    <mergeCell ref="Q22:R22"/>
    <mergeCell ref="A40:B40"/>
    <mergeCell ref="M40:N40"/>
    <mergeCell ref="O40:P40"/>
    <mergeCell ref="Q40:R40"/>
    <mergeCell ref="A41:B41"/>
    <mergeCell ref="M41:N41"/>
    <mergeCell ref="Q41:R41"/>
    <mergeCell ref="A38:B39"/>
    <mergeCell ref="C38:E39"/>
    <mergeCell ref="F38:H39"/>
    <mergeCell ref="I38:U38"/>
    <mergeCell ref="I39:U39"/>
    <mergeCell ref="A44:B44"/>
    <mergeCell ref="M44:N44"/>
    <mergeCell ref="Q44:R44"/>
    <mergeCell ref="A45:B45"/>
    <mergeCell ref="M45:N45"/>
    <mergeCell ref="Q45:R45"/>
    <mergeCell ref="A42:B42"/>
    <mergeCell ref="M42:N42"/>
    <mergeCell ref="Q42:R42"/>
    <mergeCell ref="A43:B43"/>
    <mergeCell ref="M43:N43"/>
    <mergeCell ref="Q43:R43"/>
    <mergeCell ref="A48:B48"/>
    <mergeCell ref="M48:N48"/>
    <mergeCell ref="Q48:R48"/>
    <mergeCell ref="A49:B49"/>
    <mergeCell ref="M49:N49"/>
    <mergeCell ref="Q49:R49"/>
    <mergeCell ref="A46:B46"/>
    <mergeCell ref="M46:N46"/>
    <mergeCell ref="Q46:R46"/>
    <mergeCell ref="A47:B47"/>
    <mergeCell ref="M47:N47"/>
    <mergeCell ref="Q47:R47"/>
    <mergeCell ref="Q73:R73"/>
    <mergeCell ref="M73:N73"/>
    <mergeCell ref="A73:B73"/>
    <mergeCell ref="A50:B50"/>
    <mergeCell ref="M50:N50"/>
    <mergeCell ref="Q50:R50"/>
    <mergeCell ref="A51:B51"/>
    <mergeCell ref="M51:N51"/>
    <mergeCell ref="Q51:R51"/>
    <mergeCell ref="A52:K58"/>
    <mergeCell ref="M52:N52"/>
    <mergeCell ref="M53:N53"/>
    <mergeCell ref="M54:N54"/>
    <mergeCell ref="M55:N55"/>
    <mergeCell ref="M56:N56"/>
    <mergeCell ref="M57:N57"/>
    <mergeCell ref="M58:N58"/>
    <mergeCell ref="Q69:R69"/>
    <mergeCell ref="M69:N69"/>
    <mergeCell ref="A69:B69"/>
    <mergeCell ref="Q68:R68"/>
    <mergeCell ref="M68:N68"/>
    <mergeCell ref="A68:B68"/>
    <mergeCell ref="A65:B65"/>
    <mergeCell ref="Q67:R67"/>
    <mergeCell ref="M67:N67"/>
    <mergeCell ref="A67:B67"/>
    <mergeCell ref="Q66:R66"/>
    <mergeCell ref="M66:N66"/>
    <mergeCell ref="A66:B66"/>
    <mergeCell ref="Q72:R72"/>
    <mergeCell ref="M72:N72"/>
    <mergeCell ref="A72:B72"/>
    <mergeCell ref="Q71:R71"/>
    <mergeCell ref="M71:N71"/>
    <mergeCell ref="A71:B71"/>
    <mergeCell ref="Q70:R70"/>
    <mergeCell ref="M70:N70"/>
    <mergeCell ref="A70:B70"/>
    <mergeCell ref="A85:K85"/>
    <mergeCell ref="M82:N82"/>
    <mergeCell ref="M84:N84"/>
    <mergeCell ref="M85:N85"/>
    <mergeCell ref="A82:K82"/>
    <mergeCell ref="M83:N83"/>
    <mergeCell ref="A83:K83"/>
    <mergeCell ref="A84:K84"/>
    <mergeCell ref="F60:H61"/>
    <mergeCell ref="C60:E61"/>
    <mergeCell ref="A60:B61"/>
    <mergeCell ref="M64:N64"/>
    <mergeCell ref="A64:B64"/>
    <mergeCell ref="M80:N80"/>
    <mergeCell ref="A74:K80"/>
    <mergeCell ref="M79:N79"/>
    <mergeCell ref="M78:N78"/>
    <mergeCell ref="M77:N77"/>
    <mergeCell ref="M76:N76"/>
    <mergeCell ref="M75:N75"/>
    <mergeCell ref="M74:N74"/>
    <mergeCell ref="Q63:R63"/>
    <mergeCell ref="M63:N63"/>
    <mergeCell ref="A63:B63"/>
    <mergeCell ref="Q62:R62"/>
    <mergeCell ref="O62:P62"/>
    <mergeCell ref="M62:N62"/>
    <mergeCell ref="A62:B62"/>
    <mergeCell ref="Q65:R65"/>
    <mergeCell ref="M65:N65"/>
    <mergeCell ref="Q64:R64"/>
  </mergeCells>
  <dataValidations xWindow="985" yWindow="659" count="27">
    <dataValidation type="date" allowBlank="1" showInputMessage="1" showErrorMessage="1" errorTitle="error" error="solo en la forma indicada" promptTitle="Fechas de Grado" prompt="Por Favor digite las fechas en formato dd/mm/aaaa" sqref="F12:H14">
      <formula1>32874</formula1>
      <formula2>73050</formula2>
    </dataValidation>
    <dataValidation type="textLength" allowBlank="1" showInputMessage="1" showErrorMessage="1" errorTitle="error" error="favor tener en cuenta el numero maximo de caracteres" promptTitle="Nombre:" prompt="Digite el nombre del posible contratista, es un campo alfa numerico maximo 140 caracteres" sqref="B9">
      <formula1>1</formula1>
      <formula2>140</formula2>
    </dataValidation>
    <dataValidation type="textLength" allowBlank="1" showInputMessage="1" showErrorMessage="1" errorTitle="error" error="recuerde, el limite de caracteres permitidos es 15" promptTitle="# de Tarjeta Profesional" prompt="En este campo se diligencia el numero de la tarjeta profesional alfanumerico, hasta 15 caracteres" sqref="B11">
      <formula1>1</formula1>
      <formula2>15</formula2>
    </dataValidation>
    <dataValidation type="list" allowBlank="1" showInputMessage="1" showErrorMessage="1" errorTitle="Error" error="por favor seleccione unicamente los valores de la lista" promptTitle="Tipo de Documento:" prompt="por favor seleccione las opciones de la lista desplegable" sqref="N9">
      <formula1>$N$1047854:$N$1047856</formula1>
    </dataValidation>
    <dataValidation type="textLength" allowBlank="1" showInputMessage="1" showErrorMessage="1" errorTitle="error" error="ha superado el limite de caracteres permitido" promptTitle="# de documento de identidad" prompt="por favor digite el campo de manera alfanumerica - longitud permitida 15 caracteres" sqref="T9">
      <formula1>1</formula1>
      <formula2>15</formula2>
    </dataValidation>
    <dataValidation type="list" allowBlank="1" showInputMessage="1" showErrorMessage="1" errorTitle="error:" error="unicamente seleccione los valores de las lista de chequeo" promptTitle="Formación Avanzada:" prompt="Seleccione de la lista el rango de formación que se certifica" sqref="B12:B14">
      <formula1>$B$1047854:$B$1047857</formula1>
    </dataValidation>
    <dataValidation type="textLength" allowBlank="1" showInputMessage="1" showErrorMessage="1" errorTitle="ERROR" error="ha sobrepasado el limite de caracteres" promptTitle="# ACTA DE GRADO" prompt="campo alfanumerico, digite valores hasta una longitud de 15 caracteres" sqref="J12:K14">
      <formula1>1</formula1>
      <formula2>15</formula2>
    </dataValidation>
    <dataValidation type="textLength" allowBlank="1" showInputMessage="1" showErrorMessage="1" errorTitle="error" error="ha superado el limite de caracteres permitido" promptTitle="Titulo Certificado" prompt="por favor indique el nombre del titulo certificado hasta con una longitud de 140 caracteres" sqref="P12:S14">
      <formula1>1</formula1>
      <formula2>140</formula2>
    </dataValidation>
    <dataValidation type="list" allowBlank="1" showInputMessage="1" showErrorMessage="1" errorTitle="error" error="seleccione unicamente valores de la lista" promptTitle="Tipo de Titulo:" prompt="Por favor seleccione únicamente los establecidos en la pestaña" sqref="B10:D10">
      <formula1>$J$1047854:$J$1047857</formula1>
    </dataValidation>
    <dataValidation type="date" allowBlank="1" showInputMessage="1" showErrorMessage="1" errorTitle="error" error="recuerde, el formato debe ser dd/mm/aaaa" promptTitle="Fecha de Terminación de Materias" prompt="Ingrese en formato dd/mm/aaaa la terminación de materias si se reporta" sqref="G10:H10">
      <formula1>32874</formula1>
      <formula2>73050</formula2>
    </dataValidation>
    <dataValidation type="date" allowBlank="1" showInputMessage="1" showErrorMessage="1" errorTitle="error" error="recuerde, el formato de diligenciamiento es dd/mm/aaaa" promptTitle="Fecha de Grado:" prompt="Digite la fecha de grado, la cual se contempla en el diploma de la institución educativa, recuerde que el formato debe se dd/mm/aaaa" sqref="J10:K10">
      <formula1>32874</formula1>
      <formula2>73050</formula2>
    </dataValidation>
    <dataValidation type="textLength" allowBlank="1" showInputMessage="1" showErrorMessage="1" errorTitle="error" error="ah sobrepasado el limite de caracteres permitidos" promptTitle="Titulo:" prompt="por favor registre el titulo que se certifica, la longitud es de hasta 140 caracteres, alfanumerico" sqref="P10:S10">
      <formula1>1</formula1>
      <formula2>140</formula2>
    </dataValidation>
    <dataValidation type="list" allowBlank="1" showInputMessage="1" showErrorMessage="1" errorTitle="error" error="Seleccione únicamente los organismos de la lista" promptTitle="Quien Expide la Tarjeta" prompt="Seleccione el organismo de la lista quien expide la tarjeta profesional" sqref="F11:H11">
      <formula1>$F$1047802:$F$1047842</formula1>
    </dataValidation>
    <dataValidation type="date" allowBlank="1" showInputMessage="1" showErrorMessage="1" errorTitle="ERROR" error="Por favor recuerde unicamente el formato dd/mm/aaaa_x000a_" promptTitle="Fecha Expedicion Tarjeta" prompt="Digite la fecha de expedición de la tarjeta en formato dd/mm/aaaa" sqref="J11:K11">
      <formula1>32874</formula1>
      <formula2>73050</formula2>
    </dataValidation>
    <dataValidation type="textLength" allowBlank="1" showInputMessage="1" showErrorMessage="1" errorTitle="error" error="ha superado el limite de caracteres permitido" promptTitle="Nombre de la Universidad" prompt="por favor indique el nombre de la Universidad o Institución Educativa hasta con una longitud de 140 caracteres" sqref="P11:S11">
      <formula1>1</formula1>
      <formula2>140</formula2>
    </dataValidation>
    <dataValidation type="textLength" allowBlank="1" showInputMessage="1" showErrorMessage="1" errorTitle="Error" error="Supera el limte de caracteres establecidos" promptTitle="Objeto Contractual" prompt="Por favor digite el objeto contractual, tiene limite hasta 255 caracteres" sqref="B6:T6">
      <formula1>1</formula1>
      <formula2>255</formula2>
    </dataValidation>
    <dataValidation type="textLength" allowBlank="1" showInputMessage="1" showErrorMessage="1" errorTitle="error" error="ha superado el limite maximo de caracteres" promptTitle="Perfil a Certificar" prompt="Digite el Perfil a Certificar, por favor recuerde que debe ser igual que en el plan de contratación, tiene de limites hasta 250 caracteres" sqref="B7:T7">
      <formula1>1</formula1>
      <formula2>255</formula2>
    </dataValidation>
    <dataValidation errorTitle="error" error="ha superado el limite de caracteres permitido" promptTitle="# de documento de identidad" prompt="por favor digite el campo de manera alfanumerica - longitud permitida 15 caracteres" sqref="S9"/>
    <dataValidation allowBlank="1" promptTitle="Experiencia Laboral" prompt="Recuerde: Es la experiencia general de trabajos realizados por la persona" sqref="A15"/>
    <dataValidation type="textLength" errorStyle="warning" allowBlank="1" showInputMessage="1" showErrorMessage="1" errorTitle="Aviso:" error="Recuerde que la experiencia laboral no debe ser equivalente a la profesional o a la relacionada, en los terminos del perfil a contratar" promptTitle="Experiencia Laboral" prompt="Es la Experiencia adquirida con el ejercicio de cualquier empleo, ocupación, arte u oficio." sqref="A19:B29">
      <formula1>1</formula1>
      <formula2>2</formula2>
    </dataValidation>
    <dataValidation type="textLength" errorStyle="warning" allowBlank="1" showInputMessage="1" showErrorMessage="1" errorTitle="Aviso:" error="Tener en cuenta que para esta experiencia se encuentran exentas las profesiones de la Ley 842 de 2003" promptTitle="Experiencia Profesional" prompt="Es la adquirida desde la terminación y aprobación del pemsun academico de la respectiva formación profesional, en el ejercicio de las actividades propias de la profesión o disciplina academica exigida" sqref="A41:B51">
      <formula1>1</formula1>
      <formula2>2</formula2>
    </dataValidation>
    <dataValidation type="textLength" errorStyle="warning" allowBlank="1" showInputMessage="1" showErrorMessage="1" errorTitle="Aviso" error="Recuerde que la experiencia relacionada podrá tambien certificarse a partir de la profesional, no obstante es diferente a la experiencia laboral" promptTitle="Experiencia Relacionada" prompt="Es la adquirida en el ejercicio de empleos o actividades que tengan funciones similares a las del objeto contractual a realizar" sqref="A63:B73">
      <formula1>1</formula1>
      <formula2>2</formula2>
    </dataValidation>
    <dataValidation type="whole" allowBlank="1" showInputMessage="1" showErrorMessage="1" errorTitle="error" error="recuerde que los meses son del 1 al 12" promptTitle="Mes:" prompt="Escriba con un numero entero el # del mes exacto segun el certificado aportado desde el mes 1 al 12 (según sea el caso)" sqref="D19:D29 G19:G29 D41:D51 G41:G51 D63:D73 G63:G73">
      <formula1>1</formula1>
      <formula2>12</formula2>
    </dataValidation>
    <dataValidation type="whole" allowBlank="1" showInputMessage="1" showErrorMessage="1" errorTitle="error" error="los días del mes no pueden ser más de 31" promptTitle="Dia" prompt="Escriba con un numero entero el # día exacto segun el certificado aportado desde día 1 al 31 (según sea el caso)" sqref="C41:C51 F41:F51 C63:C73 F63:F73 C19:C29 F19:F29">
      <formula1>1</formula1>
      <formula2>31</formula2>
    </dataValidation>
    <dataValidation type="whole" allowBlank="1" showInputMessage="1" showErrorMessage="1" errorTitle="Error" error="Recuerde el Formato de año que aparezca en la certificación" promptTitle="Año" prompt="Escriba con un numero entero # el año exacto segun el certificado aportado desde año 1990 a la actualidad (según sea el caso)" sqref="E19:E29 H19:H29 E41:E51 H41:H51 E63:E73 H63:H73">
      <formula1>1990</formula1>
      <formula2>2099</formula2>
    </dataValidation>
    <dataValidation type="custom" showInputMessage="1" showErrorMessage="1" errorTitle="Error" error="no intente modificar esta celda los campos aqui generados son automaticos" promptTitle="Resultados" prompt="Por favor no intente modificar esta celda" sqref="I19">
      <formula1>((F19+(G19*30)+(H19*360))-(C19+(D19*30)+(E19*360))+1)</formula1>
    </dataValidation>
    <dataValidation type="custom" allowBlank="1" showInputMessage="1" showErrorMessage="1" errorTitle="Error" promptTitle="Resultados" sqref="I20:I21">
      <formula1>((F20+(G20*30)+(H20*360))-(C20+(D20*30)+(E20*360))+1)</formula1>
    </dataValidation>
  </dataValidations>
  <printOptions horizontalCentered="1"/>
  <pageMargins left="0.19685039370078741" right="0.19685039370078741" top="0.19685039370078741" bottom="0.19685039370078741" header="0" footer="0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58"/>
  <sheetViews>
    <sheetView topLeftCell="A16" workbookViewId="0">
      <selection activeCell="C20" sqref="C20:H26"/>
    </sheetView>
  </sheetViews>
  <sheetFormatPr baseColWidth="10" defaultRowHeight="15" x14ac:dyDescent="0.25"/>
  <cols>
    <col min="1" max="1" width="20.5703125" customWidth="1"/>
    <col min="2" max="2" width="13.5703125" customWidth="1"/>
    <col min="3" max="3" width="5.5703125" customWidth="1"/>
    <col min="4" max="4" width="6.28515625" customWidth="1"/>
    <col min="5" max="5" width="6.42578125" customWidth="1"/>
    <col min="6" max="6" width="14.5703125" customWidth="1"/>
    <col min="7" max="7" width="5.42578125" customWidth="1"/>
    <col min="8" max="8" width="6.5703125" customWidth="1"/>
    <col min="9" max="9" width="7.85546875" customWidth="1"/>
    <col min="10" max="10" width="6" customWidth="1"/>
    <col min="11" max="11" width="8.85546875" customWidth="1"/>
    <col min="12" max="12" width="7.28515625" customWidth="1"/>
    <col min="13" max="13" width="13.7109375" customWidth="1"/>
    <col min="14" max="15" width="5.28515625" customWidth="1"/>
    <col min="16" max="16" width="8.85546875" style="31" bestFit="1" customWidth="1"/>
    <col min="17" max="17" width="7.42578125" customWidth="1"/>
    <col min="18" max="18" width="12.42578125" style="31" customWidth="1"/>
    <col min="19" max="19" width="11.7109375" bestFit="1" customWidth="1"/>
  </cols>
  <sheetData>
    <row r="1" spans="1:18" ht="15.75" thickTop="1" x14ac:dyDescent="0.25">
      <c r="A1" s="238"/>
      <c r="B1" s="239"/>
      <c r="C1" s="244" t="s">
        <v>42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 t="s">
        <v>44</v>
      </c>
      <c r="R1" s="245"/>
    </row>
    <row r="2" spans="1:18" x14ac:dyDescent="0.25">
      <c r="A2" s="240"/>
      <c r="B2" s="241"/>
      <c r="C2" s="248" t="s">
        <v>43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6"/>
      <c r="R2" s="247"/>
    </row>
    <row r="3" spans="1:18" x14ac:dyDescent="0.25">
      <c r="A3" s="240"/>
      <c r="B3" s="241"/>
      <c r="C3" s="246" t="s">
        <v>45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7"/>
    </row>
    <row r="4" spans="1:18" x14ac:dyDescent="0.25">
      <c r="A4" s="240"/>
      <c r="B4" s="241"/>
      <c r="C4" s="248" t="s">
        <v>46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 t="s">
        <v>60</v>
      </c>
      <c r="R4" s="250"/>
    </row>
    <row r="5" spans="1:18" ht="15" customHeight="1" x14ac:dyDescent="0.25">
      <c r="A5" s="240"/>
      <c r="B5" s="241"/>
      <c r="C5" s="248" t="s">
        <v>47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9"/>
      <c r="R5" s="250"/>
    </row>
    <row r="6" spans="1:18" ht="15.75" thickBot="1" x14ac:dyDescent="0.3">
      <c r="A6" s="242"/>
      <c r="B6" s="24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1"/>
      <c r="R6" s="252"/>
    </row>
    <row r="7" spans="1:18" ht="15.75" thickTop="1" x14ac:dyDescent="0.25">
      <c r="A7" s="256" t="s">
        <v>62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</row>
    <row r="8" spans="1:18" x14ac:dyDescent="0.25">
      <c r="A8" s="22" t="s">
        <v>64</v>
      </c>
      <c r="B8" s="257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  <row r="9" spans="1:18" x14ac:dyDescent="0.25">
      <c r="A9" s="56" t="s">
        <v>61</v>
      </c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</row>
    <row r="10" spans="1:18" x14ac:dyDescent="0.25">
      <c r="A10" s="258" t="s">
        <v>63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1:18" s="3" customFormat="1" ht="39" customHeight="1" x14ac:dyDescent="0.2">
      <c r="A11" s="33" t="s">
        <v>20</v>
      </c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1"/>
      <c r="M11" s="36" t="s">
        <v>21</v>
      </c>
      <c r="N11" s="36"/>
      <c r="O11" s="262" t="s">
        <v>22</v>
      </c>
      <c r="P11" s="262"/>
      <c r="Q11" s="263"/>
      <c r="R11" s="263"/>
    </row>
    <row r="12" spans="1:18" s="3" customFormat="1" ht="39" customHeight="1" x14ac:dyDescent="0.2">
      <c r="A12" s="33" t="s">
        <v>56</v>
      </c>
      <c r="B12" s="263"/>
      <c r="C12" s="263"/>
      <c r="D12" s="263"/>
      <c r="E12" s="268" t="s">
        <v>23</v>
      </c>
      <c r="F12" s="275"/>
      <c r="G12" s="276"/>
      <c r="H12" s="276"/>
      <c r="I12" s="254" t="s">
        <v>24</v>
      </c>
      <c r="J12" s="254"/>
      <c r="K12" s="277"/>
      <c r="L12" s="277"/>
      <c r="M12" s="268" t="s">
        <v>26</v>
      </c>
      <c r="N12" s="269"/>
      <c r="O12" s="264"/>
      <c r="P12" s="265"/>
      <c r="Q12" s="265"/>
      <c r="R12" s="266"/>
    </row>
    <row r="13" spans="1:18" s="3" customFormat="1" ht="38.25" customHeight="1" x14ac:dyDescent="0.2">
      <c r="A13" s="34" t="s">
        <v>48</v>
      </c>
      <c r="B13" s="55"/>
      <c r="C13" s="254" t="s">
        <v>58</v>
      </c>
      <c r="D13" s="254"/>
      <c r="E13" s="254"/>
      <c r="F13" s="267"/>
      <c r="G13" s="267"/>
      <c r="H13" s="267"/>
      <c r="I13" s="268" t="s">
        <v>59</v>
      </c>
      <c r="J13" s="269"/>
      <c r="K13" s="270"/>
      <c r="L13" s="271"/>
      <c r="M13" s="268" t="s">
        <v>57</v>
      </c>
      <c r="N13" s="269"/>
      <c r="O13" s="272"/>
      <c r="P13" s="273"/>
      <c r="Q13" s="273"/>
      <c r="R13" s="274"/>
    </row>
    <row r="14" spans="1:18" s="3" customFormat="1" ht="27.75" customHeight="1" x14ac:dyDescent="0.2">
      <c r="A14" s="34" t="s">
        <v>27</v>
      </c>
      <c r="B14" s="35"/>
      <c r="C14" s="254" t="s">
        <v>24</v>
      </c>
      <c r="D14" s="254"/>
      <c r="E14" s="254"/>
      <c r="F14" s="255"/>
      <c r="G14" s="255"/>
      <c r="H14" s="255"/>
      <c r="I14" s="268" t="s">
        <v>25</v>
      </c>
      <c r="J14" s="269"/>
      <c r="K14" s="278"/>
      <c r="L14" s="279"/>
      <c r="M14" s="268" t="s">
        <v>26</v>
      </c>
      <c r="N14" s="269"/>
      <c r="O14" s="259"/>
      <c r="P14" s="260"/>
      <c r="Q14" s="260"/>
      <c r="R14" s="261"/>
    </row>
    <row r="15" spans="1:18" s="3" customFormat="1" ht="27" customHeight="1" x14ac:dyDescent="0.2">
      <c r="A15" s="34" t="s">
        <v>27</v>
      </c>
      <c r="B15" s="35"/>
      <c r="C15" s="254" t="s">
        <v>24</v>
      </c>
      <c r="D15" s="254"/>
      <c r="E15" s="254"/>
      <c r="F15" s="255"/>
      <c r="G15" s="255"/>
      <c r="H15" s="255"/>
      <c r="I15" s="268" t="s">
        <v>25</v>
      </c>
      <c r="J15" s="269"/>
      <c r="K15" s="278"/>
      <c r="L15" s="279"/>
      <c r="M15" s="268" t="s">
        <v>26</v>
      </c>
      <c r="N15" s="269"/>
      <c r="O15" s="259"/>
      <c r="P15" s="260"/>
      <c r="Q15" s="260"/>
      <c r="R15" s="261"/>
    </row>
    <row r="16" spans="1:18" s="3" customFormat="1" ht="27.75" customHeight="1" thickBot="1" x14ac:dyDescent="0.25">
      <c r="A16" s="37" t="s">
        <v>27</v>
      </c>
      <c r="B16" s="38"/>
      <c r="C16" s="283" t="s">
        <v>24</v>
      </c>
      <c r="D16" s="283"/>
      <c r="E16" s="283"/>
      <c r="F16" s="284"/>
      <c r="G16" s="284"/>
      <c r="H16" s="284"/>
      <c r="I16" s="285" t="s">
        <v>25</v>
      </c>
      <c r="J16" s="286"/>
      <c r="K16" s="287"/>
      <c r="L16" s="288"/>
      <c r="M16" s="285" t="s">
        <v>26</v>
      </c>
      <c r="N16" s="286"/>
      <c r="O16" s="280"/>
      <c r="P16" s="281"/>
      <c r="Q16" s="281"/>
      <c r="R16" s="282"/>
    </row>
    <row r="17" spans="1:19" s="3" customFormat="1" ht="30.75" thickTop="1" x14ac:dyDescent="0.2">
      <c r="A17" s="291" t="s">
        <v>29</v>
      </c>
      <c r="B17" s="292"/>
      <c r="C17" s="293" t="s">
        <v>0</v>
      </c>
      <c r="D17" s="294"/>
      <c r="E17" s="295"/>
      <c r="F17" s="293" t="s">
        <v>1</v>
      </c>
      <c r="G17" s="299"/>
      <c r="H17" s="300"/>
      <c r="I17" s="42"/>
      <c r="J17" s="304" t="s">
        <v>2</v>
      </c>
      <c r="K17" s="299"/>
      <c r="L17" s="299"/>
      <c r="M17" s="299"/>
      <c r="N17" s="299"/>
      <c r="O17" s="299"/>
      <c r="P17" s="299"/>
      <c r="Q17" s="299"/>
      <c r="R17" s="305"/>
      <c r="S17" s="3" t="s">
        <v>3</v>
      </c>
    </row>
    <row r="18" spans="1:19" s="3" customFormat="1" ht="12.75" x14ac:dyDescent="0.2">
      <c r="A18" s="307" t="s">
        <v>28</v>
      </c>
      <c r="B18" s="308"/>
      <c r="C18" s="296"/>
      <c r="D18" s="297"/>
      <c r="E18" s="298"/>
      <c r="F18" s="301"/>
      <c r="G18" s="302"/>
      <c r="H18" s="303"/>
      <c r="I18" s="4"/>
      <c r="J18" s="301"/>
      <c r="K18" s="302"/>
      <c r="L18" s="302"/>
      <c r="M18" s="302"/>
      <c r="N18" s="302"/>
      <c r="O18" s="302"/>
      <c r="P18" s="302"/>
      <c r="Q18" s="302"/>
      <c r="R18" s="306"/>
    </row>
    <row r="19" spans="1:19" ht="51.75" x14ac:dyDescent="0.25">
      <c r="A19" s="309" t="s">
        <v>4</v>
      </c>
      <c r="B19" s="310"/>
      <c r="C19" s="53" t="s">
        <v>5</v>
      </c>
      <c r="D19" s="54" t="s">
        <v>6</v>
      </c>
      <c r="E19" s="54" t="s">
        <v>53</v>
      </c>
      <c r="F19" s="54" t="s">
        <v>5</v>
      </c>
      <c r="G19" s="54" t="s">
        <v>6</v>
      </c>
      <c r="H19" s="54" t="s">
        <v>53</v>
      </c>
      <c r="I19" s="5" t="s">
        <v>7</v>
      </c>
      <c r="J19" s="6" t="s">
        <v>8</v>
      </c>
      <c r="K19" s="7" t="s">
        <v>9</v>
      </c>
      <c r="L19" s="7" t="s">
        <v>10</v>
      </c>
      <c r="M19" s="7" t="s">
        <v>54</v>
      </c>
      <c r="N19" s="7" t="s">
        <v>55</v>
      </c>
      <c r="O19" s="7"/>
      <c r="P19" s="7" t="s">
        <v>9</v>
      </c>
      <c r="Q19" s="8"/>
      <c r="R19" s="43" t="s">
        <v>8</v>
      </c>
    </row>
    <row r="20" spans="1:19" s="15" customFormat="1" x14ac:dyDescent="0.2">
      <c r="A20" s="289" t="s">
        <v>49</v>
      </c>
      <c r="B20" s="290"/>
      <c r="C20" s="9">
        <v>1</v>
      </c>
      <c r="D20" s="9">
        <v>12</v>
      </c>
      <c r="E20" s="9">
        <v>2005</v>
      </c>
      <c r="F20" s="9">
        <v>20</v>
      </c>
      <c r="G20" s="9">
        <v>12</v>
      </c>
      <c r="H20" s="9">
        <v>2008</v>
      </c>
      <c r="I20" s="10"/>
      <c r="J20" s="11">
        <f t="shared" ref="J20:J24" si="0">((F20+(G20*30)+(H20*360))-(C20+(D20*30)+(E20*360))+1)-I20</f>
        <v>1100</v>
      </c>
      <c r="K20" s="12">
        <f t="shared" ref="K20:K39" si="1">J20/30</f>
        <v>36.666666666666664</v>
      </c>
      <c r="L20" s="12">
        <f t="shared" ref="L20:L39" si="2">J20/360</f>
        <v>3.0555555555555554</v>
      </c>
      <c r="M20" s="13">
        <f t="shared" ref="M20:M39" si="3">ROUNDDOWN(L20,0)</f>
        <v>3</v>
      </c>
      <c r="N20" s="13">
        <f t="shared" ref="N20:N39" si="4">L20-M20</f>
        <v>5.5555555555555358E-2</v>
      </c>
      <c r="O20" s="13">
        <f t="shared" ref="O20:O39" si="5">12*N20</f>
        <v>0.6666666666666643</v>
      </c>
      <c r="P20" s="13">
        <f t="shared" ref="P20:P39" si="6">ROUNDDOWN(O20,0)</f>
        <v>0</v>
      </c>
      <c r="Q20" s="14">
        <f t="shared" ref="Q20:Q39" si="7">O20-P20</f>
        <v>0.6666666666666643</v>
      </c>
      <c r="R20" s="44">
        <f t="shared" ref="R20:R39" si="8">Q20*30</f>
        <v>19.999999999999929</v>
      </c>
    </row>
    <row r="21" spans="1:19" s="15" customFormat="1" x14ac:dyDescent="0.2">
      <c r="A21" s="289" t="s">
        <v>50</v>
      </c>
      <c r="B21" s="290"/>
      <c r="C21" s="9">
        <v>7</v>
      </c>
      <c r="D21" s="9">
        <v>1</v>
      </c>
      <c r="E21" s="9">
        <v>2009</v>
      </c>
      <c r="F21" s="9">
        <v>31</v>
      </c>
      <c r="G21" s="9">
        <v>3</v>
      </c>
      <c r="H21" s="9">
        <v>2011</v>
      </c>
      <c r="I21" s="10"/>
      <c r="J21" s="11">
        <f>((F21+(G21*30)+(H21*360))-(C21+(D21*30)+(E21*360))+1)-I21</f>
        <v>805</v>
      </c>
      <c r="K21" s="12">
        <f t="shared" si="1"/>
        <v>26.833333333333332</v>
      </c>
      <c r="L21" s="12">
        <f t="shared" si="2"/>
        <v>2.2361111111111112</v>
      </c>
      <c r="M21" s="13">
        <f t="shared" si="3"/>
        <v>2</v>
      </c>
      <c r="N21" s="13">
        <f t="shared" si="4"/>
        <v>0.23611111111111116</v>
      </c>
      <c r="O21" s="13">
        <f t="shared" si="5"/>
        <v>2.8333333333333339</v>
      </c>
      <c r="P21" s="13">
        <f t="shared" si="6"/>
        <v>2</v>
      </c>
      <c r="Q21" s="14">
        <f t="shared" si="7"/>
        <v>0.83333333333333393</v>
      </c>
      <c r="R21" s="44">
        <f t="shared" si="8"/>
        <v>25.000000000000018</v>
      </c>
    </row>
    <row r="22" spans="1:19" s="15" customFormat="1" x14ac:dyDescent="0.2">
      <c r="A22" s="289" t="s">
        <v>51</v>
      </c>
      <c r="B22" s="290"/>
      <c r="C22" s="9">
        <v>5</v>
      </c>
      <c r="D22" s="9">
        <v>4</v>
      </c>
      <c r="E22" s="9">
        <v>2011</v>
      </c>
      <c r="F22" s="9">
        <v>31</v>
      </c>
      <c r="G22" s="9">
        <v>12</v>
      </c>
      <c r="H22" s="9">
        <v>2013</v>
      </c>
      <c r="I22" s="10"/>
      <c r="J22" s="11">
        <f>((F22+(G22*30)+(H22*360))-(C22+(D22*30)+(E22*360))+1)-I22</f>
        <v>987</v>
      </c>
      <c r="K22" s="12">
        <f t="shared" si="1"/>
        <v>32.9</v>
      </c>
      <c r="L22" s="12">
        <f t="shared" si="2"/>
        <v>2.7416666666666667</v>
      </c>
      <c r="M22" s="13">
        <f t="shared" si="3"/>
        <v>2</v>
      </c>
      <c r="N22" s="13">
        <f t="shared" si="4"/>
        <v>0.7416666666666667</v>
      </c>
      <c r="O22" s="13">
        <f t="shared" si="5"/>
        <v>8.9</v>
      </c>
      <c r="P22" s="13">
        <f t="shared" si="6"/>
        <v>8</v>
      </c>
      <c r="Q22" s="14">
        <f t="shared" si="7"/>
        <v>0.90000000000000036</v>
      </c>
      <c r="R22" s="44">
        <f t="shared" si="8"/>
        <v>27.000000000000011</v>
      </c>
    </row>
    <row r="23" spans="1:19" s="15" customFormat="1" x14ac:dyDescent="0.2">
      <c r="A23" s="289" t="s">
        <v>52</v>
      </c>
      <c r="B23" s="290"/>
      <c r="C23" s="9">
        <v>3</v>
      </c>
      <c r="D23" s="9">
        <v>10</v>
      </c>
      <c r="E23" s="9">
        <v>2013</v>
      </c>
      <c r="F23" s="9">
        <v>31</v>
      </c>
      <c r="G23" s="9">
        <v>12</v>
      </c>
      <c r="H23" s="9">
        <v>2013</v>
      </c>
      <c r="I23" s="10"/>
      <c r="J23" s="11">
        <f t="shared" si="0"/>
        <v>89</v>
      </c>
      <c r="K23" s="12">
        <f t="shared" si="1"/>
        <v>2.9666666666666668</v>
      </c>
      <c r="L23" s="12">
        <f t="shared" si="2"/>
        <v>0.24722222222222223</v>
      </c>
      <c r="M23" s="13">
        <f t="shared" si="3"/>
        <v>0</v>
      </c>
      <c r="N23" s="13">
        <f t="shared" si="4"/>
        <v>0.24722222222222223</v>
      </c>
      <c r="O23" s="13">
        <f t="shared" si="5"/>
        <v>2.9666666666666668</v>
      </c>
      <c r="P23" s="13">
        <f t="shared" si="6"/>
        <v>2</v>
      </c>
      <c r="Q23" s="14">
        <f t="shared" si="7"/>
        <v>0.96666666666666679</v>
      </c>
      <c r="R23" s="44">
        <f t="shared" si="8"/>
        <v>29.000000000000004</v>
      </c>
    </row>
    <row r="24" spans="1:19" s="15" customFormat="1" x14ac:dyDescent="0.2">
      <c r="A24" s="289" t="s">
        <v>52</v>
      </c>
      <c r="B24" s="290"/>
      <c r="C24" s="9">
        <v>7</v>
      </c>
      <c r="D24" s="9">
        <v>1</v>
      </c>
      <c r="E24" s="9">
        <v>2014</v>
      </c>
      <c r="F24" s="9">
        <v>31</v>
      </c>
      <c r="G24" s="9">
        <v>12</v>
      </c>
      <c r="H24" s="9">
        <v>2014</v>
      </c>
      <c r="I24" s="10"/>
      <c r="J24" s="11">
        <f t="shared" si="0"/>
        <v>355</v>
      </c>
      <c r="K24" s="12">
        <f t="shared" si="1"/>
        <v>11.833333333333334</v>
      </c>
      <c r="L24" s="12">
        <f t="shared" si="2"/>
        <v>0.98611111111111116</v>
      </c>
      <c r="M24" s="13">
        <f t="shared" si="3"/>
        <v>0</v>
      </c>
      <c r="N24" s="13">
        <f t="shared" si="4"/>
        <v>0.98611111111111116</v>
      </c>
      <c r="O24" s="13">
        <f t="shared" si="5"/>
        <v>11.833333333333334</v>
      </c>
      <c r="P24" s="13">
        <f t="shared" si="6"/>
        <v>11</v>
      </c>
      <c r="Q24" s="14">
        <f t="shared" si="7"/>
        <v>0.83333333333333393</v>
      </c>
      <c r="R24" s="44">
        <f t="shared" si="8"/>
        <v>25.000000000000018</v>
      </c>
    </row>
    <row r="25" spans="1:19" s="15" customFormat="1" x14ac:dyDescent="0.2">
      <c r="A25" s="289" t="s">
        <v>52</v>
      </c>
      <c r="B25" s="290"/>
      <c r="C25" s="9">
        <v>9</v>
      </c>
      <c r="D25" s="9">
        <v>1</v>
      </c>
      <c r="E25" s="9">
        <v>2015</v>
      </c>
      <c r="F25" s="9">
        <v>31</v>
      </c>
      <c r="G25" s="9">
        <v>12</v>
      </c>
      <c r="H25" s="9">
        <v>2015</v>
      </c>
      <c r="I25" s="10"/>
      <c r="J25" s="11">
        <f>((F25+(G25*30)+(H25*360))-(C25+(D25*30)+(E25*360))+1)-I25</f>
        <v>353</v>
      </c>
      <c r="K25" s="12">
        <f t="shared" si="1"/>
        <v>11.766666666666667</v>
      </c>
      <c r="L25" s="12">
        <f t="shared" si="2"/>
        <v>0.98055555555555551</v>
      </c>
      <c r="M25" s="13">
        <f t="shared" si="3"/>
        <v>0</v>
      </c>
      <c r="N25" s="13">
        <f t="shared" si="4"/>
        <v>0.98055555555555551</v>
      </c>
      <c r="O25" s="13">
        <f t="shared" si="5"/>
        <v>11.766666666666666</v>
      </c>
      <c r="P25" s="13">
        <f t="shared" si="6"/>
        <v>11</v>
      </c>
      <c r="Q25" s="14">
        <f t="shared" si="7"/>
        <v>0.76666666666666572</v>
      </c>
      <c r="R25" s="44">
        <f t="shared" si="8"/>
        <v>22.999999999999972</v>
      </c>
    </row>
    <row r="26" spans="1:19" s="15" customFormat="1" x14ac:dyDescent="0.2">
      <c r="A26" s="289" t="s">
        <v>52</v>
      </c>
      <c r="B26" s="290"/>
      <c r="C26" s="9">
        <v>13</v>
      </c>
      <c r="D26" s="9">
        <v>1</v>
      </c>
      <c r="E26" s="9">
        <v>2016</v>
      </c>
      <c r="F26" s="9">
        <v>31</v>
      </c>
      <c r="G26" s="9">
        <v>1</v>
      </c>
      <c r="H26" s="9">
        <v>2016</v>
      </c>
      <c r="I26" s="10"/>
      <c r="J26" s="11">
        <f>((F26+(G26*30)+(H26*360))-(C26+(D26*30)+(E26*360))+1)-I26</f>
        <v>19</v>
      </c>
      <c r="K26" s="12">
        <f t="shared" si="1"/>
        <v>0.6333333333333333</v>
      </c>
      <c r="L26" s="12">
        <f t="shared" si="2"/>
        <v>5.2777777777777778E-2</v>
      </c>
      <c r="M26" s="13">
        <f t="shared" si="3"/>
        <v>0</v>
      </c>
      <c r="N26" s="13">
        <f t="shared" si="4"/>
        <v>5.2777777777777778E-2</v>
      </c>
      <c r="O26" s="13">
        <f t="shared" si="5"/>
        <v>0.6333333333333333</v>
      </c>
      <c r="P26" s="13">
        <f t="shared" si="6"/>
        <v>0</v>
      </c>
      <c r="Q26" s="14">
        <f t="shared" si="7"/>
        <v>0.6333333333333333</v>
      </c>
      <c r="R26" s="44">
        <f t="shared" si="8"/>
        <v>19</v>
      </c>
    </row>
    <row r="27" spans="1:19" s="15" customFormat="1" x14ac:dyDescent="0.2">
      <c r="A27" s="289" t="s">
        <v>49</v>
      </c>
      <c r="B27" s="290"/>
      <c r="C27" s="311">
        <v>38687</v>
      </c>
      <c r="D27" s="312"/>
      <c r="E27" s="313"/>
      <c r="F27" s="311">
        <v>39802</v>
      </c>
      <c r="G27" s="312"/>
      <c r="H27" s="313"/>
      <c r="I27" s="10"/>
      <c r="J27" s="52">
        <f>+F27-C27</f>
        <v>1115</v>
      </c>
      <c r="K27" s="12">
        <f t="shared" si="1"/>
        <v>37.166666666666664</v>
      </c>
      <c r="L27" s="12">
        <f t="shared" si="2"/>
        <v>3.0972222222222223</v>
      </c>
      <c r="M27" s="13">
        <f t="shared" si="3"/>
        <v>3</v>
      </c>
      <c r="N27" s="13">
        <f t="shared" si="4"/>
        <v>9.7222222222222321E-2</v>
      </c>
      <c r="O27" s="13">
        <f t="shared" si="5"/>
        <v>1.1666666666666679</v>
      </c>
      <c r="P27" s="13">
        <f t="shared" si="6"/>
        <v>1</v>
      </c>
      <c r="Q27" s="14">
        <f t="shared" si="7"/>
        <v>0.16666666666666785</v>
      </c>
      <c r="R27" s="44">
        <f t="shared" si="8"/>
        <v>5.0000000000000355</v>
      </c>
    </row>
    <row r="28" spans="1:19" s="15" customFormat="1" x14ac:dyDescent="0.2">
      <c r="A28" s="289" t="s">
        <v>50</v>
      </c>
      <c r="B28" s="290"/>
      <c r="C28" s="314"/>
      <c r="D28" s="312"/>
      <c r="E28" s="313"/>
      <c r="F28" s="314"/>
      <c r="G28" s="312"/>
      <c r="H28" s="313"/>
      <c r="I28" s="10"/>
      <c r="J28" s="11">
        <f>((F28+(G28*30)+(H28*360))-(C28+(D28*30)+(E28*360))+1)-I28</f>
        <v>1</v>
      </c>
      <c r="K28" s="12">
        <f t="shared" si="1"/>
        <v>3.3333333333333333E-2</v>
      </c>
      <c r="L28" s="12">
        <f t="shared" si="2"/>
        <v>2.7777777777777779E-3</v>
      </c>
      <c r="M28" s="13">
        <f t="shared" si="3"/>
        <v>0</v>
      </c>
      <c r="N28" s="13">
        <f t="shared" si="4"/>
        <v>2.7777777777777779E-3</v>
      </c>
      <c r="O28" s="13">
        <f t="shared" si="5"/>
        <v>3.3333333333333333E-2</v>
      </c>
      <c r="P28" s="13">
        <f t="shared" si="6"/>
        <v>0</v>
      </c>
      <c r="Q28" s="14">
        <f t="shared" si="7"/>
        <v>3.3333333333333333E-2</v>
      </c>
      <c r="R28" s="44">
        <f t="shared" si="8"/>
        <v>1</v>
      </c>
    </row>
    <row r="29" spans="1:19" s="15" customFormat="1" x14ac:dyDescent="0.2">
      <c r="A29" s="289" t="s">
        <v>51</v>
      </c>
      <c r="B29" s="290"/>
      <c r="C29" s="314"/>
      <c r="D29" s="312"/>
      <c r="E29" s="313"/>
      <c r="F29" s="314"/>
      <c r="G29" s="312"/>
      <c r="H29" s="313"/>
      <c r="I29" s="10"/>
      <c r="J29" s="11">
        <f>((F29+(G29*30)+(H29*360))-(C29+(D29*30)+(E29*360))+1)-I29</f>
        <v>1</v>
      </c>
      <c r="K29" s="12">
        <f t="shared" si="1"/>
        <v>3.3333333333333333E-2</v>
      </c>
      <c r="L29" s="12">
        <f t="shared" si="2"/>
        <v>2.7777777777777779E-3</v>
      </c>
      <c r="M29" s="13">
        <f t="shared" si="3"/>
        <v>0</v>
      </c>
      <c r="N29" s="13">
        <f t="shared" si="4"/>
        <v>2.7777777777777779E-3</v>
      </c>
      <c r="O29" s="13">
        <f t="shared" si="5"/>
        <v>3.3333333333333333E-2</v>
      </c>
      <c r="P29" s="13">
        <f t="shared" si="6"/>
        <v>0</v>
      </c>
      <c r="Q29" s="14">
        <f t="shared" si="7"/>
        <v>3.3333333333333333E-2</v>
      </c>
      <c r="R29" s="44">
        <f t="shared" si="8"/>
        <v>1</v>
      </c>
    </row>
    <row r="30" spans="1:19" s="15" customFormat="1" ht="15" customHeight="1" x14ac:dyDescent="0.2">
      <c r="A30" s="289" t="s">
        <v>52</v>
      </c>
      <c r="B30" s="290"/>
      <c r="C30" s="314"/>
      <c r="D30" s="312"/>
      <c r="E30" s="313"/>
      <c r="F30" s="314"/>
      <c r="G30" s="312"/>
      <c r="H30" s="313"/>
      <c r="I30" s="10"/>
      <c r="J30" s="11">
        <f t="shared" ref="J30:J37" si="9">((F30+(G30*30)+(H30*360))-(C30+(D30*30)+(E30*360))+1)-I30</f>
        <v>1</v>
      </c>
      <c r="K30" s="12">
        <f t="shared" si="1"/>
        <v>3.3333333333333333E-2</v>
      </c>
      <c r="L30" s="12">
        <f t="shared" si="2"/>
        <v>2.7777777777777779E-3</v>
      </c>
      <c r="M30" s="13">
        <f t="shared" si="3"/>
        <v>0</v>
      </c>
      <c r="N30" s="13">
        <f t="shared" si="4"/>
        <v>2.7777777777777779E-3</v>
      </c>
      <c r="O30" s="13">
        <f t="shared" si="5"/>
        <v>3.3333333333333333E-2</v>
      </c>
      <c r="P30" s="13">
        <f t="shared" si="6"/>
        <v>0</v>
      </c>
      <c r="Q30" s="14">
        <f t="shared" si="7"/>
        <v>3.3333333333333333E-2</v>
      </c>
      <c r="R30" s="44">
        <f t="shared" si="8"/>
        <v>1</v>
      </c>
    </row>
    <row r="31" spans="1:19" s="15" customFormat="1" ht="15" customHeight="1" x14ac:dyDescent="0.2">
      <c r="A31" s="289" t="s">
        <v>52</v>
      </c>
      <c r="B31" s="290"/>
      <c r="C31" s="314"/>
      <c r="D31" s="312"/>
      <c r="E31" s="313"/>
      <c r="F31" s="314"/>
      <c r="G31" s="312"/>
      <c r="H31" s="313"/>
      <c r="I31" s="10"/>
      <c r="J31" s="11">
        <f t="shared" si="9"/>
        <v>1</v>
      </c>
      <c r="K31" s="12">
        <f t="shared" si="1"/>
        <v>3.3333333333333333E-2</v>
      </c>
      <c r="L31" s="12">
        <f t="shared" si="2"/>
        <v>2.7777777777777779E-3</v>
      </c>
      <c r="M31" s="13">
        <f t="shared" si="3"/>
        <v>0</v>
      </c>
      <c r="N31" s="13">
        <f t="shared" si="4"/>
        <v>2.7777777777777779E-3</v>
      </c>
      <c r="O31" s="13">
        <f t="shared" si="5"/>
        <v>3.3333333333333333E-2</v>
      </c>
      <c r="P31" s="13">
        <f t="shared" si="6"/>
        <v>0</v>
      </c>
      <c r="Q31" s="14">
        <f t="shared" si="7"/>
        <v>3.3333333333333333E-2</v>
      </c>
      <c r="R31" s="44">
        <f t="shared" si="8"/>
        <v>1</v>
      </c>
    </row>
    <row r="32" spans="1:19" s="15" customFormat="1" x14ac:dyDescent="0.2">
      <c r="A32" s="289" t="s">
        <v>52</v>
      </c>
      <c r="B32" s="290"/>
      <c r="C32" s="314"/>
      <c r="D32" s="312"/>
      <c r="E32" s="313"/>
      <c r="F32" s="314"/>
      <c r="G32" s="312"/>
      <c r="H32" s="313"/>
      <c r="I32" s="10"/>
      <c r="J32" s="11">
        <f t="shared" si="9"/>
        <v>1</v>
      </c>
      <c r="K32" s="12">
        <f t="shared" si="1"/>
        <v>3.3333333333333333E-2</v>
      </c>
      <c r="L32" s="12">
        <f t="shared" si="2"/>
        <v>2.7777777777777779E-3</v>
      </c>
      <c r="M32" s="13">
        <f t="shared" si="3"/>
        <v>0</v>
      </c>
      <c r="N32" s="13">
        <f t="shared" si="4"/>
        <v>2.7777777777777779E-3</v>
      </c>
      <c r="O32" s="13">
        <f t="shared" si="5"/>
        <v>3.3333333333333333E-2</v>
      </c>
      <c r="P32" s="13">
        <f t="shared" si="6"/>
        <v>0</v>
      </c>
      <c r="Q32" s="14">
        <f t="shared" si="7"/>
        <v>3.3333333333333333E-2</v>
      </c>
      <c r="R32" s="44">
        <f t="shared" si="8"/>
        <v>1</v>
      </c>
    </row>
    <row r="33" spans="1:19" s="15" customFormat="1" x14ac:dyDescent="0.2">
      <c r="A33" s="289" t="s">
        <v>52</v>
      </c>
      <c r="B33" s="290"/>
      <c r="C33" s="314"/>
      <c r="D33" s="312"/>
      <c r="E33" s="313"/>
      <c r="F33" s="314"/>
      <c r="G33" s="312"/>
      <c r="H33" s="313"/>
      <c r="I33" s="10"/>
      <c r="J33" s="11">
        <f t="shared" si="9"/>
        <v>1</v>
      </c>
      <c r="K33" s="12">
        <f t="shared" si="1"/>
        <v>3.3333333333333333E-2</v>
      </c>
      <c r="L33" s="12">
        <f t="shared" si="2"/>
        <v>2.7777777777777779E-3</v>
      </c>
      <c r="M33" s="13">
        <f t="shared" si="3"/>
        <v>0</v>
      </c>
      <c r="N33" s="13">
        <f t="shared" si="4"/>
        <v>2.7777777777777779E-3</v>
      </c>
      <c r="O33" s="13">
        <f t="shared" si="5"/>
        <v>3.3333333333333333E-2</v>
      </c>
      <c r="P33" s="13">
        <f t="shared" si="6"/>
        <v>0</v>
      </c>
      <c r="Q33" s="14">
        <f t="shared" si="7"/>
        <v>3.3333333333333333E-2</v>
      </c>
      <c r="R33" s="44">
        <f t="shared" si="8"/>
        <v>1</v>
      </c>
    </row>
    <row r="34" spans="1:19" s="15" customFormat="1" x14ac:dyDescent="0.2">
      <c r="A34" s="289" t="s">
        <v>4</v>
      </c>
      <c r="B34" s="290"/>
      <c r="C34" s="9">
        <v>1</v>
      </c>
      <c r="D34" s="9">
        <v>12</v>
      </c>
      <c r="E34" s="9">
        <v>2005</v>
      </c>
      <c r="F34" s="9">
        <v>20</v>
      </c>
      <c r="G34" s="9">
        <v>12</v>
      </c>
      <c r="H34" s="9">
        <v>2008</v>
      </c>
      <c r="I34" s="10"/>
      <c r="J34" s="11">
        <f>((F34+(G34/30)+(H34*360))-(C34+(D34/30)+(E34*360))+1)</f>
        <v>1100</v>
      </c>
      <c r="K34" s="12">
        <f t="shared" si="1"/>
        <v>36.666666666666664</v>
      </c>
      <c r="L34" s="12">
        <f t="shared" si="2"/>
        <v>3.0555555555555554</v>
      </c>
      <c r="M34" s="13">
        <f>+L34-N34</f>
        <v>5.5555555555555358E-2</v>
      </c>
      <c r="N34" s="13">
        <f>ROUNDDOWN(L34,0)</f>
        <v>3</v>
      </c>
      <c r="O34" s="13">
        <f>12*N34</f>
        <v>36</v>
      </c>
      <c r="P34" s="13">
        <f t="shared" si="6"/>
        <v>36</v>
      </c>
      <c r="Q34" s="14">
        <f t="shared" si="7"/>
        <v>0</v>
      </c>
      <c r="R34" s="44">
        <f t="shared" si="8"/>
        <v>0</v>
      </c>
    </row>
    <row r="35" spans="1:19" s="15" customFormat="1" x14ac:dyDescent="0.2">
      <c r="A35" s="289" t="s">
        <v>4</v>
      </c>
      <c r="B35" s="290"/>
      <c r="C35" s="9"/>
      <c r="D35" s="9"/>
      <c r="E35" s="9"/>
      <c r="F35" s="9"/>
      <c r="G35" s="9"/>
      <c r="H35" s="9"/>
      <c r="I35" s="10"/>
      <c r="J35" s="11">
        <f>((F35+(G35*30)+(H35*360))-(C35+(D35*30)+(E35*360))+1)-I35</f>
        <v>1</v>
      </c>
      <c r="K35" s="12">
        <f t="shared" si="1"/>
        <v>3.3333333333333333E-2</v>
      </c>
      <c r="L35" s="12">
        <f t="shared" si="2"/>
        <v>2.7777777777777779E-3</v>
      </c>
      <c r="M35" s="13">
        <f t="shared" si="3"/>
        <v>0</v>
      </c>
      <c r="N35" s="13">
        <f t="shared" si="4"/>
        <v>2.7777777777777779E-3</v>
      </c>
      <c r="O35" s="13">
        <f t="shared" si="5"/>
        <v>3.3333333333333333E-2</v>
      </c>
      <c r="P35" s="13">
        <f t="shared" si="6"/>
        <v>0</v>
      </c>
      <c r="Q35" s="14">
        <f t="shared" si="7"/>
        <v>3.3333333333333333E-2</v>
      </c>
      <c r="R35" s="44">
        <f t="shared" si="8"/>
        <v>1</v>
      </c>
    </row>
    <row r="36" spans="1:19" s="15" customFormat="1" x14ac:dyDescent="0.2">
      <c r="A36" s="289" t="s">
        <v>4</v>
      </c>
      <c r="B36" s="290"/>
      <c r="C36" s="9"/>
      <c r="D36" s="9"/>
      <c r="E36" s="9"/>
      <c r="F36" s="9"/>
      <c r="G36" s="9"/>
      <c r="H36" s="9"/>
      <c r="I36" s="10"/>
      <c r="J36" s="11">
        <f>((F36+(G36*30)+(H36*360))-(C36+(D36*30)+(E36*360))+1)-I36</f>
        <v>1</v>
      </c>
      <c r="K36" s="12">
        <f t="shared" si="1"/>
        <v>3.3333333333333333E-2</v>
      </c>
      <c r="L36" s="12">
        <f t="shared" si="2"/>
        <v>2.7777777777777779E-3</v>
      </c>
      <c r="M36" s="13">
        <f t="shared" si="3"/>
        <v>0</v>
      </c>
      <c r="N36" s="13">
        <f t="shared" si="4"/>
        <v>2.7777777777777779E-3</v>
      </c>
      <c r="O36" s="13">
        <f t="shared" si="5"/>
        <v>3.3333333333333333E-2</v>
      </c>
      <c r="P36" s="13">
        <f t="shared" si="6"/>
        <v>0</v>
      </c>
      <c r="Q36" s="14">
        <f t="shared" si="7"/>
        <v>3.3333333333333333E-2</v>
      </c>
      <c r="R36" s="44">
        <f t="shared" si="8"/>
        <v>1</v>
      </c>
    </row>
    <row r="37" spans="1:19" s="15" customFormat="1" x14ac:dyDescent="0.2">
      <c r="A37" s="289" t="s">
        <v>4</v>
      </c>
      <c r="B37" s="290"/>
      <c r="C37" s="9"/>
      <c r="D37" s="9"/>
      <c r="E37" s="9"/>
      <c r="F37" s="9"/>
      <c r="G37" s="9"/>
      <c r="H37" s="9"/>
      <c r="I37" s="10"/>
      <c r="J37" s="11">
        <f t="shared" si="9"/>
        <v>1</v>
      </c>
      <c r="K37" s="12">
        <f t="shared" si="1"/>
        <v>3.3333333333333333E-2</v>
      </c>
      <c r="L37" s="12">
        <f t="shared" si="2"/>
        <v>2.7777777777777779E-3</v>
      </c>
      <c r="M37" s="13">
        <f t="shared" si="3"/>
        <v>0</v>
      </c>
      <c r="N37" s="13">
        <f t="shared" si="4"/>
        <v>2.7777777777777779E-3</v>
      </c>
      <c r="O37" s="13">
        <f t="shared" si="5"/>
        <v>3.3333333333333333E-2</v>
      </c>
      <c r="P37" s="13">
        <f t="shared" si="6"/>
        <v>0</v>
      </c>
      <c r="Q37" s="14">
        <f t="shared" si="7"/>
        <v>3.3333333333333333E-2</v>
      </c>
      <c r="R37" s="44">
        <f t="shared" si="8"/>
        <v>1</v>
      </c>
    </row>
    <row r="38" spans="1:19" s="15" customFormat="1" x14ac:dyDescent="0.2">
      <c r="A38" s="289" t="s">
        <v>4</v>
      </c>
      <c r="B38" s="290"/>
      <c r="C38" s="9"/>
      <c r="D38" s="9"/>
      <c r="E38" s="9"/>
      <c r="F38" s="9"/>
      <c r="G38" s="9"/>
      <c r="H38" s="9"/>
      <c r="I38" s="10"/>
      <c r="J38" s="11">
        <f>((F38+(G38*30)+(H38*360))-(C38+(D38*30)+(E38*360))+1)-I38</f>
        <v>1</v>
      </c>
      <c r="K38" s="12">
        <f t="shared" si="1"/>
        <v>3.3333333333333333E-2</v>
      </c>
      <c r="L38" s="12">
        <f t="shared" si="2"/>
        <v>2.7777777777777779E-3</v>
      </c>
      <c r="M38" s="13">
        <f t="shared" si="3"/>
        <v>0</v>
      </c>
      <c r="N38" s="13">
        <f t="shared" si="4"/>
        <v>2.7777777777777779E-3</v>
      </c>
      <c r="O38" s="13">
        <f t="shared" si="5"/>
        <v>3.3333333333333333E-2</v>
      </c>
      <c r="P38" s="13">
        <f t="shared" si="6"/>
        <v>0</v>
      </c>
      <c r="Q38" s="14">
        <f t="shared" si="7"/>
        <v>3.3333333333333333E-2</v>
      </c>
      <c r="R38" s="44">
        <f t="shared" si="8"/>
        <v>1</v>
      </c>
    </row>
    <row r="39" spans="1:19" s="15" customFormat="1" x14ac:dyDescent="0.2">
      <c r="A39" s="289" t="s">
        <v>4</v>
      </c>
      <c r="B39" s="290"/>
      <c r="C39" s="9"/>
      <c r="D39" s="9"/>
      <c r="E39" s="9"/>
      <c r="F39" s="9"/>
      <c r="G39" s="9"/>
      <c r="H39" s="9"/>
      <c r="I39" s="10"/>
      <c r="J39" s="11">
        <f>((F39+(G39*30)+(H39*360))-(C39+(D39*30)+(E39*360))+1)-I39</f>
        <v>1</v>
      </c>
      <c r="K39" s="12">
        <f t="shared" si="1"/>
        <v>3.3333333333333333E-2</v>
      </c>
      <c r="L39" s="12">
        <f t="shared" si="2"/>
        <v>2.7777777777777779E-3</v>
      </c>
      <c r="M39" s="13">
        <f t="shared" si="3"/>
        <v>0</v>
      </c>
      <c r="N39" s="13">
        <f t="shared" si="4"/>
        <v>2.7777777777777779E-3</v>
      </c>
      <c r="O39" s="13">
        <f t="shared" si="5"/>
        <v>3.3333333333333333E-2</v>
      </c>
      <c r="P39" s="13">
        <f t="shared" si="6"/>
        <v>0</v>
      </c>
      <c r="Q39" s="14">
        <f t="shared" si="7"/>
        <v>3.3333333333333333E-2</v>
      </c>
      <c r="R39" s="44">
        <f t="shared" si="8"/>
        <v>1</v>
      </c>
    </row>
    <row r="40" spans="1:19" s="15" customFormat="1" ht="15.75" thickBot="1" x14ac:dyDescent="0.25">
      <c r="A40" s="316"/>
      <c r="B40" s="317"/>
      <c r="C40" s="45"/>
      <c r="D40" s="45"/>
      <c r="E40" s="45"/>
      <c r="F40" s="45"/>
      <c r="G40" s="45"/>
      <c r="H40" s="45"/>
      <c r="I40" s="46"/>
      <c r="J40" s="47"/>
      <c r="K40" s="48"/>
      <c r="L40" s="48"/>
      <c r="M40" s="49"/>
      <c r="N40" s="49"/>
      <c r="O40" s="49"/>
      <c r="P40" s="49"/>
      <c r="Q40" s="50"/>
      <c r="R40" s="51"/>
    </row>
    <row r="41" spans="1:19" ht="15.75" thickTop="1" x14ac:dyDescent="0.25">
      <c r="A41" s="318"/>
      <c r="B41" s="318"/>
      <c r="C41" s="318"/>
      <c r="D41" s="318"/>
      <c r="E41" s="318"/>
      <c r="F41" s="318"/>
      <c r="G41" s="318"/>
      <c r="H41" s="318"/>
      <c r="I41" s="1"/>
      <c r="J41" s="39"/>
      <c r="K41" s="40"/>
      <c r="L41" s="40"/>
      <c r="M41" s="40">
        <f>SUM(M30:M40)</f>
        <v>5.5555555555555358E-2</v>
      </c>
      <c r="N41" s="41"/>
      <c r="O41" s="40"/>
      <c r="P41" s="40">
        <f>SUM(P30:P40)</f>
        <v>36</v>
      </c>
      <c r="Q41" s="40" t="e">
        <f>SUM(#REF!)</f>
        <v>#REF!</v>
      </c>
      <c r="R41" s="40">
        <f>SUM(R30:R40)</f>
        <v>9</v>
      </c>
      <c r="S41" s="16"/>
    </row>
    <row r="42" spans="1:19" x14ac:dyDescent="0.25">
      <c r="A42" s="1"/>
      <c r="B42" s="1"/>
      <c r="C42" s="17"/>
      <c r="D42" s="17"/>
      <c r="E42" s="17"/>
      <c r="F42" s="1"/>
      <c r="G42" s="1"/>
      <c r="H42" s="1"/>
      <c r="I42" s="1"/>
      <c r="J42" s="17"/>
      <c r="K42" s="1"/>
      <c r="L42" s="1"/>
      <c r="M42" s="1"/>
      <c r="N42" s="1"/>
      <c r="O42" s="1"/>
      <c r="P42" s="18">
        <f>P41+R43</f>
        <v>36</v>
      </c>
      <c r="Q42" s="1"/>
      <c r="R42" s="19">
        <f>R41/30</f>
        <v>0.3</v>
      </c>
    </row>
    <row r="43" spans="1:19" x14ac:dyDescent="0.25">
      <c r="A43" s="1"/>
      <c r="B43" s="1"/>
      <c r="C43" s="17"/>
      <c r="D43" s="17"/>
      <c r="E43" s="17"/>
      <c r="F43" s="1"/>
      <c r="G43" s="1"/>
      <c r="H43" s="1"/>
      <c r="I43" s="1"/>
      <c r="J43" s="1"/>
      <c r="K43" s="1"/>
      <c r="L43" s="1"/>
      <c r="M43" s="1"/>
      <c r="N43" s="1"/>
      <c r="O43" s="1"/>
      <c r="P43" s="2">
        <f>P42/12</f>
        <v>3</v>
      </c>
      <c r="Q43" s="1"/>
      <c r="R43" s="12">
        <f>ROUNDDOWN(R42,0)</f>
        <v>0</v>
      </c>
    </row>
    <row r="44" spans="1:19" x14ac:dyDescent="0.25">
      <c r="A44" s="1"/>
      <c r="B44" s="1"/>
      <c r="C44" s="1"/>
      <c r="D44" s="1"/>
      <c r="E44" s="17"/>
      <c r="F44" s="1"/>
      <c r="G44" s="1"/>
      <c r="H44" s="1"/>
      <c r="I44" s="1"/>
      <c r="J44" s="1"/>
      <c r="K44" s="1"/>
      <c r="L44" s="1"/>
      <c r="M44" s="1"/>
      <c r="N44" s="1"/>
      <c r="O44" s="1"/>
      <c r="P44" s="12">
        <f>ROUNDDOWN(P43,0)</f>
        <v>3</v>
      </c>
      <c r="Q44" s="1"/>
      <c r="R44" s="18">
        <f>R42-R43</f>
        <v>0.3</v>
      </c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8">
        <f>P43-P44</f>
        <v>0</v>
      </c>
      <c r="Q45" s="1"/>
      <c r="R45" s="2">
        <f>R44*30</f>
        <v>9</v>
      </c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0">
        <f>M41+P44</f>
        <v>3.0555555555555554</v>
      </c>
      <c r="N46" s="1"/>
      <c r="O46" s="1"/>
      <c r="P46" s="2">
        <f>P45*12</f>
        <v>0</v>
      </c>
      <c r="Q46" s="1"/>
      <c r="R46" s="2"/>
    </row>
    <row r="47" spans="1:19" s="23" customFormat="1" ht="18" customHeight="1" x14ac:dyDescent="0.25">
      <c r="A47" s="319" t="s">
        <v>11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20"/>
      <c r="M47" s="21">
        <f>M46</f>
        <v>3.0555555555555554</v>
      </c>
      <c r="N47" s="22"/>
      <c r="O47" s="22"/>
      <c r="P47" s="22">
        <f>P46</f>
        <v>0</v>
      </c>
      <c r="Q47" s="22"/>
      <c r="R47" s="22">
        <f>R45</f>
        <v>9</v>
      </c>
    </row>
    <row r="48" spans="1:19" s="23" customFormat="1" ht="18" x14ac:dyDescent="0.25">
      <c r="A48" s="24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6"/>
      <c r="N48" s="27"/>
      <c r="O48" s="27"/>
      <c r="P48" s="27"/>
      <c r="Q48" s="27"/>
      <c r="R48" s="27"/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8"/>
      <c r="R49" s="29"/>
    </row>
    <row r="50" spans="1:18" x14ac:dyDescent="0.25">
      <c r="A50" s="321" t="s">
        <v>12</v>
      </c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</row>
    <row r="51" spans="1:18" x14ac:dyDescent="0.25">
      <c r="A51" s="321" t="s">
        <v>13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</row>
    <row r="52" spans="1:18" x14ac:dyDescent="0.25">
      <c r="A52" s="321" t="s">
        <v>14</v>
      </c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</row>
    <row r="53" spans="1:18" x14ac:dyDescent="0.25">
      <c r="A53" s="321" t="s">
        <v>15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0"/>
      <c r="R53" s="30"/>
    </row>
    <row r="54" spans="1:1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8"/>
      <c r="R54" s="29"/>
    </row>
    <row r="55" spans="1:18" x14ac:dyDescent="0.25">
      <c r="A55" s="28" t="s">
        <v>16</v>
      </c>
      <c r="B55" s="28" t="s">
        <v>17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28"/>
      <c r="R55" s="29"/>
    </row>
    <row r="56" spans="1:1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28"/>
      <c r="R56" s="29"/>
    </row>
    <row r="57" spans="1:18" x14ac:dyDescent="0.25">
      <c r="A57" s="28" t="s">
        <v>18</v>
      </c>
      <c r="B57" s="322"/>
      <c r="C57" s="322"/>
      <c r="D57" s="322"/>
      <c r="E57" s="322"/>
      <c r="F57" s="322"/>
      <c r="G57" s="322"/>
      <c r="H57" s="28"/>
      <c r="I57" s="28"/>
      <c r="J57" s="28"/>
      <c r="K57" s="28"/>
      <c r="L57" s="28"/>
      <c r="M57" s="28"/>
      <c r="N57" s="28"/>
      <c r="O57" s="28"/>
      <c r="P57" s="29"/>
      <c r="Q57" s="28"/>
      <c r="R57" s="29"/>
    </row>
    <row r="58" spans="1:18" x14ac:dyDescent="0.25">
      <c r="A58" s="28" t="s">
        <v>19</v>
      </c>
      <c r="B58" s="28"/>
      <c r="C58" s="315"/>
      <c r="D58" s="315"/>
      <c r="E58" s="315"/>
      <c r="F58" s="315"/>
      <c r="G58" s="315"/>
      <c r="H58" s="28"/>
      <c r="I58" s="28"/>
      <c r="J58" s="28"/>
      <c r="K58" s="28"/>
      <c r="L58" s="28"/>
      <c r="M58" s="28"/>
      <c r="N58" s="28"/>
      <c r="O58" s="28"/>
      <c r="P58" s="29"/>
      <c r="Q58" s="28"/>
      <c r="R58" s="29"/>
    </row>
    <row r="59" spans="1:18" x14ac:dyDescent="0.25">
      <c r="R59" s="32"/>
    </row>
    <row r="1048551" spans="2:14" customFormat="1" x14ac:dyDescent="0.25">
      <c r="B1048551" t="s">
        <v>30</v>
      </c>
      <c r="K1048551" t="s">
        <v>34</v>
      </c>
      <c r="N1048551" t="s">
        <v>40</v>
      </c>
    </row>
    <row r="1048552" spans="2:14" customFormat="1" x14ac:dyDescent="0.25">
      <c r="B1048552" t="s">
        <v>31</v>
      </c>
      <c r="K1048552" t="s">
        <v>35</v>
      </c>
      <c r="N1048552" t="s">
        <v>41</v>
      </c>
    </row>
    <row r="1048553" spans="2:14" customFormat="1" x14ac:dyDescent="0.25">
      <c r="B1048553" t="s">
        <v>32</v>
      </c>
      <c r="K1048553" t="s">
        <v>36</v>
      </c>
      <c r="N1048553" t="s">
        <v>33</v>
      </c>
    </row>
    <row r="1048554" spans="2:14" customFormat="1" x14ac:dyDescent="0.25">
      <c r="B1048554" t="s">
        <v>33</v>
      </c>
      <c r="K1048554" t="s">
        <v>37</v>
      </c>
    </row>
    <row r="1048555" spans="2:14" customFormat="1" x14ac:dyDescent="0.25">
      <c r="K1048555" t="s">
        <v>38</v>
      </c>
    </row>
    <row r="1048556" spans="2:14" customFormat="1" x14ac:dyDescent="0.25">
      <c r="K1048556" t="s">
        <v>31</v>
      </c>
    </row>
    <row r="1048557" spans="2:14" customFormat="1" x14ac:dyDescent="0.25">
      <c r="K1048557" t="s">
        <v>32</v>
      </c>
    </row>
    <row r="1048558" spans="2:14" customFormat="1" x14ac:dyDescent="0.25">
      <c r="K1048558" t="s">
        <v>39</v>
      </c>
    </row>
  </sheetData>
  <mergeCells count="95">
    <mergeCell ref="C58:G58"/>
    <mergeCell ref="A37:B37"/>
    <mergeCell ref="A38:B38"/>
    <mergeCell ref="A39:B39"/>
    <mergeCell ref="A40:B40"/>
    <mergeCell ref="A41:H41"/>
    <mergeCell ref="A47:L47"/>
    <mergeCell ref="A50:R50"/>
    <mergeCell ref="A51:R51"/>
    <mergeCell ref="A52:R52"/>
    <mergeCell ref="A53:P53"/>
    <mergeCell ref="B57:G57"/>
    <mergeCell ref="A36:B36"/>
    <mergeCell ref="A31:B31"/>
    <mergeCell ref="C31:E31"/>
    <mergeCell ref="F31:H31"/>
    <mergeCell ref="A32:B32"/>
    <mergeCell ref="C32:E32"/>
    <mergeCell ref="F32:H32"/>
    <mergeCell ref="A33:B33"/>
    <mergeCell ref="C33:E33"/>
    <mergeCell ref="F33:H33"/>
    <mergeCell ref="A34:B34"/>
    <mergeCell ref="A35:B35"/>
    <mergeCell ref="A29:B29"/>
    <mergeCell ref="C29:E29"/>
    <mergeCell ref="F29:H29"/>
    <mergeCell ref="A30:B30"/>
    <mergeCell ref="C30:E30"/>
    <mergeCell ref="F30:H30"/>
    <mergeCell ref="A26:B26"/>
    <mergeCell ref="A27:B27"/>
    <mergeCell ref="C27:E27"/>
    <mergeCell ref="F27:H27"/>
    <mergeCell ref="A28:B28"/>
    <mergeCell ref="C28:E28"/>
    <mergeCell ref="F28:H28"/>
    <mergeCell ref="A25:B25"/>
    <mergeCell ref="A17:B17"/>
    <mergeCell ref="C17:E18"/>
    <mergeCell ref="F17:H18"/>
    <mergeCell ref="J17:R18"/>
    <mergeCell ref="A18:B18"/>
    <mergeCell ref="A19:B19"/>
    <mergeCell ref="A20:B20"/>
    <mergeCell ref="A21:B21"/>
    <mergeCell ref="A22:B22"/>
    <mergeCell ref="A23:B23"/>
    <mergeCell ref="A24:B24"/>
    <mergeCell ref="C16:E16"/>
    <mergeCell ref="F16:H16"/>
    <mergeCell ref="I16:J16"/>
    <mergeCell ref="K16:L16"/>
    <mergeCell ref="M16:N16"/>
    <mergeCell ref="C15:E15"/>
    <mergeCell ref="F15:H15"/>
    <mergeCell ref="I15:J15"/>
    <mergeCell ref="K15:L15"/>
    <mergeCell ref="M15:N15"/>
    <mergeCell ref="M12:N12"/>
    <mergeCell ref="I14:J14"/>
    <mergeCell ref="K14:L14"/>
    <mergeCell ref="M14:N14"/>
    <mergeCell ref="O16:R16"/>
    <mergeCell ref="O15:R15"/>
    <mergeCell ref="O14:R14"/>
    <mergeCell ref="B12:D12"/>
    <mergeCell ref="E12:F12"/>
    <mergeCell ref="G12:H12"/>
    <mergeCell ref="I12:J12"/>
    <mergeCell ref="K12:L12"/>
    <mergeCell ref="C14:E14"/>
    <mergeCell ref="F14:H14"/>
    <mergeCell ref="A7:R7"/>
    <mergeCell ref="B8:R8"/>
    <mergeCell ref="B9:R9"/>
    <mergeCell ref="A10:R10"/>
    <mergeCell ref="B11:L11"/>
    <mergeCell ref="O11:P11"/>
    <mergeCell ref="Q11:R11"/>
    <mergeCell ref="O12:R12"/>
    <mergeCell ref="C13:E13"/>
    <mergeCell ref="F13:H13"/>
    <mergeCell ref="I13:J13"/>
    <mergeCell ref="K13:L13"/>
    <mergeCell ref="M13:N13"/>
    <mergeCell ref="O13:R13"/>
    <mergeCell ref="A1:B6"/>
    <mergeCell ref="C1:P1"/>
    <mergeCell ref="Q1:R3"/>
    <mergeCell ref="C2:P2"/>
    <mergeCell ref="C3:P3"/>
    <mergeCell ref="C4:P4"/>
    <mergeCell ref="Q4:R6"/>
    <mergeCell ref="C5:P6"/>
  </mergeCells>
  <dataValidations count="9">
    <dataValidation type="list" allowBlank="1" showInputMessage="1" showErrorMessage="1" errorTitle="error" error="seleccione unicamente valores de la lista" promptTitle="Tipo de Titulo:" prompt="Por favor seleccione únicamente los establecidos en la pestaña" sqref="B12:D12">
      <formula1>$K$1048551:$K$1048558</formula1>
    </dataValidation>
    <dataValidation type="textLength" allowBlank="1" showInputMessage="1" showErrorMessage="1" errorTitle="error" error="ha superado el limite de caracteres permitido" promptTitle="Titulo Certificado" prompt="por favor indique el nombre del titulo certificado hasta con una longitud de 140 caracteres" sqref="O13:R16">
      <formula1>1</formula1>
      <formula2>140</formula2>
    </dataValidation>
    <dataValidation type="textLength" allowBlank="1" showInputMessage="1" showErrorMessage="1" errorTitle="ERROR" error="ha sobrepasado el limite de caracteres" promptTitle="# ACTA DE GRADO" prompt="campo alfanumerico, digite valores hasta una longitud de 15 caracteres" sqref="K13:L16">
      <formula1>1</formula1>
      <formula2>15</formula2>
    </dataValidation>
    <dataValidation type="list" allowBlank="1" showInputMessage="1" showErrorMessage="1" errorTitle="error:" error="unicamente seleccione los valores de las lista de chequeo" promptTitle="Formación Avanzada:" prompt="Seleccione de la lista el rango de formación que se certifica" sqref="B14:B16">
      <formula1>$B$1048551:$B$1048554</formula1>
    </dataValidation>
    <dataValidation type="textLength" allowBlank="1" showInputMessage="1" showErrorMessage="1" errorTitle="error" error="ha superado el limite de caracteres permitido" promptTitle="# de documento de identidad" prompt="por favor digite el campo de manera alfanumerica - longitud permitida 15 caracteres" sqref="Q11:R11">
      <formula1>1</formula1>
      <formula2>15</formula2>
    </dataValidation>
    <dataValidation type="list" allowBlank="1" showInputMessage="1" showErrorMessage="1" errorTitle="Error" error="por favor seleccione unicamente los valores de la lista" promptTitle="Tipo de Documento:" prompt="por favor seleccione las opciones de la lista desplegable" sqref="N11">
      <formula1>$N$1048551:$N$1048553</formula1>
    </dataValidation>
    <dataValidation type="date" allowBlank="1" showInputMessage="1" showErrorMessage="1" errorTitle="error" error="unicamente valores en fecha dd/mm/aaaa" promptTitle="fecha de terminación de materias" prompt="este campo es solo aplicable sí el posible contratista aporta el documento de terminación de materias, con este formato dd/mm/aaaa" sqref="B13">
      <formula1>32874</formula1>
      <formula2>73050</formula2>
    </dataValidation>
    <dataValidation type="textLength" allowBlank="1" showInputMessage="1" showErrorMessage="1" errorTitle="error" error="favor tener en cuenta el numero maximo de caracteres" promptTitle="Nombre:" prompt="Digite el nombre del posible contratista, es un campo alfa numerico maximo 140 caracteres" sqref="B11">
      <formula1>1</formula1>
      <formula2>140</formula2>
    </dataValidation>
    <dataValidation type="date" allowBlank="1" showInputMessage="1" showErrorMessage="1" errorTitle="error" error="solo en la forma indicada" promptTitle="Fechas de Grado" prompt="Por Favor digite las fechas en formato dd/mm/aaaa" sqref="F13:H16">
      <formula1>32874</formula1>
      <formula2>73050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Ferreira Tabares</dc:creator>
  <cp:lastModifiedBy>Sirley Johana Corredor Monsalve</cp:lastModifiedBy>
  <cp:lastPrinted>2016-02-10T16:22:02Z</cp:lastPrinted>
  <dcterms:created xsi:type="dcterms:W3CDTF">2016-01-27T14:42:45Z</dcterms:created>
  <dcterms:modified xsi:type="dcterms:W3CDTF">2016-02-10T16:31:46Z</dcterms:modified>
</cp:coreProperties>
</file>