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alvarez\Desktop\DOCUMENTOS IDEAM\1. DOCUMENTOS PARA ENVIAR DANIEL\diligenciados\"/>
    </mc:Choice>
  </mc:AlternateContent>
  <xr:revisionPtr revIDLastSave="0" documentId="8_{10B7B030-5138-4E4F-8F67-9529B284A180}" xr6:coauthVersionLast="45" xr6:coauthVersionMax="45" xr10:uidLastSave="{00000000-0000-0000-0000-000000000000}"/>
  <bookViews>
    <workbookView xWindow="-120" yWindow="-120" windowWidth="20730" windowHeight="11160" xr2:uid="{AFF83245-97D2-4ECE-B848-ACCC14031C3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6" i="1" l="1"/>
  <c r="AC26" i="1" s="1"/>
  <c r="Z25" i="1"/>
  <c r="AC25" i="1" s="1"/>
  <c r="Z24" i="1"/>
  <c r="N24" i="1"/>
  <c r="AG23" i="1"/>
  <c r="AG24" i="1" s="1"/>
  <c r="AG25" i="1" s="1"/>
  <c r="Z23" i="1"/>
  <c r="N23" i="1"/>
  <c r="AC23" i="1" s="1"/>
  <c r="Y22" i="1"/>
  <c r="Z22" i="1" s="1"/>
  <c r="T22" i="1"/>
  <c r="S22" i="1"/>
  <c r="R22" i="1"/>
  <c r="M22" i="1"/>
  <c r="N22" i="1" s="1"/>
  <c r="L22" i="1"/>
  <c r="G22" i="1"/>
  <c r="F22" i="1"/>
  <c r="H22" i="1" s="1"/>
  <c r="Z21" i="1"/>
  <c r="N21" i="1"/>
  <c r="AA20" i="1"/>
  <c r="Z20" i="1"/>
  <c r="N20" i="1"/>
  <c r="Y19" i="1"/>
  <c r="Z19" i="1" s="1"/>
  <c r="S19" i="1"/>
  <c r="R19" i="1"/>
  <c r="T19" i="1" s="1"/>
  <c r="M19" i="1"/>
  <c r="L19" i="1"/>
  <c r="N19" i="1" s="1"/>
  <c r="G19" i="1"/>
  <c r="F19" i="1"/>
  <c r="H19" i="1" s="1"/>
  <c r="Z18" i="1"/>
  <c r="AC18" i="1" s="1"/>
  <c r="N18" i="1"/>
  <c r="AA17" i="1"/>
  <c r="Z17" i="1"/>
  <c r="U17" i="1"/>
  <c r="T17" i="1"/>
  <c r="O17" i="1"/>
  <c r="N17" i="1"/>
  <c r="H17" i="1"/>
  <c r="AC17" i="1" s="1"/>
  <c r="Z16" i="1"/>
  <c r="N16" i="1"/>
  <c r="Z15" i="1"/>
  <c r="N15" i="1"/>
  <c r="Z14" i="1"/>
  <c r="T14" i="1"/>
  <c r="N14" i="1"/>
  <c r="H14" i="1"/>
  <c r="AA13" i="1"/>
  <c r="Z13" i="1"/>
  <c r="U13" i="1"/>
  <c r="T13" i="1"/>
  <c r="O13" i="1"/>
  <c r="N13" i="1"/>
  <c r="AC13" i="1" s="1"/>
  <c r="H13" i="1"/>
  <c r="AC22" i="1" l="1"/>
  <c r="AC16" i="1"/>
  <c r="AC20" i="1"/>
  <c r="AC24" i="1"/>
  <c r="AC14" i="1"/>
  <c r="AC15" i="1"/>
  <c r="AC21" i="1"/>
  <c r="AC19" i="1"/>
</calcChain>
</file>

<file path=xl/sharedStrings.xml><?xml version="1.0" encoding="utf-8"?>
<sst xmlns="http://schemas.openxmlformats.org/spreadsheetml/2006/main" count="199" uniqueCount="96">
  <si>
    <t xml:space="preserve">
</t>
  </si>
  <si>
    <t>MATRIZ DE MEDICIÓN Y SEGUIMIENTO - INDICADORES GESTIÓN AMBIENTAL</t>
  </si>
  <si>
    <t>Codigo: E-SGI-A-F010</t>
  </si>
  <si>
    <t>Version: 1</t>
  </si>
  <si>
    <t>Fecha: 13/11/2020</t>
  </si>
  <si>
    <t>Pagina:1 de 1</t>
  </si>
  <si>
    <t xml:space="preserve">FECHA ULTIMA ACTUALIZACIÓN (13/11/2020): </t>
  </si>
  <si>
    <t>RESPONSABLE DEL DILIGENCIAMIENTO: Ana Milena Alvarez</t>
  </si>
  <si>
    <t xml:space="preserve">PROCESO:  Sistema de Gestión Ambiental </t>
  </si>
  <si>
    <t>OBJETIVOS SGA</t>
  </si>
  <si>
    <t>PROPÓSITO</t>
  </si>
  <si>
    <t>INDICADOR</t>
  </si>
  <si>
    <t>FÓRMULA</t>
  </si>
  <si>
    <t>MEDICIÓN Y SEGUIMIENTO</t>
  </si>
  <si>
    <t>PROMEDIO ANUAL
2021</t>
  </si>
  <si>
    <t>ANÁLISIS</t>
  </si>
  <si>
    <t xml:space="preserve">PROMEDIO
PRIMER SEMESTRE </t>
  </si>
  <si>
    <t>MEDICIÓN 1- PRIMER TRIMESTRE</t>
  </si>
  <si>
    <t>MEDICIÓN 2 - SEGUNDO TRIMESTRE</t>
  </si>
  <si>
    <t>MEDICIÓN 3 - TERCER TRIMESTRE</t>
  </si>
  <si>
    <t>MEDICIÓN 4 - CUARTO TRIMESTRE</t>
  </si>
  <si>
    <t>Fecha de medición</t>
  </si>
  <si>
    <t xml:space="preserve">VARIABLE 1 </t>
  </si>
  <si>
    <t>VARIABLE 2</t>
  </si>
  <si>
    <t>RESULTADO</t>
  </si>
  <si>
    <t>META</t>
  </si>
  <si>
    <t>1. Residuos sólidos generados</t>
  </si>
  <si>
    <r>
      <t xml:space="preserve">% RS Conv.= (1- (cantidad en Kg de residuos periodo actual / Cantidad en Kg residuos generadosperiodo de la vigencia anterior) * 100
</t>
    </r>
    <r>
      <rPr>
        <b/>
        <sz val="10"/>
        <rFont val="Arial"/>
      </rPr>
      <t xml:space="preserve">
TRIMESTRAL</t>
    </r>
  </si>
  <si>
    <t>Enero- Marzo</t>
  </si>
  <si>
    <t>Reducir 10% de los residuos, comparado con el periodo de la vigencia anterior.</t>
  </si>
  <si>
    <t>Abril-Junio</t>
  </si>
  <si>
    <t>Julio - Septiembre</t>
  </si>
  <si>
    <t>Octubre - Diciembre</t>
  </si>
  <si>
    <t>• Dar cumplimiento a la normatividad nacional legal vigente aplicable al Sistema de Gestión Integrado.
• Promover espacios de participación, educación y comunicación que permitan fortalecer el nivel de competencia del personal.
• Mejorar continuamente el Sistema de Gestión Integrado.
• Identificar los peligros inherentes al Sistema, valorando los riesgos con el fin de generar los respectivos controles y acciones de mitigación.
• Implementar acciones en armonía con el medio ambiente, para el control y manejo de riesgos ambientales, mitigando la ocurrencia de los impactos</t>
  </si>
  <si>
    <t xml:space="preserve">E-SGI-A-PL001 PLAN DE GESTION INTEGRAL DE RESIDUOS SOLIDOS
</t>
  </si>
  <si>
    <t>1. Reciclaje de Residuos</t>
  </si>
  <si>
    <r>
      <t xml:space="preserve">% RS Resi.= ((cantidad en Kg de residuos reciclables periodo actual - Cantidad en Kg residuos reciclables generadosperiodo de la vigencia anterior/Cantidad en Kg residuos reciclables generados periodo de la vigencia anterior ) * 100
</t>
    </r>
    <r>
      <rPr>
        <b/>
        <sz val="10"/>
        <rFont val="Arial"/>
      </rPr>
      <t xml:space="preserve">
TRIMESTRAL</t>
    </r>
  </si>
  <si>
    <t xml:space="preserve">Aumentar en 5% con respecto al periodo anterior,   la cantidad de material reutilizable entregado a la empresa de aprovechamiento </t>
  </si>
  <si>
    <t>2. Gestión RAEE´S</t>
  </si>
  <si>
    <r>
      <t xml:space="preserve">D RAEEs =  ( Kg de RAEEs dispuestos adecuadamente  /  Kg de RAEEs dados de baja en el periodo)  *100
</t>
    </r>
    <r>
      <rPr>
        <b/>
        <sz val="10"/>
        <color rgb="FF000000"/>
        <rFont val="Arial"/>
      </rPr>
      <t>SEMESTRAL</t>
    </r>
    <r>
      <rPr>
        <sz val="11"/>
        <color theme="1"/>
        <rFont val="Calibri"/>
        <family val="2"/>
        <scheme val="minor"/>
      </rPr>
      <t xml:space="preserve">    </t>
    </r>
  </si>
  <si>
    <t>N/A</t>
  </si>
  <si>
    <t>Enero - Junio</t>
  </si>
  <si>
    <t>Disponer el 100% de los RAEES dados de baja en la entidad, en el periodo</t>
  </si>
  <si>
    <t>Julio - Diciembre</t>
  </si>
  <si>
    <t>3. Gestión Respel</t>
  </si>
  <si>
    <r>
      <t xml:space="preserve">D Respel =  ( Kg de Respel dispuestos adecuadamente  /  Kg de Respel generados en el periodo)  *100
</t>
    </r>
    <r>
      <rPr>
        <b/>
        <sz val="10"/>
        <color rgb="FF000000"/>
        <rFont val="Arial"/>
      </rPr>
      <t>SEMESTRAL</t>
    </r>
    <r>
      <rPr>
        <sz val="11"/>
        <color theme="1"/>
        <rFont val="Calibri"/>
        <family val="2"/>
        <scheme val="minor"/>
      </rPr>
      <t xml:space="preserve">    </t>
    </r>
  </si>
  <si>
    <t xml:space="preserve">Entregar  el 100 % del total de los residuos generados, etiquetados y embalados </t>
  </si>
  <si>
    <t>POLÍTICA DE GESTIÓN AHORRO DE PAPEL</t>
  </si>
  <si>
    <t>4. Disminuir el consumo de resmas de papel</t>
  </si>
  <si>
    <r>
      <t xml:space="preserve">(1 – (No. Resmas papel utilizada periodo  actual / No. Resmas papel utilizadas periodo de la vigencia anterior)) x 100
</t>
    </r>
    <r>
      <rPr>
        <b/>
        <sz val="10"/>
        <rFont val="Arial"/>
      </rPr>
      <t>TRIMESTRAL</t>
    </r>
  </si>
  <si>
    <t>Enero - marzo</t>
  </si>
  <si>
    <t>Reducir el consumo en un 2% respecto al periodo anterior</t>
  </si>
  <si>
    <t>5. Cobertura de sensibilizaciones ambientales</t>
  </si>
  <si>
    <r>
      <t xml:space="preserve">% capacitación =(Total de empleados + total de contratistas / # de personas capacitadas ) *100                             
</t>
    </r>
    <r>
      <rPr>
        <b/>
        <sz val="10"/>
        <rFont val="Arial"/>
      </rPr>
      <t>SEMESTRAL</t>
    </r>
  </si>
  <si>
    <t>cobertura del 65% del personal</t>
  </si>
  <si>
    <t>E-SGI-A-P002 
PROGRAMA USO RACIONAL Y EFICIENTE DEL AGUA</t>
  </si>
  <si>
    <t>5. Disminución consumo de agua</t>
  </si>
  <si>
    <r>
      <t xml:space="preserve">% Consumo ag.= ((cantidad en Lt de agua dia periodo actual - Cantidad enLt de agua dia periodo vigencia anterior/Cantidad enLt de agua dia periodo vigencia anterior) * 100
</t>
    </r>
    <r>
      <rPr>
        <b/>
        <sz val="10"/>
        <color rgb="FF000000"/>
        <rFont val="Arial"/>
      </rPr>
      <t xml:space="preserve">
TRIMESTRAL</t>
    </r>
  </si>
  <si>
    <t>Reducir 10% del consumo de agua, comparado con el periodo de la vigencia anterior.</t>
  </si>
  <si>
    <t xml:space="preserve">MEJORAMIENTO CONTINUO </t>
  </si>
  <si>
    <t>6. Cumplimiento de Metas Ambientales-CMA</t>
  </si>
  <si>
    <r>
      <t xml:space="preserve">CMA = ( No. de indicadores que cumplieron las metas establecidas / Total de indicadores ambientales (10)) * 100
</t>
    </r>
    <r>
      <rPr>
        <b/>
        <sz val="11"/>
        <rFont val="Arial"/>
      </rPr>
      <t>SEMESTRAL</t>
    </r>
  </si>
  <si>
    <t>Cumplimiento del 90% de las metas establecidas en los indicadores del SGA</t>
  </si>
  <si>
    <t>7. Cobertura de sensibilizaciones ambientales</t>
  </si>
  <si>
    <r>
      <t xml:space="preserve">% capacitación  =(Total de empleados + total de contratistas / # de personas capacitadas ) *100                             
</t>
    </r>
    <r>
      <rPr>
        <b/>
        <sz val="10"/>
        <rFont val="Arial"/>
      </rPr>
      <t>SEMESTRAL</t>
    </r>
  </si>
  <si>
    <t>NA</t>
  </si>
  <si>
    <t>E-SGI-A-P003
PROGRAMA USO RACIONAL Y EFICIENTE DE ENERGÍA</t>
  </si>
  <si>
    <t>8. Disminución consumo de energía</t>
  </si>
  <si>
    <r>
      <t xml:space="preserve">% Consumo ag.= ((cantidad en Kw Energía  dia periodo actual - Cantidad en Kw Energía   dia periodo vigencia anterior/Cantidad en  Kw Energía dia periodo vigencia anterior) * 100
</t>
    </r>
    <r>
      <rPr>
        <b/>
        <sz val="10"/>
        <color rgb="FF000000"/>
        <rFont val="Arial"/>
      </rPr>
      <t xml:space="preserve">
TRIMESTRAL</t>
    </r>
  </si>
  <si>
    <t>Reducir 10% del consumo de energía, comparado con el periodo de la vigencia anterior.</t>
  </si>
  <si>
    <t>Reducir 10% del consumo de enregía comparado con el periodo de la vigencia anterior.</t>
  </si>
  <si>
    <t xml:space="preserve">PROGRAMA DE INSPECCIONES PLANEADAS
Identificar de manera proactiva condiciones inseguras en las actividades realizadas por los servidores y/o 
contratistas de el IDEAM con el fin de corregirlas, controlarlas y minimizar la probabilidad de ocurrencia de 
lesiones, daños o interrupciones del trabajo y evitar afectaciones al medio ambiente. </t>
  </si>
  <si>
    <t>9. Ejecución de Inspecciones</t>
  </si>
  <si>
    <r>
      <t xml:space="preserve">(Inspecciones ejecutadas en el semestre /   Inspecciones Programas para el semestre)     * 100   
</t>
    </r>
    <r>
      <rPr>
        <b/>
        <sz val="10"/>
        <rFont val="Arial"/>
      </rPr>
      <t xml:space="preserve">
SEMESTRAL </t>
    </r>
    <r>
      <rPr>
        <sz val="10"/>
        <rFont val="Arial"/>
      </rPr>
      <t xml:space="preserve">                                        
</t>
    </r>
  </si>
  <si>
    <t>Realizar el 90% de las inspecciones programadas para el semestre</t>
  </si>
  <si>
    <t xml:space="preserve">
PLAN DE PREPARACIÓN Y RESPUESTA ANTE EMERGENCIAS AMBIENTALES-PREA
Establecer los lineamientos necesarios para la preparación y atención de las emergencias ambientales que se puedan presentar en el desarrollo de las actividades del Instituto de Hidrología Metereología y Estudios Ambientales- IDEAM.</t>
  </si>
  <si>
    <t>10. % eficacia Plan de Emergencias Ambientales</t>
  </si>
  <si>
    <r>
      <t xml:space="preserve">GA = ( Actividades ejecutadas del Plan de Emergencias / Total de actividades planificadas en el Plan de Emergencias) *100
</t>
    </r>
    <r>
      <rPr>
        <b/>
        <sz val="10"/>
        <rFont val="Arial"/>
      </rPr>
      <t>SEMESTRAL</t>
    </r>
  </si>
  <si>
    <t>Ejecutar el 90% de las actividades planificadas para el semestre</t>
  </si>
  <si>
    <t>11. Reporte de Emergencias ambientales</t>
  </si>
  <si>
    <r>
      <t xml:space="preserve">No. de incidentes ambientales ocurridos en el semestre
</t>
    </r>
    <r>
      <rPr>
        <b/>
        <sz val="10"/>
        <rFont val="Arial"/>
      </rPr>
      <t>SEMESTRAL</t>
    </r>
  </si>
  <si>
    <t>0 Cero incidentes ambientales</t>
  </si>
  <si>
    <t>MEDICIÓN OBJETIVO 
CUMPLIMIENTO DE REQUISITOS</t>
  </si>
  <si>
    <t>12. Cumplimiento de Requisitos Legales Ambientales</t>
  </si>
  <si>
    <r>
      <t xml:space="preserve">CUMP REQ = (% cumlimiento requisitos legales ambientales)
</t>
    </r>
    <r>
      <rPr>
        <b/>
        <sz val="10"/>
        <rFont val="Arial"/>
      </rPr>
      <t>SEMESTRAL</t>
    </r>
  </si>
  <si>
    <t>Cumplimiento del 100% de los requisitos legales aplicables</t>
  </si>
  <si>
    <t>Dar cumplimiento al 100% de los requisitos legales aplicables</t>
  </si>
  <si>
    <t>HISTORIAL DE CAMBIOS</t>
  </si>
  <si>
    <t>VERSIÓN</t>
  </si>
  <si>
    <t>FECHA</t>
  </si>
  <si>
    <t>DESCRIPCIÓN</t>
  </si>
  <si>
    <t>RESPONSABLE</t>
  </si>
  <si>
    <t>Creación del documento</t>
  </si>
  <si>
    <r>
      <t xml:space="preserve">ELABORÓ:
</t>
    </r>
    <r>
      <rPr>
        <sz val="9"/>
        <color rgb="FF000000"/>
        <rFont val="Arial"/>
      </rPr>
      <t xml:space="preserve">
</t>
    </r>
    <r>
      <rPr>
        <b/>
        <sz val="9"/>
        <color rgb="FF000000"/>
        <rFont val="Arial"/>
      </rPr>
      <t>Ana MIlena Alvarez</t>
    </r>
    <r>
      <rPr>
        <sz val="9"/>
        <color rgb="FF000000"/>
        <rFont val="Arial"/>
      </rPr>
      <t xml:space="preserve">
Contratista Oficina Asesora de Planeación </t>
    </r>
  </si>
  <si>
    <r>
      <t xml:space="preserve">REVISÓ:
</t>
    </r>
    <r>
      <rPr>
        <b/>
        <sz val="10"/>
        <color rgb="FF000000"/>
        <rFont val="Arial"/>
      </rPr>
      <t xml:space="preserve">Telly de Jesús Month </t>
    </r>
    <r>
      <rPr>
        <sz val="9"/>
        <color rgb="FF000000"/>
        <rFont val="Arial"/>
      </rPr>
      <t xml:space="preserve">
Jefe Oficina Asesora de Planeación.</t>
    </r>
  </si>
  <si>
    <r>
      <t xml:space="preserve">APROBÓ:
</t>
    </r>
    <r>
      <rPr>
        <b/>
        <sz val="10"/>
        <color rgb="FF000000"/>
        <rFont val="Arial"/>
      </rPr>
      <t xml:space="preserve">Telly de Jesús Month </t>
    </r>
    <r>
      <rPr>
        <sz val="9"/>
        <color rgb="FF000000"/>
        <rFont val="Arial"/>
      </rPr>
      <t xml:space="preserve">
Jefe Oficina Asesora de Planeación.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</si>
</sst>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 Narrow"/>
    </font>
    <font>
      <sz val="10"/>
      <name val="Arial"/>
    </font>
    <font>
      <sz val="11"/>
      <color theme="1"/>
      <name val="Arial Narrow"/>
    </font>
    <font>
      <b/>
      <sz val="10"/>
      <color theme="1"/>
      <name val="Arial Narrow"/>
    </font>
    <font>
      <b/>
      <sz val="11"/>
      <color theme="1"/>
      <name val="Calibri"/>
    </font>
    <font>
      <sz val="10"/>
      <color theme="1"/>
      <name val="Arial"/>
    </font>
    <font>
      <b/>
      <sz val="12"/>
      <color theme="1"/>
      <name val="Arial Narrow"/>
    </font>
    <font>
      <b/>
      <sz val="16"/>
      <color theme="1"/>
      <name val="Arial Narrow"/>
    </font>
    <font>
      <b/>
      <sz val="14"/>
      <color theme="1"/>
      <name val="Arial Narrow"/>
    </font>
    <font>
      <b/>
      <sz val="8"/>
      <color theme="1"/>
      <name val="Arial Narrow"/>
    </font>
    <font>
      <b/>
      <sz val="12"/>
      <color theme="1"/>
      <name val="Arial"/>
    </font>
    <font>
      <sz val="11"/>
      <color theme="1"/>
      <name val="Arial"/>
    </font>
    <font>
      <b/>
      <sz val="10"/>
      <name val="Arial"/>
    </font>
    <font>
      <sz val="11"/>
      <color rgb="FF000000"/>
      <name val="Arial"/>
    </font>
    <font>
      <sz val="12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sz val="10"/>
      <color theme="1"/>
      <name val="Calibri"/>
    </font>
    <font>
      <b/>
      <sz val="10"/>
      <color rgb="FF000000"/>
      <name val="Arial"/>
    </font>
    <font>
      <b/>
      <sz val="10"/>
      <color theme="1"/>
      <name val="Arial"/>
    </font>
    <font>
      <b/>
      <sz val="11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 Narrow"/>
    </font>
    <font>
      <sz val="10"/>
      <color rgb="FF000000"/>
      <name val="Arial Narrow"/>
    </font>
    <font>
      <sz val="9"/>
      <color rgb="FF000000"/>
      <name val="Arial"/>
    </font>
    <font>
      <b/>
      <sz val="9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CC99FF"/>
        <bgColor rgb="FFCC99FF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8" fillId="3" borderId="2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7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1" fillId="0" borderId="0" xfId="0" applyFont="1" applyAlignment="1">
      <alignment horizontal="left" vertical="center"/>
    </xf>
    <xf numFmtId="0" fontId="0" fillId="0" borderId="24" xfId="0" applyBorder="1"/>
    <xf numFmtId="0" fontId="0" fillId="0" borderId="21" xfId="0" applyBorder="1"/>
    <xf numFmtId="0" fontId="12" fillId="2" borderId="21" xfId="0" applyFont="1" applyFill="1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10" fontId="6" fillId="5" borderId="21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4" fontId="0" fillId="4" borderId="21" xfId="0" applyNumberForma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 wrapText="1"/>
    </xf>
    <xf numFmtId="2" fontId="6" fillId="4" borderId="21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164" fontId="16" fillId="6" borderId="7" xfId="0" applyNumberFormat="1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 wrapText="1"/>
    </xf>
    <xf numFmtId="14" fontId="14" fillId="4" borderId="17" xfId="0" applyNumberFormat="1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left" vertical="center" wrapText="1"/>
    </xf>
    <xf numFmtId="1" fontId="14" fillId="4" borderId="17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4" fontId="0" fillId="4" borderId="17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 wrapText="1"/>
    </xf>
    <xf numFmtId="165" fontId="0" fillId="4" borderId="17" xfId="0" applyNumberFormat="1" applyFill="1" applyBorder="1" applyAlignment="1">
      <alignment horizontal="left" vertical="center" wrapText="1"/>
    </xf>
    <xf numFmtId="9" fontId="16" fillId="6" borderId="17" xfId="0" applyNumberFormat="1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 wrapText="1"/>
    </xf>
    <xf numFmtId="0" fontId="18" fillId="0" borderId="0" xfId="0" applyFont="1"/>
    <xf numFmtId="0" fontId="12" fillId="2" borderId="29" xfId="0" applyFont="1" applyFill="1" applyBorder="1" applyAlignment="1">
      <alignment vertical="center" wrapText="1"/>
    </xf>
    <xf numFmtId="0" fontId="0" fillId="2" borderId="29" xfId="0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14" fontId="14" fillId="4" borderId="29" xfId="0" applyNumberFormat="1" applyFont="1" applyFill="1" applyBorder="1" applyAlignment="1">
      <alignment horizontal="center" vertical="center" wrapText="1"/>
    </xf>
    <xf numFmtId="164" fontId="6" fillId="5" borderId="29" xfId="0" applyNumberFormat="1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4" fontId="0" fillId="4" borderId="29" xfId="0" applyNumberForma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left" vertical="center" wrapText="1"/>
    </xf>
    <xf numFmtId="10" fontId="6" fillId="5" borderId="29" xfId="0" applyNumberFormat="1" applyFont="1" applyFill="1" applyBorder="1" applyAlignment="1">
      <alignment horizontal="center" vertical="center" wrapText="1"/>
    </xf>
    <xf numFmtId="9" fontId="16" fillId="6" borderId="29" xfId="0" applyNumberFormat="1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vertical="center" wrapText="1"/>
    </xf>
    <xf numFmtId="9" fontId="6" fillId="5" borderId="29" xfId="0" applyNumberFormat="1" applyFont="1" applyFill="1" applyBorder="1" applyAlignment="1">
      <alignment horizontal="center" vertical="center" wrapText="1"/>
    </xf>
    <xf numFmtId="165" fontId="6" fillId="4" borderId="29" xfId="0" applyNumberFormat="1" applyFont="1" applyFill="1" applyBorder="1" applyAlignment="1">
      <alignment horizontal="center" vertical="center" wrapText="1"/>
    </xf>
    <xf numFmtId="0" fontId="0" fillId="0" borderId="29" xfId="0" applyBorder="1"/>
    <xf numFmtId="14" fontId="6" fillId="4" borderId="29" xfId="0" applyNumberFormat="1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vertical="center" wrapText="1"/>
    </xf>
    <xf numFmtId="10" fontId="14" fillId="5" borderId="29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 wrapText="1"/>
    </xf>
    <xf numFmtId="166" fontId="6" fillId="4" borderId="29" xfId="0" applyNumberFormat="1" applyFont="1" applyFill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4" fontId="14" fillId="4" borderId="29" xfId="0" applyNumberFormat="1" applyFont="1" applyFill="1" applyBorder="1" applyAlignment="1">
      <alignment horizontal="center" vertical="center" wrapText="1"/>
    </xf>
    <xf numFmtId="1" fontId="6" fillId="5" borderId="29" xfId="0" applyNumberFormat="1" applyFont="1" applyFill="1" applyBorder="1" applyAlignment="1">
      <alignment horizontal="center" vertical="center" wrapText="1"/>
    </xf>
    <xf numFmtId="4" fontId="0" fillId="4" borderId="29" xfId="0" applyNumberFormat="1" applyFill="1" applyBorder="1" applyAlignment="1">
      <alignment horizontal="left" vertical="center" wrapText="1"/>
    </xf>
    <xf numFmtId="2" fontId="6" fillId="5" borderId="29" xfId="0" applyNumberFormat="1" applyFont="1" applyFill="1" applyBorder="1" applyAlignment="1">
      <alignment horizontal="center" vertical="center" wrapText="1"/>
    </xf>
    <xf numFmtId="1" fontId="16" fillId="6" borderId="29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6" fillId="0" borderId="29" xfId="0" applyFont="1" applyBorder="1"/>
    <xf numFmtId="0" fontId="20" fillId="0" borderId="29" xfId="0" applyFont="1" applyBorder="1" applyAlignment="1">
      <alignment horizontal="center" vertical="center" wrapText="1"/>
    </xf>
    <xf numFmtId="1" fontId="6" fillId="4" borderId="29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9" fontId="6" fillId="5" borderId="29" xfId="0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4" fontId="0" fillId="4" borderId="35" xfId="0" applyNumberForma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14" fontId="6" fillId="4" borderId="34" xfId="0" applyNumberFormat="1" applyFont="1" applyFill="1" applyBorder="1" applyAlignment="1">
      <alignment horizontal="center" vertical="center" wrapText="1"/>
    </xf>
    <xf numFmtId="1" fontId="12" fillId="4" borderId="35" xfId="0" applyNumberFormat="1" applyFont="1" applyFill="1" applyBorder="1" applyAlignment="1">
      <alignment horizontal="center" vertical="center" wrapText="1"/>
    </xf>
    <xf numFmtId="9" fontId="6" fillId="9" borderId="34" xfId="0" applyNumberFormat="1" applyFont="1" applyFill="1" applyBorder="1" applyAlignment="1">
      <alignment horizontal="center" vertical="center" wrapText="1"/>
    </xf>
    <xf numFmtId="2" fontId="6" fillId="4" borderId="34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14" fontId="0" fillId="4" borderId="34" xfId="0" applyNumberFormat="1" applyFill="1" applyBorder="1" applyAlignment="1">
      <alignment horizontal="center" vertical="center" wrapText="1"/>
    </xf>
    <xf numFmtId="9" fontId="6" fillId="4" borderId="34" xfId="0" applyNumberFormat="1" applyFont="1" applyFill="1" applyBorder="1" applyAlignment="1">
      <alignment horizontal="left" vertical="center" wrapText="1"/>
    </xf>
    <xf numFmtId="9" fontId="6" fillId="4" borderId="34" xfId="0" applyNumberFormat="1" applyFont="1" applyFill="1" applyBorder="1" applyAlignment="1">
      <alignment vertical="center" wrapText="1"/>
    </xf>
    <xf numFmtId="9" fontId="6" fillId="5" borderId="34" xfId="0" applyNumberFormat="1" applyFont="1" applyFill="1" applyBorder="1" applyAlignment="1">
      <alignment horizontal="center" vertical="center" wrapText="1"/>
    </xf>
    <xf numFmtId="9" fontId="6" fillId="4" borderId="34" xfId="0" applyNumberFormat="1" applyFont="1" applyFill="1" applyBorder="1" applyAlignment="1">
      <alignment horizontal="center" vertical="center" wrapText="1"/>
    </xf>
    <xf numFmtId="9" fontId="16" fillId="6" borderId="34" xfId="0" applyNumberFormat="1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2" fillId="0" borderId="22" xfId="0" applyFont="1" applyBorder="1" applyAlignment="1">
      <alignment horizontal="center" wrapText="1"/>
    </xf>
    <xf numFmtId="0" fontId="23" fillId="2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14" fontId="23" fillId="4" borderId="22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0</xdr:row>
      <xdr:rowOff>200025</xdr:rowOff>
    </xdr:from>
    <xdr:ext cx="3028950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AACBD83A-92AA-46E8-893B-20AFC18E1C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200025"/>
          <a:ext cx="3028950" cy="10001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alvarez/Downloads/E-SGI-A-F010%20INDICADORES%20GA-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G.A "/>
      <sheetName val="PROGRAMA AGUA"/>
      <sheetName val="PROGRAMA ENERGIA"/>
      <sheetName val="PROGRAMA SENSIBILIZACIÓN AMB"/>
      <sheetName val="PROGRAMA DE INSPECCIONES "/>
      <sheetName val="SGTO INSPECCIONES Y MTO"/>
      <sheetName val="Variables_Ambientales 2019"/>
      <sheetName val="Variables_Ambientales 2020"/>
      <sheetName val="Grafica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F109">
            <v>40.766666666666659</v>
          </cell>
          <cell r="M109">
            <v>3126.5333333333338</v>
          </cell>
        </row>
        <row r="219">
          <cell r="F219">
            <v>31.105555555555554</v>
          </cell>
          <cell r="M219">
            <v>3360.9777777777786</v>
          </cell>
        </row>
        <row r="328">
          <cell r="F328">
            <v>34</v>
          </cell>
          <cell r="M328">
            <v>3614.7000000000007</v>
          </cell>
        </row>
        <row r="437">
          <cell r="F437">
            <v>28.788888888888888</v>
          </cell>
          <cell r="M437">
            <v>3554.583333333333</v>
          </cell>
        </row>
      </sheetData>
      <sheetData sheetId="7">
        <row r="117">
          <cell r="F117">
            <v>26.383333333333336</v>
          </cell>
          <cell r="M117">
            <v>3321.655555555556</v>
          </cell>
        </row>
        <row r="233">
          <cell r="F233">
            <v>29.727777777777774</v>
          </cell>
          <cell r="M233">
            <v>3233.6327777777778</v>
          </cell>
        </row>
        <row r="349">
          <cell r="F349">
            <v>17.166666666666668</v>
          </cell>
          <cell r="M349">
            <v>3009.3913333333326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04B5-8006-4CBC-88FE-4C55773E2B05}">
  <dimension ref="A1:AH982"/>
  <sheetViews>
    <sheetView tabSelected="1" topLeftCell="D1" zoomScale="70" zoomScaleNormal="70" workbookViewId="0">
      <selection activeCell="D1" sqref="D1:AC4"/>
    </sheetView>
  </sheetViews>
  <sheetFormatPr defaultColWidth="14.42578125" defaultRowHeight="15" x14ac:dyDescent="0.25"/>
  <cols>
    <col min="1" max="2" width="35.85546875" customWidth="1"/>
    <col min="3" max="3" width="29.5703125" customWidth="1"/>
    <col min="4" max="4" width="41.42578125" customWidth="1"/>
    <col min="5" max="5" width="20.85546875" customWidth="1"/>
    <col min="6" max="6" width="10.85546875" customWidth="1"/>
    <col min="7" max="7" width="11" customWidth="1"/>
    <col min="8" max="8" width="23.85546875" customWidth="1"/>
    <col min="9" max="9" width="22.5703125" customWidth="1"/>
    <col min="10" max="10" width="41.28515625" customWidth="1"/>
    <col min="11" max="11" width="20.85546875" customWidth="1"/>
    <col min="12" max="12" width="10.85546875" customWidth="1"/>
    <col min="13" max="13" width="11" customWidth="1"/>
    <col min="14" max="14" width="18.28515625" customWidth="1"/>
    <col min="15" max="15" width="28.7109375" customWidth="1"/>
    <col min="16" max="16" width="40.42578125" customWidth="1"/>
    <col min="17" max="17" width="20.85546875" customWidth="1"/>
    <col min="18" max="18" width="10.85546875" customWidth="1"/>
    <col min="19" max="19" width="11" customWidth="1"/>
    <col min="20" max="20" width="18.28515625" customWidth="1"/>
    <col min="21" max="21" width="27.7109375" customWidth="1"/>
    <col min="22" max="22" width="37.42578125" customWidth="1"/>
    <col min="23" max="23" width="20.85546875" customWidth="1"/>
    <col min="24" max="24" width="10.85546875" customWidth="1"/>
    <col min="25" max="25" width="11" customWidth="1"/>
    <col min="26" max="26" width="18.28515625" customWidth="1"/>
    <col min="27" max="27" width="28.85546875" customWidth="1"/>
    <col min="28" max="28" width="41.28515625" customWidth="1"/>
    <col min="29" max="29" width="28" customWidth="1"/>
    <col min="30" max="30" width="87.140625" customWidth="1"/>
    <col min="31" max="31" width="28" customWidth="1"/>
    <col min="32" max="32" width="34.28515625" customWidth="1"/>
    <col min="33" max="33" width="34.5703125" customWidth="1"/>
    <col min="34" max="34" width="54.7109375" customWidth="1"/>
  </cols>
  <sheetData>
    <row r="1" spans="1:34" ht="26.25" customHeight="1" x14ac:dyDescent="0.25">
      <c r="A1" s="1" t="s">
        <v>0</v>
      </c>
      <c r="B1" s="2"/>
      <c r="C1" s="2"/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6" t="s">
        <v>2</v>
      </c>
      <c r="AE1" s="7"/>
      <c r="AF1" s="8"/>
      <c r="AG1" s="9"/>
      <c r="AH1" s="9"/>
    </row>
    <row r="2" spans="1:34" ht="26.25" customHeight="1" x14ac:dyDescent="0.25">
      <c r="A2" s="10"/>
      <c r="B2" s="2"/>
      <c r="C2" s="2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1"/>
      <c r="AD2" s="12" t="s">
        <v>3</v>
      </c>
      <c r="AE2" s="7"/>
      <c r="AF2" s="8"/>
      <c r="AG2" s="9"/>
      <c r="AH2" s="9"/>
    </row>
    <row r="3" spans="1:34" ht="26.25" customHeight="1" x14ac:dyDescent="0.25">
      <c r="A3" s="10"/>
      <c r="B3" s="2"/>
      <c r="C3" s="2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1"/>
      <c r="AD3" s="12" t="s">
        <v>4</v>
      </c>
      <c r="AE3" s="7"/>
      <c r="AF3" s="8"/>
      <c r="AG3" s="9"/>
      <c r="AH3" s="9"/>
    </row>
    <row r="4" spans="1:34" ht="26.25" customHeight="1" x14ac:dyDescent="0.25">
      <c r="A4" s="13"/>
      <c r="B4" s="14"/>
      <c r="C4" s="14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2" t="s">
        <v>5</v>
      </c>
      <c r="AE4" s="7"/>
      <c r="AF4" s="8"/>
      <c r="AG4" s="9"/>
      <c r="AH4" s="9"/>
    </row>
    <row r="5" spans="1:34" ht="12.75" customHeight="1" x14ac:dyDescent="0.25">
      <c r="A5" s="16" t="s">
        <v>6</v>
      </c>
      <c r="B5" s="4"/>
      <c r="C5" s="4"/>
      <c r="D5" s="4"/>
      <c r="E5" s="4"/>
      <c r="F5" s="4"/>
      <c r="G5" s="4"/>
      <c r="H5" s="4"/>
      <c r="I5" s="5"/>
      <c r="J5" s="17" t="s">
        <v>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1"/>
      <c r="AB5" s="19" t="s">
        <v>8</v>
      </c>
      <c r="AC5" s="18"/>
      <c r="AD5" s="18"/>
      <c r="AE5" s="18"/>
      <c r="AF5" s="11"/>
      <c r="AG5" s="9"/>
      <c r="AH5" s="9"/>
    </row>
    <row r="6" spans="1:34" ht="12.75" customHeight="1" x14ac:dyDescent="0.25">
      <c r="A6" s="10"/>
      <c r="B6" s="2"/>
      <c r="C6" s="2"/>
      <c r="D6" s="2"/>
      <c r="E6" s="2"/>
      <c r="F6" s="2"/>
      <c r="G6" s="2"/>
      <c r="H6" s="2"/>
      <c r="I6" s="11"/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1"/>
      <c r="AB6" s="10"/>
      <c r="AC6" s="2"/>
      <c r="AD6" s="2"/>
      <c r="AE6" s="2"/>
      <c r="AF6" s="11"/>
      <c r="AG6" s="9"/>
      <c r="AH6" s="9"/>
    </row>
    <row r="7" spans="1:34" ht="12.75" customHeight="1" x14ac:dyDescent="0.25">
      <c r="A7" s="13"/>
      <c r="B7" s="14"/>
      <c r="C7" s="14"/>
      <c r="D7" s="14"/>
      <c r="E7" s="14"/>
      <c r="F7" s="14"/>
      <c r="G7" s="14"/>
      <c r="H7" s="14"/>
      <c r="I7" s="15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3"/>
      <c r="AC7" s="14"/>
      <c r="AD7" s="14"/>
      <c r="AE7" s="14"/>
      <c r="AF7" s="15"/>
      <c r="AG7" s="9"/>
      <c r="AH7" s="9"/>
    </row>
    <row r="8" spans="1:34" ht="19.5" customHeight="1" thickBot="1" x14ac:dyDescent="0.3">
      <c r="B8" s="2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</row>
    <row r="9" spans="1:34" ht="24" customHeight="1" x14ac:dyDescent="0.25">
      <c r="A9" s="21" t="s">
        <v>9</v>
      </c>
      <c r="B9" s="22" t="s">
        <v>10</v>
      </c>
      <c r="C9" s="23" t="s">
        <v>11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26"/>
      <c r="AD9" s="27"/>
      <c r="AE9" s="27"/>
      <c r="AF9" s="28"/>
    </row>
    <row r="10" spans="1:34" ht="29.25" customHeight="1" x14ac:dyDescent="0.25">
      <c r="A10" s="29"/>
      <c r="B10" s="30"/>
      <c r="C10" s="31" t="s">
        <v>11</v>
      </c>
      <c r="D10" s="31" t="s">
        <v>12</v>
      </c>
      <c r="E10" s="32" t="s">
        <v>13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33"/>
      <c r="AC10" s="34" t="s">
        <v>14</v>
      </c>
      <c r="AD10" s="35" t="s">
        <v>15</v>
      </c>
      <c r="AE10" s="35" t="s">
        <v>16</v>
      </c>
      <c r="AF10" s="36" t="s">
        <v>15</v>
      </c>
    </row>
    <row r="11" spans="1:34" ht="29.25" customHeight="1" x14ac:dyDescent="0.25">
      <c r="A11" s="29"/>
      <c r="B11" s="30"/>
      <c r="C11" s="30"/>
      <c r="D11" s="30"/>
      <c r="E11" s="37" t="s">
        <v>17</v>
      </c>
      <c r="F11" s="7"/>
      <c r="G11" s="7"/>
      <c r="H11" s="7"/>
      <c r="I11" s="7"/>
      <c r="J11" s="8"/>
      <c r="K11" s="37" t="s">
        <v>18</v>
      </c>
      <c r="L11" s="7"/>
      <c r="M11" s="7"/>
      <c r="N11" s="7"/>
      <c r="O11" s="7"/>
      <c r="P11" s="8"/>
      <c r="Q11" s="37" t="s">
        <v>19</v>
      </c>
      <c r="R11" s="7"/>
      <c r="S11" s="7"/>
      <c r="T11" s="7"/>
      <c r="U11" s="7"/>
      <c r="V11" s="8"/>
      <c r="W11" s="37" t="s">
        <v>20</v>
      </c>
      <c r="X11" s="7"/>
      <c r="Y11" s="7"/>
      <c r="Z11" s="7"/>
      <c r="AA11" s="7"/>
      <c r="AB11" s="33"/>
      <c r="AC11" s="29"/>
      <c r="AD11" s="30"/>
      <c r="AE11" s="30"/>
      <c r="AF11" s="38"/>
    </row>
    <row r="12" spans="1:34" ht="34.5" customHeight="1" thickBot="1" x14ac:dyDescent="0.3">
      <c r="A12" s="39"/>
      <c r="B12" s="40"/>
      <c r="C12" s="40"/>
      <c r="D12" s="40"/>
      <c r="E12" s="41" t="s">
        <v>21</v>
      </c>
      <c r="F12" s="42" t="s">
        <v>22</v>
      </c>
      <c r="G12" s="42" t="s">
        <v>23</v>
      </c>
      <c r="H12" s="43" t="s">
        <v>24</v>
      </c>
      <c r="I12" s="43" t="s">
        <v>25</v>
      </c>
      <c r="J12" s="43" t="s">
        <v>15</v>
      </c>
      <c r="K12" s="41" t="s">
        <v>21</v>
      </c>
      <c r="L12" s="42" t="s">
        <v>22</v>
      </c>
      <c r="M12" s="42" t="s">
        <v>23</v>
      </c>
      <c r="N12" s="43" t="s">
        <v>24</v>
      </c>
      <c r="O12" s="43" t="s">
        <v>25</v>
      </c>
      <c r="P12" s="43" t="s">
        <v>15</v>
      </c>
      <c r="Q12" s="41" t="s">
        <v>21</v>
      </c>
      <c r="R12" s="42" t="s">
        <v>22</v>
      </c>
      <c r="S12" s="42" t="s">
        <v>23</v>
      </c>
      <c r="T12" s="43" t="s">
        <v>24</v>
      </c>
      <c r="U12" s="43" t="s">
        <v>25</v>
      </c>
      <c r="V12" s="43" t="s">
        <v>15</v>
      </c>
      <c r="W12" s="41" t="s">
        <v>21</v>
      </c>
      <c r="X12" s="42" t="s">
        <v>22</v>
      </c>
      <c r="Y12" s="42" t="s">
        <v>23</v>
      </c>
      <c r="Z12" s="43" t="s">
        <v>24</v>
      </c>
      <c r="AA12" s="43" t="s">
        <v>25</v>
      </c>
      <c r="AB12" s="44" t="s">
        <v>15</v>
      </c>
      <c r="AC12" s="45"/>
      <c r="AD12" s="46"/>
      <c r="AE12" s="46"/>
      <c r="AF12" s="47"/>
      <c r="AH12" s="48"/>
    </row>
    <row r="13" spans="1:34" ht="118.5" hidden="1" customHeight="1" thickBot="1" x14ac:dyDescent="0.3">
      <c r="A13" s="49"/>
      <c r="B13" s="50"/>
      <c r="C13" s="51" t="s">
        <v>26</v>
      </c>
      <c r="D13" s="52" t="s">
        <v>27</v>
      </c>
      <c r="E13" s="53" t="s">
        <v>28</v>
      </c>
      <c r="F13" s="54"/>
      <c r="G13" s="54"/>
      <c r="H13" s="55" t="e">
        <f>(1-(F13/G13))</f>
        <v>#DIV/0!</v>
      </c>
      <c r="I13" s="56" t="s">
        <v>29</v>
      </c>
      <c r="J13" s="57"/>
      <c r="K13" s="58" t="s">
        <v>30</v>
      </c>
      <c r="L13" s="59"/>
      <c r="M13" s="59"/>
      <c r="N13" s="55" t="e">
        <f>(1-(L13/M13))</f>
        <v>#DIV/0!</v>
      </c>
      <c r="O13" s="60" t="str">
        <f>I13</f>
        <v>Reducir 10% de los residuos, comparado con el periodo de la vigencia anterior.</v>
      </c>
      <c r="P13" s="57"/>
      <c r="Q13" s="58" t="s">
        <v>31</v>
      </c>
      <c r="R13" s="59"/>
      <c r="S13" s="59"/>
      <c r="T13" s="55" t="e">
        <f>(1-(R13/S13))</f>
        <v>#DIV/0!</v>
      </c>
      <c r="U13" s="60" t="str">
        <f>I13</f>
        <v>Reducir 10% de los residuos, comparado con el periodo de la vigencia anterior.</v>
      </c>
      <c r="V13" s="57"/>
      <c r="W13" s="58" t="s">
        <v>32</v>
      </c>
      <c r="X13" s="59"/>
      <c r="Y13" s="59"/>
      <c r="Z13" s="55" t="e">
        <f>(1-(X13/Y13))</f>
        <v>#DIV/0!</v>
      </c>
      <c r="AA13" s="57" t="str">
        <f>I13</f>
        <v>Reducir 10% de los residuos, comparado con el periodo de la vigencia anterior.</v>
      </c>
      <c r="AB13" s="61"/>
      <c r="AC13" s="62" t="e">
        <f t="shared" ref="AC13:AC14" si="0">(H13+N13+T13+Z13)/4</f>
        <v>#DIV/0!</v>
      </c>
      <c r="AD13" s="63"/>
      <c r="AE13" s="64"/>
      <c r="AF13" s="65"/>
      <c r="AH13" s="48"/>
    </row>
    <row r="14" spans="1:34" ht="148.5" customHeight="1" x14ac:dyDescent="0.25">
      <c r="A14" s="66" t="s">
        <v>33</v>
      </c>
      <c r="B14" s="67" t="s">
        <v>34</v>
      </c>
      <c r="C14" s="68" t="s">
        <v>35</v>
      </c>
      <c r="D14" s="69" t="s">
        <v>36</v>
      </c>
      <c r="E14" s="70" t="s">
        <v>28</v>
      </c>
      <c r="F14" s="71"/>
      <c r="G14" s="72"/>
      <c r="H14" s="73" t="e">
        <f>((F14-G14)*100)/G14</f>
        <v>#DIV/0!</v>
      </c>
      <c r="I14" s="74" t="s">
        <v>37</v>
      </c>
      <c r="J14" s="75"/>
      <c r="K14" s="76" t="s">
        <v>30</v>
      </c>
      <c r="L14" s="77"/>
      <c r="M14" s="78"/>
      <c r="N14" s="73" t="e">
        <f>((L14-M14)*100)/M14</f>
        <v>#DIV/0!</v>
      </c>
      <c r="O14" s="74" t="s">
        <v>37</v>
      </c>
      <c r="P14" s="75"/>
      <c r="Q14" s="76" t="s">
        <v>31</v>
      </c>
      <c r="R14" s="77"/>
      <c r="S14" s="77"/>
      <c r="T14" s="73" t="e">
        <f>((R14-S14)*100)/S14</f>
        <v>#DIV/0!</v>
      </c>
      <c r="U14" s="74" t="s">
        <v>37</v>
      </c>
      <c r="V14" s="75"/>
      <c r="W14" s="76" t="s">
        <v>32</v>
      </c>
      <c r="X14" s="77"/>
      <c r="Y14" s="77"/>
      <c r="Z14" s="73" t="e">
        <f>((X14-Y14)*100)/Y14</f>
        <v>#DIV/0!</v>
      </c>
      <c r="AA14" s="74" t="s">
        <v>37</v>
      </c>
      <c r="AB14" s="75"/>
      <c r="AC14" s="79" t="e">
        <f t="shared" si="0"/>
        <v>#DIV/0!</v>
      </c>
      <c r="AD14" s="80"/>
      <c r="AE14" s="81"/>
      <c r="AF14" s="82"/>
      <c r="AG14" s="83"/>
      <c r="AH14" s="48"/>
    </row>
    <row r="15" spans="1:34" ht="186.75" customHeight="1" x14ac:dyDescent="0.25">
      <c r="A15" s="29"/>
      <c r="B15" s="30"/>
      <c r="C15" s="84" t="s">
        <v>38</v>
      </c>
      <c r="D15" s="85" t="s">
        <v>39</v>
      </c>
      <c r="E15" s="86" t="s">
        <v>40</v>
      </c>
      <c r="F15" s="7"/>
      <c r="G15" s="7"/>
      <c r="H15" s="7"/>
      <c r="I15" s="7"/>
      <c r="J15" s="8"/>
      <c r="K15" s="87" t="s">
        <v>41</v>
      </c>
      <c r="L15" s="88"/>
      <c r="M15" s="88"/>
      <c r="N15" s="89" t="e">
        <f t="shared" ref="N15:N16" si="1">(L15)/M15</f>
        <v>#DIV/0!</v>
      </c>
      <c r="O15" s="90" t="s">
        <v>42</v>
      </c>
      <c r="P15" s="91"/>
      <c r="Q15" s="86" t="s">
        <v>40</v>
      </c>
      <c r="R15" s="7"/>
      <c r="S15" s="7"/>
      <c r="T15" s="7"/>
      <c r="U15" s="7"/>
      <c r="V15" s="8"/>
      <c r="W15" s="92" t="s">
        <v>43</v>
      </c>
      <c r="X15" s="93"/>
      <c r="Y15" s="93"/>
      <c r="Z15" s="94" t="e">
        <f t="shared" ref="Z15:Z16" si="2">(X15/Y15)</f>
        <v>#DIV/0!</v>
      </c>
      <c r="AA15" s="90" t="s">
        <v>42</v>
      </c>
      <c r="AB15" s="90"/>
      <c r="AC15" s="95" t="e">
        <f t="shared" ref="AC15:AC16" si="3">(N15+Z15)/2</f>
        <v>#DIV/0!</v>
      </c>
      <c r="AD15" s="96"/>
      <c r="AE15" s="97"/>
      <c r="AF15" s="98"/>
      <c r="AH15" s="48"/>
    </row>
    <row r="16" spans="1:34" ht="186.75" customHeight="1" x14ac:dyDescent="0.25">
      <c r="A16" s="29"/>
      <c r="B16" s="40"/>
      <c r="C16" s="84" t="s">
        <v>44</v>
      </c>
      <c r="D16" s="85" t="s">
        <v>45</v>
      </c>
      <c r="E16" s="86" t="s">
        <v>40</v>
      </c>
      <c r="F16" s="7"/>
      <c r="G16" s="7"/>
      <c r="H16" s="7"/>
      <c r="I16" s="7"/>
      <c r="J16" s="8"/>
      <c r="K16" s="87" t="s">
        <v>41</v>
      </c>
      <c r="L16" s="88"/>
      <c r="M16" s="88"/>
      <c r="N16" s="89" t="e">
        <f t="shared" si="1"/>
        <v>#DIV/0!</v>
      </c>
      <c r="O16" s="99" t="s">
        <v>46</v>
      </c>
      <c r="P16" s="91"/>
      <c r="Q16" s="86" t="s">
        <v>40</v>
      </c>
      <c r="R16" s="7"/>
      <c r="S16" s="7"/>
      <c r="T16" s="7"/>
      <c r="U16" s="7"/>
      <c r="V16" s="8"/>
      <c r="W16" s="92" t="s">
        <v>43</v>
      </c>
      <c r="X16" s="93"/>
      <c r="Y16" s="93"/>
      <c r="Z16" s="94" t="e">
        <f t="shared" si="2"/>
        <v>#DIV/0!</v>
      </c>
      <c r="AA16" s="99" t="s">
        <v>46</v>
      </c>
      <c r="AB16" s="90"/>
      <c r="AC16" s="95" t="e">
        <f t="shared" si="3"/>
        <v>#DIV/0!</v>
      </c>
      <c r="AD16" s="96"/>
      <c r="AE16" s="97"/>
      <c r="AF16" s="98"/>
      <c r="AH16" s="48"/>
    </row>
    <row r="17" spans="1:34" ht="270.75" customHeight="1" x14ac:dyDescent="0.25">
      <c r="A17" s="29"/>
      <c r="B17" s="100" t="s">
        <v>47</v>
      </c>
      <c r="C17" s="84" t="s">
        <v>48</v>
      </c>
      <c r="D17" s="101" t="s">
        <v>49</v>
      </c>
      <c r="E17" s="88" t="s">
        <v>50</v>
      </c>
      <c r="F17" s="102"/>
      <c r="G17" s="102"/>
      <c r="H17" s="89" t="e">
        <f>(1-(F17/G17))</f>
        <v>#DIV/0!</v>
      </c>
      <c r="I17" s="99" t="s">
        <v>51</v>
      </c>
      <c r="J17" s="90"/>
      <c r="K17" s="87" t="s">
        <v>30</v>
      </c>
      <c r="L17" s="103"/>
      <c r="M17" s="103"/>
      <c r="N17" s="89" t="e">
        <f>(1-(L17/M17))</f>
        <v>#DIV/0!</v>
      </c>
      <c r="O17" s="99" t="str">
        <f>I17</f>
        <v>Reducir el consumo en un 2% respecto al periodo anterior</v>
      </c>
      <c r="P17" s="104"/>
      <c r="Q17" s="92" t="s">
        <v>31</v>
      </c>
      <c r="R17" s="105"/>
      <c r="S17" s="105"/>
      <c r="T17" s="106" t="e">
        <f>(R17)/S17</f>
        <v>#DIV/0!</v>
      </c>
      <c r="U17" s="99" t="str">
        <f>I17</f>
        <v>Reducir el consumo en un 2% respecto al periodo anterior</v>
      </c>
      <c r="V17" s="107"/>
      <c r="W17" s="92" t="s">
        <v>32</v>
      </c>
      <c r="X17" s="105"/>
      <c r="Y17" s="105"/>
      <c r="Z17" s="106" t="e">
        <f>(1-(X17/Y17))</f>
        <v>#DIV/0!</v>
      </c>
      <c r="AA17" s="99" t="str">
        <f>I17</f>
        <v>Reducir el consumo en un 2% respecto al periodo anterior</v>
      </c>
      <c r="AB17" s="90"/>
      <c r="AC17" s="95" t="e">
        <f>(H17+N17+T17+Z17)/4</f>
        <v>#DIV/0!</v>
      </c>
      <c r="AD17" s="96"/>
      <c r="AE17" s="97"/>
      <c r="AF17" s="98"/>
    </row>
    <row r="18" spans="1:34" ht="118.5" hidden="1" customHeight="1" x14ac:dyDescent="0.25">
      <c r="A18" s="29"/>
      <c r="B18" s="108"/>
      <c r="C18" s="84" t="s">
        <v>52</v>
      </c>
      <c r="D18" s="101" t="s">
        <v>53</v>
      </c>
      <c r="E18" s="86" t="s">
        <v>40</v>
      </c>
      <c r="F18" s="7"/>
      <c r="G18" s="7"/>
      <c r="H18" s="7"/>
      <c r="I18" s="7"/>
      <c r="J18" s="8"/>
      <c r="K18" s="109" t="s">
        <v>41</v>
      </c>
      <c r="L18" s="110"/>
      <c r="M18" s="105"/>
      <c r="N18" s="111" t="e">
        <f>(L18/#REF!)</f>
        <v>#REF!</v>
      </c>
      <c r="O18" s="112" t="s">
        <v>54</v>
      </c>
      <c r="P18" s="90"/>
      <c r="Q18" s="86" t="s">
        <v>40</v>
      </c>
      <c r="R18" s="7"/>
      <c r="S18" s="7"/>
      <c r="T18" s="7"/>
      <c r="U18" s="7"/>
      <c r="V18" s="8"/>
      <c r="W18" s="92" t="s">
        <v>43</v>
      </c>
      <c r="X18" s="113"/>
      <c r="Y18" s="105"/>
      <c r="Z18" s="111" t="e">
        <f>(X18/Y18)</f>
        <v>#DIV/0!</v>
      </c>
      <c r="AA18" s="112" t="s">
        <v>54</v>
      </c>
      <c r="AB18" s="112"/>
      <c r="AC18" s="95" t="e">
        <f>(N18+Z18)/2</f>
        <v>#REF!</v>
      </c>
      <c r="AD18" s="96"/>
      <c r="AE18" s="97"/>
      <c r="AF18" s="98"/>
    </row>
    <row r="19" spans="1:34" ht="280.5" customHeight="1" x14ac:dyDescent="0.25">
      <c r="A19" s="29"/>
      <c r="B19" s="114" t="s">
        <v>55</v>
      </c>
      <c r="C19" s="84" t="s">
        <v>56</v>
      </c>
      <c r="D19" s="85" t="s">
        <v>57</v>
      </c>
      <c r="E19" s="88" t="s">
        <v>28</v>
      </c>
      <c r="F19" s="115">
        <f>'[1]Variables_Ambientales 2020'!F117</f>
        <v>26.383333333333336</v>
      </c>
      <c r="G19" s="115">
        <f>'[1]Variables_Ambientales 2019'!F109</f>
        <v>40.766666666666659</v>
      </c>
      <c r="H19" s="116">
        <f>((F19-G19)*100)/G19</f>
        <v>-35.282093213409624</v>
      </c>
      <c r="I19" s="99" t="s">
        <v>58</v>
      </c>
      <c r="J19" s="90"/>
      <c r="K19" s="92" t="s">
        <v>30</v>
      </c>
      <c r="L19" s="117">
        <f>'[1]Variables_Ambientales 2020'!F233</f>
        <v>29.727777777777774</v>
      </c>
      <c r="M19" s="117">
        <f>'[1]Variables_Ambientales 2019'!F219</f>
        <v>31.105555555555554</v>
      </c>
      <c r="N19" s="116">
        <f>((L19-M19)*100)/M19</f>
        <v>-4.4293623861403892</v>
      </c>
      <c r="O19" s="99" t="s">
        <v>58</v>
      </c>
      <c r="P19" s="90"/>
      <c r="Q19" s="92" t="s">
        <v>31</v>
      </c>
      <c r="R19" s="117">
        <f>'[1]Variables_Ambientales 2020'!F349</f>
        <v>17.166666666666668</v>
      </c>
      <c r="S19" s="117">
        <f>'[1]Variables_Ambientales 2019'!F328</f>
        <v>34</v>
      </c>
      <c r="T19" s="116">
        <f>((R19-S19)*100)/S19</f>
        <v>-49.509803921568626</v>
      </c>
      <c r="U19" s="112" t="s">
        <v>58</v>
      </c>
      <c r="V19" s="90"/>
      <c r="W19" s="92" t="s">
        <v>32</v>
      </c>
      <c r="X19" s="93">
        <v>30</v>
      </c>
      <c r="Y19" s="117">
        <f>'[1]Variables_Ambientales 2019'!F437</f>
        <v>28.788888888888888</v>
      </c>
      <c r="Z19" s="118">
        <f>((X19-Y19)*100)/Y19</f>
        <v>4.2068699343882709</v>
      </c>
      <c r="AA19" s="99" t="s">
        <v>58</v>
      </c>
      <c r="AB19" s="90"/>
      <c r="AC19" s="119">
        <f>AVERAGE(Z19,T19,N19,H19)</f>
        <v>-21.253597396682594</v>
      </c>
      <c r="AD19" s="96"/>
      <c r="AE19" s="97"/>
      <c r="AF19" s="98"/>
    </row>
    <row r="20" spans="1:34" ht="156" customHeight="1" x14ac:dyDescent="0.25">
      <c r="A20" s="29"/>
      <c r="B20" s="120" t="s">
        <v>59</v>
      </c>
      <c r="C20" s="121" t="s">
        <v>60</v>
      </c>
      <c r="D20" s="101" t="s">
        <v>61</v>
      </c>
      <c r="E20" s="86" t="s">
        <v>40</v>
      </c>
      <c r="F20" s="7"/>
      <c r="G20" s="7"/>
      <c r="H20" s="7"/>
      <c r="I20" s="7"/>
      <c r="J20" s="8"/>
      <c r="K20" s="109" t="s">
        <v>41</v>
      </c>
      <c r="L20" s="90"/>
      <c r="M20" s="90"/>
      <c r="N20" s="106" t="e">
        <f>(L20/M20)</f>
        <v>#DIV/0!</v>
      </c>
      <c r="O20" s="112" t="s">
        <v>62</v>
      </c>
      <c r="P20" s="90"/>
      <c r="Q20" s="86" t="s">
        <v>40</v>
      </c>
      <c r="R20" s="7"/>
      <c r="S20" s="7"/>
      <c r="T20" s="7"/>
      <c r="U20" s="7"/>
      <c r="V20" s="8"/>
      <c r="W20" s="92" t="s">
        <v>43</v>
      </c>
      <c r="X20" s="110"/>
      <c r="Y20" s="105"/>
      <c r="Z20" s="106" t="e">
        <f t="shared" ref="Z20:Z21" si="4">(X20/Y20)</f>
        <v>#DIV/0!</v>
      </c>
      <c r="AA20" s="109" t="str">
        <f>+O20</f>
        <v>Cumplimiento del 90% de las metas establecidas en los indicadores del SGA</v>
      </c>
      <c r="AB20" s="90"/>
      <c r="AC20" s="95" t="e">
        <f t="shared" ref="AC20:AC21" si="5">(N20+Z20)/2</f>
        <v>#DIV/0!</v>
      </c>
      <c r="AD20" s="96"/>
      <c r="AE20" s="97"/>
      <c r="AF20" s="98"/>
      <c r="AG20" s="83"/>
    </row>
    <row r="21" spans="1:34" ht="156" customHeight="1" x14ac:dyDescent="0.25">
      <c r="A21" s="29"/>
      <c r="B21" s="40"/>
      <c r="C21" s="121" t="s">
        <v>63</v>
      </c>
      <c r="D21" s="101" t="s">
        <v>64</v>
      </c>
      <c r="E21" s="92" t="s">
        <v>40</v>
      </c>
      <c r="F21" s="92" t="s">
        <v>40</v>
      </c>
      <c r="G21" s="92" t="s">
        <v>40</v>
      </c>
      <c r="H21" s="106" t="s">
        <v>40</v>
      </c>
      <c r="I21" s="112" t="s">
        <v>40</v>
      </c>
      <c r="J21" s="88" t="s">
        <v>65</v>
      </c>
      <c r="K21" s="109" t="s">
        <v>41</v>
      </c>
      <c r="L21" s="110"/>
      <c r="M21" s="105"/>
      <c r="N21" s="111" t="e">
        <f>(L21/#REF!)</f>
        <v>#REF!</v>
      </c>
      <c r="O21" s="112" t="s">
        <v>54</v>
      </c>
      <c r="P21" s="90"/>
      <c r="Q21" s="92" t="s">
        <v>40</v>
      </c>
      <c r="R21" s="92" t="s">
        <v>40</v>
      </c>
      <c r="S21" s="92" t="s">
        <v>40</v>
      </c>
      <c r="T21" s="106" t="s">
        <v>40</v>
      </c>
      <c r="U21" s="112" t="s">
        <v>40</v>
      </c>
      <c r="V21" s="122"/>
      <c r="W21" s="92" t="s">
        <v>43</v>
      </c>
      <c r="X21" s="113"/>
      <c r="Y21" s="105"/>
      <c r="Z21" s="111" t="e">
        <f t="shared" si="4"/>
        <v>#DIV/0!</v>
      </c>
      <c r="AA21" s="112" t="s">
        <v>54</v>
      </c>
      <c r="AB21" s="112"/>
      <c r="AC21" s="95" t="e">
        <f t="shared" si="5"/>
        <v>#REF!</v>
      </c>
      <c r="AD21" s="96"/>
      <c r="AE21" s="97"/>
      <c r="AF21" s="98"/>
      <c r="AG21" s="83"/>
    </row>
    <row r="22" spans="1:34" ht="280.5" customHeight="1" x14ac:dyDescent="0.25">
      <c r="A22" s="29"/>
      <c r="B22" s="114" t="s">
        <v>66</v>
      </c>
      <c r="C22" s="121" t="s">
        <v>67</v>
      </c>
      <c r="D22" s="85" t="s">
        <v>68</v>
      </c>
      <c r="E22" s="88" t="s">
        <v>28</v>
      </c>
      <c r="F22" s="115">
        <f>'[1]Variables_Ambientales 2020'!M117</f>
        <v>3321.655555555556</v>
      </c>
      <c r="G22" s="115">
        <f>'[1]Variables_Ambientales 2019'!M109</f>
        <v>3126.5333333333338</v>
      </c>
      <c r="H22" s="116">
        <f>((F22-G22)*100)/G22</f>
        <v>6.2408489345672171</v>
      </c>
      <c r="I22" s="99" t="s">
        <v>69</v>
      </c>
      <c r="J22" s="90"/>
      <c r="K22" s="92" t="s">
        <v>30</v>
      </c>
      <c r="L22" s="117">
        <f>'[1]Variables_Ambientales 2020'!M233</f>
        <v>3233.6327777777778</v>
      </c>
      <c r="M22" s="117">
        <f>'[1]Variables_Ambientales 2019'!M219</f>
        <v>3360.9777777777786</v>
      </c>
      <c r="N22" s="116">
        <f>((L22-M22)*100)/M22</f>
        <v>-3.7889271640528093</v>
      </c>
      <c r="O22" s="99" t="s">
        <v>70</v>
      </c>
      <c r="P22" s="90"/>
      <c r="Q22" s="92" t="s">
        <v>31</v>
      </c>
      <c r="R22" s="117">
        <f>'[1]Variables_Ambientales 2020'!M349</f>
        <v>3009.3913333333326</v>
      </c>
      <c r="S22" s="117">
        <f>'[1]Variables_Ambientales 2019'!M328</f>
        <v>3614.7000000000007</v>
      </c>
      <c r="T22" s="116">
        <f>((R22-S22)*100)/S22</f>
        <v>-16.745751145784382</v>
      </c>
      <c r="U22" s="112" t="s">
        <v>69</v>
      </c>
      <c r="V22" s="90"/>
      <c r="W22" s="92" t="s">
        <v>32</v>
      </c>
      <c r="X22" s="93"/>
      <c r="Y22" s="117">
        <f>'[1]Variables_Ambientales 2019'!M437</f>
        <v>3554.583333333333</v>
      </c>
      <c r="Z22" s="116">
        <f>((X22-Y22)*100)/Y22</f>
        <v>-100</v>
      </c>
      <c r="AA22" s="99" t="s">
        <v>69</v>
      </c>
      <c r="AB22" s="90"/>
      <c r="AC22" s="119">
        <f>AVERAGE(Z22,T22,N22,H22)</f>
        <v>-28.573457343817495</v>
      </c>
      <c r="AD22" s="96"/>
      <c r="AE22" s="97"/>
      <c r="AF22" s="98"/>
    </row>
    <row r="23" spans="1:34" ht="213.75" customHeight="1" x14ac:dyDescent="0.25">
      <c r="A23" s="29"/>
      <c r="B23" s="123" t="s">
        <v>71</v>
      </c>
      <c r="C23" s="121" t="s">
        <v>72</v>
      </c>
      <c r="D23" s="101" t="s">
        <v>73</v>
      </c>
      <c r="E23" s="92" t="s">
        <v>40</v>
      </c>
      <c r="F23" s="92" t="s">
        <v>40</v>
      </c>
      <c r="G23" s="92" t="s">
        <v>40</v>
      </c>
      <c r="H23" s="106" t="s">
        <v>40</v>
      </c>
      <c r="I23" s="112" t="s">
        <v>40</v>
      </c>
      <c r="J23" s="88" t="s">
        <v>65</v>
      </c>
      <c r="K23" s="109" t="s">
        <v>41</v>
      </c>
      <c r="L23" s="124">
        <v>0</v>
      </c>
      <c r="M23" s="90">
        <v>0</v>
      </c>
      <c r="N23" s="106" t="e">
        <f t="shared" ref="N23:N24" si="6">(L23/M23)</f>
        <v>#DIV/0!</v>
      </c>
      <c r="O23" s="112" t="s">
        <v>74</v>
      </c>
      <c r="P23" s="90"/>
      <c r="Q23" s="92" t="s">
        <v>40</v>
      </c>
      <c r="R23" s="92" t="s">
        <v>40</v>
      </c>
      <c r="S23" s="92" t="s">
        <v>40</v>
      </c>
      <c r="T23" s="106" t="s">
        <v>40</v>
      </c>
      <c r="U23" s="112" t="s">
        <v>40</v>
      </c>
      <c r="V23" s="88" t="s">
        <v>65</v>
      </c>
      <c r="W23" s="92" t="s">
        <v>43</v>
      </c>
      <c r="X23" s="105"/>
      <c r="Y23" s="110"/>
      <c r="Z23" s="106" t="e">
        <f t="shared" ref="Z23:Z25" si="7">(X23/Y23)</f>
        <v>#DIV/0!</v>
      </c>
      <c r="AA23" s="112" t="s">
        <v>74</v>
      </c>
      <c r="AB23" s="90"/>
      <c r="AC23" s="95" t="e">
        <f t="shared" ref="AC23:AC26" si="8">(N23+Z23)/2</f>
        <v>#DIV/0!</v>
      </c>
      <c r="AD23" s="96"/>
      <c r="AE23" s="97"/>
      <c r="AF23" s="98"/>
      <c r="AG23" s="83">
        <f>AG20*40%</f>
        <v>0</v>
      </c>
    </row>
    <row r="24" spans="1:34" ht="132" customHeight="1" x14ac:dyDescent="0.25">
      <c r="A24" s="29"/>
      <c r="B24" s="120" t="s">
        <v>75</v>
      </c>
      <c r="C24" s="121" t="s">
        <v>76</v>
      </c>
      <c r="D24" s="101" t="s">
        <v>77</v>
      </c>
      <c r="E24" s="86" t="s">
        <v>40</v>
      </c>
      <c r="F24" s="7"/>
      <c r="G24" s="7"/>
      <c r="H24" s="7"/>
      <c r="I24" s="7"/>
      <c r="J24" s="8"/>
      <c r="K24" s="109" t="s">
        <v>41</v>
      </c>
      <c r="L24" s="90"/>
      <c r="M24" s="90"/>
      <c r="N24" s="106" t="e">
        <f t="shared" si="6"/>
        <v>#DIV/0!</v>
      </c>
      <c r="O24" s="112" t="s">
        <v>78</v>
      </c>
      <c r="P24" s="90"/>
      <c r="Q24" s="86" t="s">
        <v>40</v>
      </c>
      <c r="R24" s="7"/>
      <c r="S24" s="7"/>
      <c r="T24" s="7"/>
      <c r="U24" s="7"/>
      <c r="V24" s="8"/>
      <c r="W24" s="92" t="s">
        <v>43</v>
      </c>
      <c r="X24" s="105"/>
      <c r="Y24" s="110"/>
      <c r="Z24" s="94" t="e">
        <f t="shared" si="7"/>
        <v>#DIV/0!</v>
      </c>
      <c r="AA24" s="112" t="s">
        <v>78</v>
      </c>
      <c r="AB24" s="90"/>
      <c r="AC24" s="95" t="e">
        <f t="shared" si="8"/>
        <v>#DIV/0!</v>
      </c>
      <c r="AD24" s="96"/>
      <c r="AE24" s="97"/>
      <c r="AF24" s="98"/>
      <c r="AG24" s="83">
        <f>AG23*30%</f>
        <v>0</v>
      </c>
    </row>
    <row r="25" spans="1:34" ht="123" customHeight="1" x14ac:dyDescent="0.25">
      <c r="A25" s="29"/>
      <c r="B25" s="40"/>
      <c r="C25" s="121" t="s">
        <v>79</v>
      </c>
      <c r="D25" s="101" t="s">
        <v>80</v>
      </c>
      <c r="E25" s="86" t="s">
        <v>40</v>
      </c>
      <c r="F25" s="7"/>
      <c r="G25" s="7"/>
      <c r="H25" s="7"/>
      <c r="I25" s="7"/>
      <c r="J25" s="8"/>
      <c r="K25" s="109" t="s">
        <v>41</v>
      </c>
      <c r="L25" s="125"/>
      <c r="M25" s="8"/>
      <c r="N25" s="126">
        <v>0</v>
      </c>
      <c r="O25" s="112" t="s">
        <v>81</v>
      </c>
      <c r="P25" s="90"/>
      <c r="Q25" s="86" t="s">
        <v>40</v>
      </c>
      <c r="R25" s="7"/>
      <c r="S25" s="7"/>
      <c r="T25" s="7"/>
      <c r="U25" s="7"/>
      <c r="V25" s="8"/>
      <c r="W25" s="92" t="s">
        <v>43</v>
      </c>
      <c r="X25" s="105"/>
      <c r="Y25" s="110"/>
      <c r="Z25" s="94" t="e">
        <f t="shared" si="7"/>
        <v>#DIV/0!</v>
      </c>
      <c r="AA25" s="112" t="s">
        <v>81</v>
      </c>
      <c r="AB25" s="90"/>
      <c r="AC25" s="95" t="e">
        <f t="shared" si="8"/>
        <v>#DIV/0!</v>
      </c>
      <c r="AD25" s="96"/>
      <c r="AE25" s="97"/>
      <c r="AF25" s="98"/>
      <c r="AG25" s="83">
        <f>AG20-AG24-130000</f>
        <v>-130000</v>
      </c>
    </row>
    <row r="26" spans="1:34" ht="168" customHeight="1" thickBot="1" x14ac:dyDescent="0.3">
      <c r="A26" s="45"/>
      <c r="B26" s="127" t="s">
        <v>82</v>
      </c>
      <c r="C26" s="128" t="s">
        <v>83</v>
      </c>
      <c r="D26" s="129" t="s">
        <v>84</v>
      </c>
      <c r="E26" s="130" t="s">
        <v>40</v>
      </c>
      <c r="F26" s="131"/>
      <c r="G26" s="131"/>
      <c r="H26" s="131"/>
      <c r="I26" s="131"/>
      <c r="J26" s="132"/>
      <c r="K26" s="133" t="s">
        <v>41</v>
      </c>
      <c r="L26" s="134"/>
      <c r="M26" s="132"/>
      <c r="N26" s="135">
        <v>0</v>
      </c>
      <c r="O26" s="136" t="s">
        <v>85</v>
      </c>
      <c r="P26" s="137"/>
      <c r="Q26" s="130" t="s">
        <v>40</v>
      </c>
      <c r="R26" s="131"/>
      <c r="S26" s="131"/>
      <c r="T26" s="131"/>
      <c r="U26" s="131"/>
      <c r="V26" s="132"/>
      <c r="W26" s="138" t="s">
        <v>43</v>
      </c>
      <c r="X26" s="139"/>
      <c r="Y26" s="140"/>
      <c r="Z26" s="141">
        <f>(X26+Y26)/2</f>
        <v>0</v>
      </c>
      <c r="AA26" s="142" t="s">
        <v>86</v>
      </c>
      <c r="AB26" s="137"/>
      <c r="AC26" s="143">
        <f t="shared" si="8"/>
        <v>0</v>
      </c>
      <c r="AD26" s="144"/>
      <c r="AE26" s="145"/>
      <c r="AF26" s="146"/>
      <c r="AG26" s="147"/>
      <c r="AH26" s="147"/>
    </row>
    <row r="27" spans="1:34" ht="34.5" customHeight="1" x14ac:dyDescent="0.25">
      <c r="A27" s="148"/>
      <c r="B27" s="2"/>
      <c r="C27" s="2"/>
      <c r="D27" s="2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</row>
    <row r="28" spans="1:34" ht="15" customHeight="1" x14ac:dyDescent="0.25">
      <c r="A28" s="149" t="s">
        <v>87</v>
      </c>
      <c r="B28" s="7"/>
      <c r="C28" s="7"/>
      <c r="D28" s="7"/>
      <c r="E28" s="7"/>
      <c r="F28" s="7"/>
      <c r="G28" s="7"/>
      <c r="H28" s="7"/>
      <c r="I28" s="8"/>
      <c r="J28" s="150"/>
      <c r="K28" s="151"/>
      <c r="L28" s="152"/>
      <c r="M28" s="151"/>
      <c r="N28" s="150"/>
      <c r="O28" s="151"/>
      <c r="P28" s="151"/>
      <c r="Q28" s="151"/>
      <c r="R28" s="152"/>
      <c r="S28" s="151"/>
      <c r="T28" s="151"/>
      <c r="U28" s="151"/>
      <c r="V28" s="151"/>
      <c r="W28" s="151"/>
      <c r="X28" s="151"/>
      <c r="Y28" s="151"/>
      <c r="Z28" s="151"/>
      <c r="AA28" s="147"/>
      <c r="AB28" s="147"/>
    </row>
    <row r="29" spans="1:34" ht="12.75" customHeight="1" x14ac:dyDescent="0.25">
      <c r="A29" s="153" t="s">
        <v>88</v>
      </c>
      <c r="B29" s="7"/>
      <c r="C29" s="8"/>
      <c r="D29" s="153" t="s">
        <v>89</v>
      </c>
      <c r="E29" s="7"/>
      <c r="F29" s="8"/>
      <c r="G29" s="153" t="s">
        <v>90</v>
      </c>
      <c r="H29" s="8"/>
      <c r="I29" s="154" t="s">
        <v>91</v>
      </c>
      <c r="J29" s="151"/>
      <c r="K29" s="151"/>
      <c r="L29" s="152"/>
      <c r="M29" s="151"/>
      <c r="N29" s="150"/>
      <c r="O29" s="151"/>
      <c r="P29" s="151"/>
      <c r="Q29" s="151"/>
      <c r="R29" s="152"/>
      <c r="S29" s="151"/>
      <c r="T29" s="151"/>
      <c r="U29" s="151"/>
      <c r="V29" s="151"/>
      <c r="W29" s="151"/>
      <c r="X29" s="151"/>
      <c r="Y29" s="151"/>
      <c r="Z29" s="151"/>
      <c r="AA29" s="147"/>
      <c r="AB29" s="147"/>
    </row>
    <row r="30" spans="1:34" ht="12.75" customHeight="1" x14ac:dyDescent="0.25">
      <c r="A30" s="155">
        <v>1</v>
      </c>
      <c r="B30" s="7"/>
      <c r="C30" s="8"/>
      <c r="D30" s="156">
        <v>44148</v>
      </c>
      <c r="E30" s="7"/>
      <c r="F30" s="8"/>
      <c r="G30" s="155" t="s">
        <v>92</v>
      </c>
      <c r="H30" s="8"/>
      <c r="I30" s="157"/>
      <c r="J30" s="151"/>
      <c r="K30" s="151"/>
      <c r="L30" s="152"/>
      <c r="M30" s="151"/>
      <c r="N30" s="150"/>
      <c r="O30" s="151"/>
      <c r="P30" s="151"/>
      <c r="Q30" s="151"/>
      <c r="R30" s="152"/>
      <c r="S30" s="151"/>
      <c r="T30" s="151"/>
      <c r="U30" s="151"/>
      <c r="V30" s="151"/>
      <c r="W30" s="151"/>
      <c r="X30" s="151"/>
      <c r="Y30" s="151"/>
      <c r="Z30" s="151"/>
      <c r="AA30" s="147"/>
      <c r="AB30" s="147"/>
    </row>
    <row r="31" spans="1:34" ht="12.75" customHeight="1" x14ac:dyDescent="0.25">
      <c r="A31" s="151"/>
      <c r="B31" s="151"/>
      <c r="C31" s="151"/>
      <c r="D31" s="151"/>
      <c r="E31" s="151"/>
      <c r="F31" s="151"/>
      <c r="G31" s="151"/>
      <c r="H31" s="151"/>
      <c r="I31" s="151"/>
      <c r="J31" s="150"/>
      <c r="K31" s="151"/>
      <c r="L31" s="152"/>
      <c r="M31" s="151"/>
      <c r="N31" s="150"/>
      <c r="O31" s="151"/>
      <c r="P31" s="151"/>
      <c r="Q31" s="151"/>
      <c r="R31" s="152"/>
      <c r="S31" s="151"/>
      <c r="T31" s="151"/>
      <c r="U31" s="151"/>
      <c r="V31" s="151"/>
      <c r="W31" s="151"/>
      <c r="X31" s="151"/>
      <c r="Y31" s="151"/>
      <c r="Z31" s="151"/>
      <c r="AA31" s="147"/>
      <c r="AB31" s="147"/>
    </row>
    <row r="32" spans="1:34" ht="12.75" customHeight="1" x14ac:dyDescent="0.25">
      <c r="A32" s="151"/>
      <c r="B32" s="151"/>
      <c r="C32" s="151"/>
      <c r="D32" s="151"/>
      <c r="E32" s="151"/>
      <c r="F32" s="151"/>
      <c r="G32" s="151"/>
      <c r="H32" s="151"/>
      <c r="I32" s="151"/>
      <c r="J32" s="150"/>
      <c r="K32" s="151"/>
      <c r="L32" s="152"/>
      <c r="M32" s="151"/>
      <c r="N32" s="150"/>
      <c r="O32" s="151"/>
      <c r="P32" s="151"/>
      <c r="Q32" s="151"/>
      <c r="R32" s="152"/>
      <c r="S32" s="151"/>
      <c r="T32" s="151"/>
      <c r="U32" s="151"/>
      <c r="V32" s="151"/>
      <c r="W32" s="151"/>
      <c r="X32" s="151"/>
      <c r="Y32" s="151"/>
      <c r="Z32" s="151"/>
      <c r="AA32" s="147"/>
      <c r="AB32" s="147"/>
    </row>
    <row r="33" spans="1:28" ht="108.75" customHeight="1" x14ac:dyDescent="0.25">
      <c r="A33" s="158" t="s">
        <v>93</v>
      </c>
      <c r="B33" s="161"/>
      <c r="C33" s="158" t="s">
        <v>94</v>
      </c>
      <c r="D33" s="7"/>
      <c r="E33" s="8"/>
      <c r="F33" s="159" t="s">
        <v>95</v>
      </c>
      <c r="G33" s="7"/>
      <c r="H33" s="7"/>
      <c r="I33" s="8"/>
      <c r="J33" s="160"/>
      <c r="K33" s="151"/>
      <c r="L33" s="152"/>
      <c r="M33" s="151"/>
      <c r="N33" s="150"/>
      <c r="O33" s="151"/>
      <c r="P33" s="151"/>
      <c r="Q33" s="151"/>
      <c r="R33" s="152"/>
      <c r="S33" s="151"/>
      <c r="T33" s="151"/>
      <c r="U33" s="151"/>
      <c r="V33" s="151"/>
      <c r="W33" s="151"/>
      <c r="X33" s="151"/>
      <c r="Y33" s="151"/>
      <c r="Z33" s="151"/>
      <c r="AA33" s="147"/>
      <c r="AB33" s="147"/>
    </row>
    <row r="34" spans="1:28" ht="12.75" customHeight="1" x14ac:dyDescent="0.25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</row>
    <row r="35" spans="1:28" ht="12.75" customHeight="1" x14ac:dyDescent="0.25"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</row>
    <row r="36" spans="1:28" ht="12.75" customHeight="1" x14ac:dyDescent="0.25"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</row>
    <row r="37" spans="1:28" ht="12.75" customHeight="1" x14ac:dyDescent="0.25"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</row>
    <row r="38" spans="1:28" ht="12.75" customHeight="1" x14ac:dyDescent="0.25"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</row>
    <row r="39" spans="1:28" ht="12.75" customHeight="1" x14ac:dyDescent="0.25"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</row>
    <row r="40" spans="1:28" ht="12.75" customHeight="1" x14ac:dyDescent="0.25"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</row>
    <row r="41" spans="1:28" ht="12.75" customHeight="1" x14ac:dyDescent="0.25"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</row>
    <row r="42" spans="1:28" ht="12.75" customHeight="1" x14ac:dyDescent="0.25"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</row>
    <row r="43" spans="1:28" ht="12.75" customHeight="1" x14ac:dyDescent="0.25"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</row>
    <row r="44" spans="1:28" ht="12.75" customHeight="1" x14ac:dyDescent="0.25"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</row>
    <row r="45" spans="1:28" ht="12.75" customHeight="1" x14ac:dyDescent="0.25"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</row>
    <row r="46" spans="1:28" ht="12.75" customHeight="1" x14ac:dyDescent="0.25"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</row>
    <row r="47" spans="1:28" ht="12.75" customHeight="1" x14ac:dyDescent="0.25"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</row>
    <row r="48" spans="1:28" ht="12.75" customHeight="1" x14ac:dyDescent="0.25"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</row>
    <row r="49" spans="3:28" ht="12.75" customHeight="1" x14ac:dyDescent="0.25"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</row>
    <row r="50" spans="3:28" ht="12.75" customHeight="1" x14ac:dyDescent="0.25"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</row>
    <row r="51" spans="3:28" ht="12.75" customHeight="1" x14ac:dyDescent="0.25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</row>
    <row r="52" spans="3:28" ht="12.75" customHeight="1" x14ac:dyDescent="0.25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</row>
    <row r="53" spans="3:28" ht="12.75" customHeight="1" x14ac:dyDescent="0.25"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</row>
    <row r="54" spans="3:28" ht="12.75" customHeight="1" x14ac:dyDescent="0.25"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</row>
    <row r="55" spans="3:28" ht="12.75" customHeight="1" x14ac:dyDescent="0.25"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</row>
    <row r="56" spans="3:28" ht="12.75" customHeight="1" x14ac:dyDescent="0.25"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</row>
    <row r="57" spans="3:28" ht="12.75" customHeight="1" x14ac:dyDescent="0.25"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</row>
    <row r="58" spans="3:28" ht="12.75" customHeight="1" x14ac:dyDescent="0.25"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</row>
    <row r="59" spans="3:28" ht="12.75" customHeight="1" x14ac:dyDescent="0.25"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</row>
    <row r="60" spans="3:28" ht="12.75" customHeight="1" x14ac:dyDescent="0.25"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</row>
    <row r="61" spans="3:28" ht="12.75" customHeight="1" x14ac:dyDescent="0.25"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</row>
    <row r="62" spans="3:28" ht="12.75" customHeight="1" x14ac:dyDescent="0.25"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</row>
    <row r="63" spans="3:28" ht="12.75" customHeight="1" x14ac:dyDescent="0.25"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</row>
    <row r="64" spans="3:28" ht="12.75" customHeight="1" x14ac:dyDescent="0.25"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</row>
    <row r="65" spans="3:28" ht="12.75" customHeight="1" x14ac:dyDescent="0.25"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</row>
    <row r="66" spans="3:28" ht="12.75" customHeight="1" x14ac:dyDescent="0.25"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</row>
    <row r="67" spans="3:28" ht="12.75" customHeight="1" x14ac:dyDescent="0.25"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</row>
    <row r="68" spans="3:28" ht="12.75" customHeight="1" x14ac:dyDescent="0.25"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</row>
    <row r="69" spans="3:28" ht="12.75" customHeight="1" x14ac:dyDescent="0.25"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</row>
    <row r="70" spans="3:28" ht="12.75" customHeight="1" x14ac:dyDescent="0.25"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</row>
    <row r="71" spans="3:28" ht="12.75" customHeight="1" x14ac:dyDescent="0.25"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</row>
    <row r="72" spans="3:28" ht="12.75" customHeight="1" x14ac:dyDescent="0.25"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</row>
    <row r="73" spans="3:28" ht="12.75" customHeight="1" x14ac:dyDescent="0.25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</row>
    <row r="74" spans="3:28" ht="12.75" customHeight="1" x14ac:dyDescent="0.25"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</row>
    <row r="75" spans="3:28" ht="12.75" customHeight="1" x14ac:dyDescent="0.25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3:28" ht="12.75" customHeight="1" x14ac:dyDescent="0.25"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</row>
    <row r="77" spans="3:28" ht="12.75" customHeight="1" x14ac:dyDescent="0.25"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</row>
    <row r="78" spans="3:28" ht="12.75" customHeight="1" x14ac:dyDescent="0.25"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</row>
    <row r="79" spans="3:28" ht="12.75" customHeight="1" x14ac:dyDescent="0.25"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</row>
    <row r="80" spans="3:28" ht="12.75" customHeight="1" x14ac:dyDescent="0.25"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</row>
    <row r="81" spans="3:28" ht="12.75" customHeight="1" x14ac:dyDescent="0.25"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</row>
    <row r="82" spans="3:28" ht="12.75" customHeight="1" x14ac:dyDescent="0.25"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</row>
    <row r="83" spans="3:28" ht="12.75" customHeight="1" x14ac:dyDescent="0.25"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</row>
    <row r="84" spans="3:28" ht="12.75" customHeight="1" x14ac:dyDescent="0.25"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</row>
    <row r="85" spans="3:28" ht="12.75" customHeight="1" x14ac:dyDescent="0.25"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3:28" ht="12.75" customHeight="1" x14ac:dyDescent="0.25"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</row>
    <row r="87" spans="3:28" ht="12.75" customHeight="1" x14ac:dyDescent="0.25"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</row>
    <row r="88" spans="3:28" ht="12.75" customHeight="1" x14ac:dyDescent="0.25"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</row>
    <row r="89" spans="3:28" ht="12.75" customHeight="1" x14ac:dyDescent="0.25"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</row>
    <row r="90" spans="3:28" ht="12.75" customHeight="1" x14ac:dyDescent="0.25"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</row>
    <row r="91" spans="3:28" ht="12.75" customHeight="1" x14ac:dyDescent="0.25"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</row>
    <row r="92" spans="3:28" ht="12.75" customHeight="1" x14ac:dyDescent="0.25"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</row>
    <row r="93" spans="3:28" ht="12.75" customHeight="1" x14ac:dyDescent="0.25"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</row>
    <row r="94" spans="3:28" ht="12.75" customHeight="1" x14ac:dyDescent="0.25"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</row>
    <row r="95" spans="3:28" ht="12.75" customHeight="1" x14ac:dyDescent="0.25"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</row>
    <row r="96" spans="3:28" ht="12.75" customHeight="1" x14ac:dyDescent="0.25"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</row>
    <row r="97" spans="3:28" ht="12.75" customHeight="1" x14ac:dyDescent="0.25"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</row>
    <row r="98" spans="3:28" ht="12.75" customHeight="1" x14ac:dyDescent="0.25"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</row>
    <row r="99" spans="3:28" ht="12.75" customHeight="1" x14ac:dyDescent="0.25"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</row>
    <row r="100" spans="3:28" ht="12.75" customHeight="1" x14ac:dyDescent="0.25"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</row>
    <row r="101" spans="3:28" ht="12.75" customHeight="1" x14ac:dyDescent="0.25"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</row>
    <row r="102" spans="3:28" ht="12.75" customHeight="1" x14ac:dyDescent="0.25"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</row>
    <row r="103" spans="3:28" ht="12.75" customHeight="1" x14ac:dyDescent="0.25"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</row>
    <row r="104" spans="3:28" ht="12.75" customHeight="1" x14ac:dyDescent="0.25"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3:28" ht="12.75" customHeight="1" x14ac:dyDescent="0.25"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</row>
    <row r="106" spans="3:28" ht="12.75" customHeight="1" x14ac:dyDescent="0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</row>
    <row r="107" spans="3:28" ht="12.75" customHeight="1" x14ac:dyDescent="0.25"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</row>
    <row r="108" spans="3:28" ht="12.75" customHeight="1" x14ac:dyDescent="0.25"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3:28" ht="12.75" customHeight="1" x14ac:dyDescent="0.25"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</row>
    <row r="110" spans="3:28" ht="12.75" customHeight="1" x14ac:dyDescent="0.25"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</row>
    <row r="111" spans="3:28" ht="12.75" customHeight="1" x14ac:dyDescent="0.25"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</row>
    <row r="112" spans="3:28" ht="12.75" customHeight="1" x14ac:dyDescent="0.25"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</row>
    <row r="113" spans="3:28" ht="12.75" customHeight="1" x14ac:dyDescent="0.25"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</row>
    <row r="114" spans="3:28" ht="12.75" customHeight="1" x14ac:dyDescent="0.25"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3:28" ht="12.75" customHeight="1" x14ac:dyDescent="0.25"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  <row r="116" spans="3:28" ht="12.75" customHeight="1" x14ac:dyDescent="0.25"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3:28" ht="12.75" customHeight="1" x14ac:dyDescent="0.25"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</row>
    <row r="118" spans="3:28" ht="12.75" customHeight="1" x14ac:dyDescent="0.25"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</row>
    <row r="119" spans="3:28" ht="12.75" customHeight="1" x14ac:dyDescent="0.25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</row>
    <row r="120" spans="3:28" ht="12.75" customHeight="1" x14ac:dyDescent="0.25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</row>
    <row r="121" spans="3:28" ht="12.75" customHeight="1" x14ac:dyDescent="0.25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</row>
    <row r="122" spans="3:28" ht="12.75" customHeight="1" x14ac:dyDescent="0.25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</row>
    <row r="123" spans="3:28" ht="12.75" customHeight="1" x14ac:dyDescent="0.25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</row>
    <row r="124" spans="3:28" ht="12.75" customHeight="1" x14ac:dyDescent="0.25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</row>
    <row r="125" spans="3:28" ht="12.75" customHeight="1" x14ac:dyDescent="0.25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</row>
    <row r="126" spans="3:28" ht="12.75" customHeight="1" x14ac:dyDescent="0.25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</row>
    <row r="127" spans="3:28" ht="12.75" customHeight="1" x14ac:dyDescent="0.25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</row>
    <row r="128" spans="3:28" ht="12.75" customHeight="1" x14ac:dyDescent="0.25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</row>
    <row r="129" spans="3:28" ht="12.75" customHeight="1" x14ac:dyDescent="0.25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</row>
    <row r="130" spans="3:28" ht="12.75" customHeight="1" x14ac:dyDescent="0.25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</row>
    <row r="131" spans="3:28" ht="12.75" customHeight="1" x14ac:dyDescent="0.25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</row>
    <row r="132" spans="3:28" ht="12.75" customHeight="1" x14ac:dyDescent="0.25"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</row>
    <row r="133" spans="3:28" ht="12.75" customHeight="1" x14ac:dyDescent="0.25"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</row>
    <row r="134" spans="3:28" ht="12.75" customHeight="1" x14ac:dyDescent="0.25"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</row>
    <row r="135" spans="3:28" ht="12.75" customHeight="1" x14ac:dyDescent="0.25"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</row>
    <row r="136" spans="3:28" ht="12.75" customHeight="1" x14ac:dyDescent="0.25"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</row>
    <row r="137" spans="3:28" ht="12.75" customHeight="1" x14ac:dyDescent="0.25"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</row>
    <row r="138" spans="3:28" ht="12.75" customHeight="1" x14ac:dyDescent="0.25"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</row>
    <row r="139" spans="3:28" ht="12.75" customHeight="1" x14ac:dyDescent="0.25"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</row>
    <row r="140" spans="3:28" ht="12.75" customHeight="1" x14ac:dyDescent="0.25"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</row>
    <row r="141" spans="3:28" ht="12.75" customHeight="1" x14ac:dyDescent="0.25"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</row>
    <row r="142" spans="3:28" ht="12.75" customHeight="1" x14ac:dyDescent="0.25"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</row>
    <row r="143" spans="3:28" ht="12.75" customHeight="1" x14ac:dyDescent="0.25"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</row>
    <row r="144" spans="3:28" ht="12.75" customHeight="1" x14ac:dyDescent="0.25"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</row>
    <row r="145" spans="3:28" ht="12.75" customHeight="1" x14ac:dyDescent="0.25"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</row>
    <row r="146" spans="3:28" ht="12.75" customHeight="1" x14ac:dyDescent="0.25"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</row>
    <row r="147" spans="3:28" ht="12.75" customHeight="1" x14ac:dyDescent="0.25"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</row>
    <row r="148" spans="3:28" ht="12.75" customHeight="1" x14ac:dyDescent="0.25"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</row>
    <row r="149" spans="3:28" ht="12.75" customHeight="1" x14ac:dyDescent="0.25"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</row>
    <row r="150" spans="3:28" ht="12.75" customHeight="1" x14ac:dyDescent="0.25"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</row>
    <row r="151" spans="3:28" ht="12.75" customHeight="1" x14ac:dyDescent="0.25"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</row>
    <row r="152" spans="3:28" ht="12.75" customHeight="1" x14ac:dyDescent="0.25"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</row>
    <row r="153" spans="3:28" ht="12.75" customHeight="1" x14ac:dyDescent="0.25"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</row>
    <row r="154" spans="3:28" ht="12.75" customHeight="1" x14ac:dyDescent="0.25"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</row>
    <row r="155" spans="3:28" ht="12.75" customHeight="1" x14ac:dyDescent="0.25"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</row>
    <row r="156" spans="3:28" ht="12.75" customHeight="1" x14ac:dyDescent="0.25"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</row>
    <row r="157" spans="3:28" ht="12.75" customHeight="1" x14ac:dyDescent="0.25"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</row>
    <row r="158" spans="3:28" ht="12.75" customHeight="1" x14ac:dyDescent="0.25"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</row>
    <row r="159" spans="3:28" ht="12.75" customHeight="1" x14ac:dyDescent="0.25"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</row>
    <row r="160" spans="3:28" ht="12.75" customHeight="1" x14ac:dyDescent="0.25"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</row>
    <row r="161" spans="3:28" ht="12.75" customHeight="1" x14ac:dyDescent="0.25"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</row>
    <row r="162" spans="3:28" ht="12.75" customHeight="1" x14ac:dyDescent="0.25"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</row>
    <row r="163" spans="3:28" ht="12.75" customHeight="1" x14ac:dyDescent="0.25"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</row>
    <row r="164" spans="3:28" ht="12.75" customHeight="1" x14ac:dyDescent="0.25"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</row>
    <row r="165" spans="3:28" ht="12.75" customHeight="1" x14ac:dyDescent="0.25"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</row>
    <row r="166" spans="3:28" ht="12.75" customHeight="1" x14ac:dyDescent="0.25"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</row>
    <row r="167" spans="3:28" ht="12.75" customHeight="1" x14ac:dyDescent="0.25"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</row>
    <row r="168" spans="3:28" ht="12.75" customHeight="1" x14ac:dyDescent="0.25"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</row>
    <row r="169" spans="3:28" ht="12.75" customHeight="1" x14ac:dyDescent="0.25"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</row>
    <row r="170" spans="3:28" ht="12.75" customHeight="1" x14ac:dyDescent="0.25"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</row>
    <row r="171" spans="3:28" ht="12.75" customHeight="1" x14ac:dyDescent="0.25"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</row>
    <row r="172" spans="3:28" ht="12.75" customHeight="1" x14ac:dyDescent="0.25"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</row>
    <row r="173" spans="3:28" ht="12.75" customHeight="1" x14ac:dyDescent="0.25"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</row>
    <row r="174" spans="3:28" ht="12.75" customHeight="1" x14ac:dyDescent="0.25"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</row>
    <row r="175" spans="3:28" ht="12.75" customHeight="1" x14ac:dyDescent="0.25"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</row>
    <row r="176" spans="3:28" ht="12.75" customHeight="1" x14ac:dyDescent="0.25"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</row>
    <row r="177" spans="3:28" ht="12.75" customHeight="1" x14ac:dyDescent="0.25"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</row>
    <row r="178" spans="3:28" ht="12.75" customHeight="1" x14ac:dyDescent="0.25"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</row>
    <row r="179" spans="3:28" ht="12.75" customHeight="1" x14ac:dyDescent="0.25"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</row>
    <row r="180" spans="3:28" ht="12.75" customHeight="1" x14ac:dyDescent="0.25"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</row>
    <row r="181" spans="3:28" ht="12.75" customHeight="1" x14ac:dyDescent="0.25"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</row>
    <row r="182" spans="3:28" ht="12.75" customHeight="1" x14ac:dyDescent="0.25"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</row>
    <row r="183" spans="3:28" ht="12.75" customHeight="1" x14ac:dyDescent="0.25">
      <c r="C183" s="122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</row>
    <row r="184" spans="3:28" ht="12.75" customHeight="1" x14ac:dyDescent="0.25">
      <c r="C184" s="122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</row>
    <row r="185" spans="3:28" ht="12.75" customHeight="1" x14ac:dyDescent="0.25">
      <c r="C185" s="122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</row>
    <row r="186" spans="3:28" ht="12.75" customHeight="1" x14ac:dyDescent="0.25">
      <c r="C186" s="122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</row>
    <row r="187" spans="3:28" ht="12.75" customHeight="1" x14ac:dyDescent="0.25">
      <c r="C187" s="122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</row>
    <row r="188" spans="3:28" ht="12.75" customHeight="1" x14ac:dyDescent="0.25">
      <c r="C188" s="122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</row>
    <row r="189" spans="3:28" ht="12.75" customHeight="1" x14ac:dyDescent="0.25">
      <c r="C189" s="122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</row>
    <row r="190" spans="3:28" ht="12.75" customHeight="1" x14ac:dyDescent="0.25">
      <c r="C190" s="122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</row>
    <row r="191" spans="3:28" ht="12.75" customHeight="1" x14ac:dyDescent="0.25">
      <c r="C191" s="122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</row>
    <row r="192" spans="3:28" ht="12.75" customHeight="1" x14ac:dyDescent="0.25">
      <c r="C192" s="122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</row>
    <row r="193" spans="3:28" ht="12.75" customHeight="1" x14ac:dyDescent="0.25">
      <c r="C193" s="122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</row>
    <row r="194" spans="3:28" ht="12.75" customHeight="1" x14ac:dyDescent="0.25">
      <c r="C194" s="122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</row>
    <row r="195" spans="3:28" ht="12.75" customHeight="1" x14ac:dyDescent="0.25">
      <c r="C195" s="122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</row>
    <row r="196" spans="3:28" ht="12.75" customHeight="1" x14ac:dyDescent="0.25">
      <c r="C196" s="122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</row>
    <row r="197" spans="3:28" ht="12.75" customHeight="1" x14ac:dyDescent="0.25">
      <c r="C197" s="122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</row>
    <row r="198" spans="3:28" ht="12.75" customHeight="1" x14ac:dyDescent="0.25">
      <c r="C198" s="122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</row>
    <row r="199" spans="3:28" ht="12.75" customHeight="1" x14ac:dyDescent="0.25">
      <c r="C199" s="122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</row>
    <row r="200" spans="3:28" ht="12.75" customHeight="1" x14ac:dyDescent="0.25">
      <c r="C200" s="122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</row>
    <row r="201" spans="3:28" ht="12.75" customHeight="1" x14ac:dyDescent="0.25">
      <c r="C201" s="122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</row>
    <row r="202" spans="3:28" ht="12.75" customHeight="1" x14ac:dyDescent="0.25">
      <c r="C202" s="122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</row>
    <row r="203" spans="3:28" ht="12.75" customHeight="1" x14ac:dyDescent="0.25">
      <c r="C203" s="122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</row>
    <row r="204" spans="3:28" ht="12.75" customHeight="1" x14ac:dyDescent="0.25">
      <c r="C204" s="122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</row>
    <row r="205" spans="3:28" ht="12.75" customHeight="1" x14ac:dyDescent="0.25">
      <c r="C205" s="122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</row>
    <row r="206" spans="3:28" ht="12.75" customHeight="1" x14ac:dyDescent="0.25">
      <c r="C206" s="122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</row>
    <row r="207" spans="3:28" ht="12.75" customHeight="1" x14ac:dyDescent="0.25">
      <c r="C207" s="122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</row>
    <row r="208" spans="3:28" ht="12.75" customHeight="1" x14ac:dyDescent="0.25">
      <c r="C208" s="122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</row>
    <row r="209" spans="3:28" ht="12.75" customHeight="1" x14ac:dyDescent="0.25">
      <c r="C209" s="122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</row>
    <row r="210" spans="3:28" ht="12.75" customHeight="1" x14ac:dyDescent="0.25">
      <c r="C210" s="122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</row>
    <row r="211" spans="3:28" ht="12.75" customHeight="1" x14ac:dyDescent="0.25">
      <c r="C211" s="122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</row>
    <row r="212" spans="3:28" ht="12.75" customHeight="1" x14ac:dyDescent="0.25">
      <c r="C212" s="122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</row>
    <row r="213" spans="3:28" ht="12.75" customHeight="1" x14ac:dyDescent="0.25">
      <c r="C213" s="122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</row>
    <row r="214" spans="3:28" ht="12.75" customHeight="1" x14ac:dyDescent="0.25">
      <c r="C214" s="122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</row>
    <row r="215" spans="3:28" ht="12.75" customHeight="1" x14ac:dyDescent="0.25">
      <c r="C215" s="122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</row>
    <row r="216" spans="3:28" ht="12.75" customHeight="1" x14ac:dyDescent="0.25">
      <c r="C216" s="122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</row>
    <row r="217" spans="3:28" ht="12.75" customHeight="1" x14ac:dyDescent="0.25">
      <c r="C217" s="122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</row>
    <row r="218" spans="3:28" ht="12.75" customHeight="1" x14ac:dyDescent="0.25">
      <c r="C218" s="122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</row>
    <row r="219" spans="3:28" ht="12.75" customHeight="1" x14ac:dyDescent="0.25">
      <c r="C219" s="122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</row>
    <row r="220" spans="3:28" ht="12.75" customHeight="1" x14ac:dyDescent="0.25">
      <c r="C220" s="122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</row>
    <row r="221" spans="3:28" ht="12.75" customHeight="1" x14ac:dyDescent="0.25">
      <c r="C221" s="122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</row>
    <row r="222" spans="3:28" ht="12.75" customHeight="1" x14ac:dyDescent="0.25">
      <c r="C222" s="122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</row>
    <row r="223" spans="3:28" ht="12.75" customHeight="1" x14ac:dyDescent="0.25">
      <c r="C223" s="122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</row>
    <row r="224" spans="3:28" ht="12.75" customHeight="1" x14ac:dyDescent="0.25">
      <c r="C224" s="122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</row>
    <row r="225" spans="3:28" ht="12.75" customHeight="1" x14ac:dyDescent="0.25">
      <c r="C225" s="122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</row>
    <row r="226" spans="3:28" ht="12.75" customHeight="1" x14ac:dyDescent="0.25">
      <c r="C226" s="122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</row>
    <row r="227" spans="3:28" ht="12.75" customHeight="1" x14ac:dyDescent="0.25">
      <c r="C227" s="122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</row>
    <row r="228" spans="3:28" ht="12.75" customHeight="1" x14ac:dyDescent="0.25">
      <c r="C228" s="122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</row>
    <row r="229" spans="3:28" ht="12.75" customHeight="1" x14ac:dyDescent="0.25">
      <c r="C229" s="122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</row>
    <row r="230" spans="3:28" ht="12.75" customHeight="1" x14ac:dyDescent="0.25">
      <c r="C230" s="122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</row>
    <row r="231" spans="3:28" ht="12.75" customHeight="1" x14ac:dyDescent="0.25">
      <c r="C231" s="122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</row>
    <row r="232" spans="3:28" ht="12.75" customHeight="1" x14ac:dyDescent="0.25">
      <c r="C232" s="122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</row>
    <row r="233" spans="3:28" ht="12.75" customHeight="1" x14ac:dyDescent="0.25">
      <c r="C233" s="122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</row>
    <row r="234" spans="3:28" ht="12.75" customHeight="1" x14ac:dyDescent="0.25">
      <c r="C234" s="122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</row>
    <row r="235" spans="3:28" ht="12.75" customHeight="1" x14ac:dyDescent="0.25">
      <c r="C235" s="122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</row>
    <row r="236" spans="3:28" ht="12.75" customHeight="1" x14ac:dyDescent="0.25">
      <c r="C236" s="122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</row>
    <row r="237" spans="3:28" ht="12.75" customHeight="1" x14ac:dyDescent="0.25">
      <c r="C237" s="122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</row>
    <row r="238" spans="3:28" ht="12.75" customHeight="1" x14ac:dyDescent="0.25">
      <c r="C238" s="122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</row>
    <row r="239" spans="3:28" ht="12.75" customHeight="1" x14ac:dyDescent="0.25">
      <c r="C239" s="122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</row>
    <row r="240" spans="3:28" ht="12.75" customHeight="1" x14ac:dyDescent="0.25">
      <c r="C240" s="122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</row>
    <row r="241" spans="3:28" ht="12.75" customHeight="1" x14ac:dyDescent="0.25">
      <c r="C241" s="122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</row>
    <row r="242" spans="3:28" ht="12.75" customHeight="1" x14ac:dyDescent="0.25">
      <c r="C242" s="122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</row>
    <row r="243" spans="3:28" ht="12.75" customHeight="1" x14ac:dyDescent="0.25">
      <c r="C243" s="122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</row>
    <row r="244" spans="3:28" ht="12.75" customHeight="1" x14ac:dyDescent="0.25">
      <c r="C244" s="122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</row>
    <row r="245" spans="3:28" ht="12.75" customHeight="1" x14ac:dyDescent="0.25">
      <c r="C245" s="122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</row>
    <row r="246" spans="3:28" ht="12.75" customHeight="1" x14ac:dyDescent="0.25">
      <c r="C246" s="122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</row>
    <row r="247" spans="3:28" ht="12.75" customHeight="1" x14ac:dyDescent="0.25">
      <c r="C247" s="122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</row>
    <row r="248" spans="3:28" ht="12.75" customHeight="1" x14ac:dyDescent="0.25">
      <c r="C248" s="122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</row>
    <row r="249" spans="3:28" ht="12.75" customHeight="1" x14ac:dyDescent="0.25">
      <c r="C249" s="122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</row>
    <row r="250" spans="3:28" ht="12.75" customHeight="1" x14ac:dyDescent="0.25">
      <c r="C250" s="122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</row>
    <row r="251" spans="3:28" ht="12.75" customHeight="1" x14ac:dyDescent="0.25">
      <c r="C251" s="122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</row>
    <row r="252" spans="3:28" ht="12.75" customHeight="1" x14ac:dyDescent="0.25">
      <c r="C252" s="122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</row>
    <row r="253" spans="3:28" ht="12.75" customHeight="1" x14ac:dyDescent="0.25">
      <c r="C253" s="122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</row>
    <row r="254" spans="3:28" ht="12.75" customHeight="1" x14ac:dyDescent="0.25">
      <c r="C254" s="122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</row>
    <row r="255" spans="3:28" ht="12.75" customHeight="1" x14ac:dyDescent="0.25">
      <c r="C255" s="122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</row>
    <row r="256" spans="3:28" ht="12.75" customHeight="1" x14ac:dyDescent="0.25">
      <c r="C256" s="122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</row>
    <row r="257" spans="3:28" ht="12.75" customHeight="1" x14ac:dyDescent="0.25">
      <c r="C257" s="122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</row>
    <row r="258" spans="3:28" ht="12.75" customHeight="1" x14ac:dyDescent="0.25">
      <c r="C258" s="122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</row>
    <row r="259" spans="3:28" ht="12.75" customHeight="1" x14ac:dyDescent="0.25">
      <c r="C259" s="122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</row>
    <row r="260" spans="3:28" ht="12.75" customHeight="1" x14ac:dyDescent="0.25">
      <c r="C260" s="122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</row>
    <row r="261" spans="3:28" ht="12.75" customHeight="1" x14ac:dyDescent="0.25">
      <c r="C261" s="122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</row>
    <row r="262" spans="3:28" ht="12.75" customHeight="1" x14ac:dyDescent="0.25">
      <c r="C262" s="122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</row>
    <row r="263" spans="3:28" ht="12.75" customHeight="1" x14ac:dyDescent="0.25">
      <c r="C263" s="122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</row>
    <row r="264" spans="3:28" ht="12.75" customHeight="1" x14ac:dyDescent="0.25">
      <c r="C264" s="122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</row>
    <row r="265" spans="3:28" ht="12.75" customHeight="1" x14ac:dyDescent="0.25">
      <c r="C265" s="122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</row>
    <row r="266" spans="3:28" ht="12.75" customHeight="1" x14ac:dyDescent="0.25">
      <c r="C266" s="122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</row>
    <row r="267" spans="3:28" ht="12.75" customHeight="1" x14ac:dyDescent="0.25">
      <c r="C267" s="122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</row>
    <row r="268" spans="3:28" ht="12.75" customHeight="1" x14ac:dyDescent="0.25">
      <c r="C268" s="122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</row>
    <row r="269" spans="3:28" ht="12.75" customHeight="1" x14ac:dyDescent="0.25">
      <c r="C269" s="122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</row>
    <row r="270" spans="3:28" ht="12.75" customHeight="1" x14ac:dyDescent="0.25">
      <c r="C270" s="122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</row>
    <row r="271" spans="3:28" ht="12.75" customHeight="1" x14ac:dyDescent="0.25">
      <c r="C271" s="122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</row>
    <row r="272" spans="3:28" ht="12.75" customHeight="1" x14ac:dyDescent="0.25">
      <c r="C272" s="122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</row>
    <row r="273" spans="3:28" ht="12.75" customHeight="1" x14ac:dyDescent="0.25">
      <c r="C273" s="122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</row>
    <row r="274" spans="3:28" ht="12.75" customHeight="1" x14ac:dyDescent="0.25">
      <c r="C274" s="122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</row>
    <row r="275" spans="3:28" ht="12.75" customHeight="1" x14ac:dyDescent="0.25">
      <c r="C275" s="122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</row>
    <row r="276" spans="3:28" ht="12.75" customHeight="1" x14ac:dyDescent="0.25">
      <c r="C276" s="122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</row>
    <row r="277" spans="3:28" ht="12.75" customHeight="1" x14ac:dyDescent="0.25">
      <c r="C277" s="122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</row>
    <row r="278" spans="3:28" ht="12.75" customHeight="1" x14ac:dyDescent="0.25">
      <c r="C278" s="122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</row>
    <row r="279" spans="3:28" ht="12.75" customHeight="1" x14ac:dyDescent="0.25">
      <c r="C279" s="122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</row>
    <row r="280" spans="3:28" ht="12.75" customHeight="1" x14ac:dyDescent="0.25">
      <c r="C280" s="122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</row>
    <row r="281" spans="3:28" ht="12.75" customHeight="1" x14ac:dyDescent="0.25">
      <c r="C281" s="122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</row>
    <row r="282" spans="3:28" ht="12.75" customHeight="1" x14ac:dyDescent="0.25">
      <c r="C282" s="122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</row>
    <row r="283" spans="3:28" ht="12.75" customHeight="1" x14ac:dyDescent="0.25">
      <c r="C283" s="122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</row>
    <row r="284" spans="3:28" ht="12.75" customHeight="1" x14ac:dyDescent="0.25">
      <c r="C284" s="122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</row>
    <row r="285" spans="3:28" ht="12.75" customHeight="1" x14ac:dyDescent="0.25">
      <c r="C285" s="122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</row>
    <row r="286" spans="3:28" ht="12.75" customHeight="1" x14ac:dyDescent="0.25">
      <c r="C286" s="122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</row>
    <row r="287" spans="3:28" ht="12.75" customHeight="1" x14ac:dyDescent="0.25">
      <c r="C287" s="122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</row>
    <row r="288" spans="3:28" ht="12.75" customHeight="1" x14ac:dyDescent="0.25">
      <c r="C288" s="122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</row>
    <row r="289" spans="3:28" ht="12.75" customHeight="1" x14ac:dyDescent="0.25">
      <c r="C289" s="122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</row>
    <row r="290" spans="3:28" ht="12.75" customHeight="1" x14ac:dyDescent="0.25">
      <c r="C290" s="122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</row>
    <row r="291" spans="3:28" ht="12.75" customHeight="1" x14ac:dyDescent="0.25">
      <c r="C291" s="122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</row>
    <row r="292" spans="3:28" ht="12.75" customHeight="1" x14ac:dyDescent="0.25">
      <c r="C292" s="122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</row>
    <row r="293" spans="3:28" ht="12.75" customHeight="1" x14ac:dyDescent="0.25">
      <c r="C293" s="122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</row>
    <row r="294" spans="3:28" ht="12.75" customHeight="1" x14ac:dyDescent="0.25">
      <c r="C294" s="122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</row>
    <row r="295" spans="3:28" ht="12.75" customHeight="1" x14ac:dyDescent="0.25">
      <c r="C295" s="122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</row>
    <row r="296" spans="3:28" ht="12.75" customHeight="1" x14ac:dyDescent="0.25">
      <c r="C296" s="122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</row>
    <row r="297" spans="3:28" ht="12.75" customHeight="1" x14ac:dyDescent="0.25">
      <c r="C297" s="122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</row>
    <row r="298" spans="3:28" ht="12.75" customHeight="1" x14ac:dyDescent="0.25">
      <c r="C298" s="122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</row>
    <row r="299" spans="3:28" ht="12.75" customHeight="1" x14ac:dyDescent="0.25">
      <c r="C299" s="122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</row>
    <row r="300" spans="3:28" ht="12.75" customHeight="1" x14ac:dyDescent="0.25">
      <c r="C300" s="122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</row>
    <row r="301" spans="3:28" ht="12.75" customHeight="1" x14ac:dyDescent="0.25">
      <c r="C301" s="122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</row>
    <row r="302" spans="3:28" ht="12.75" customHeight="1" x14ac:dyDescent="0.25">
      <c r="C302" s="122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</row>
    <row r="303" spans="3:28" ht="12.75" customHeight="1" x14ac:dyDescent="0.25">
      <c r="C303" s="122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</row>
    <row r="304" spans="3:28" ht="12.75" customHeight="1" x14ac:dyDescent="0.25">
      <c r="C304" s="122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</row>
    <row r="305" spans="3:28" ht="12.75" customHeight="1" x14ac:dyDescent="0.25">
      <c r="C305" s="122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</row>
    <row r="306" spans="3:28" ht="12.75" customHeight="1" x14ac:dyDescent="0.25">
      <c r="C306" s="122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</row>
    <row r="307" spans="3:28" ht="12.75" customHeight="1" x14ac:dyDescent="0.25">
      <c r="C307" s="122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</row>
    <row r="308" spans="3:28" ht="12.75" customHeight="1" x14ac:dyDescent="0.25">
      <c r="C308" s="122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</row>
    <row r="309" spans="3:28" ht="12.75" customHeight="1" x14ac:dyDescent="0.25">
      <c r="C309" s="122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</row>
    <row r="310" spans="3:28" ht="12.75" customHeight="1" x14ac:dyDescent="0.25">
      <c r="C310" s="122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</row>
    <row r="311" spans="3:28" ht="12.75" customHeight="1" x14ac:dyDescent="0.25">
      <c r="C311" s="122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</row>
    <row r="312" spans="3:28" ht="12.75" customHeight="1" x14ac:dyDescent="0.25">
      <c r="C312" s="122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</row>
    <row r="313" spans="3:28" ht="12.75" customHeight="1" x14ac:dyDescent="0.25">
      <c r="C313" s="122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</row>
    <row r="314" spans="3:28" ht="12.75" customHeight="1" x14ac:dyDescent="0.25">
      <c r="C314" s="122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</row>
    <row r="315" spans="3:28" ht="12.75" customHeight="1" x14ac:dyDescent="0.25">
      <c r="C315" s="122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</row>
    <row r="316" spans="3:28" ht="12.75" customHeight="1" x14ac:dyDescent="0.25">
      <c r="C316" s="122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</row>
    <row r="317" spans="3:28" ht="12.75" customHeight="1" x14ac:dyDescent="0.25">
      <c r="C317" s="122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</row>
    <row r="318" spans="3:28" ht="12.75" customHeight="1" x14ac:dyDescent="0.25">
      <c r="C318" s="122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</row>
    <row r="319" spans="3:28" ht="12.75" customHeight="1" x14ac:dyDescent="0.25">
      <c r="C319" s="122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</row>
    <row r="320" spans="3:28" ht="12.75" customHeight="1" x14ac:dyDescent="0.25">
      <c r="C320" s="122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</row>
    <row r="321" spans="3:28" ht="12.75" customHeight="1" x14ac:dyDescent="0.25">
      <c r="C321" s="122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</row>
    <row r="322" spans="3:28" ht="12.75" customHeight="1" x14ac:dyDescent="0.25">
      <c r="C322" s="122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</row>
    <row r="323" spans="3:28" ht="12.75" customHeight="1" x14ac:dyDescent="0.25">
      <c r="C323" s="122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</row>
    <row r="324" spans="3:28" ht="12.75" customHeight="1" x14ac:dyDescent="0.25">
      <c r="C324" s="122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</row>
    <row r="325" spans="3:28" ht="12.75" customHeight="1" x14ac:dyDescent="0.25">
      <c r="C325" s="122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</row>
    <row r="326" spans="3:28" ht="12.75" customHeight="1" x14ac:dyDescent="0.25">
      <c r="C326" s="122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</row>
    <row r="327" spans="3:28" ht="12.75" customHeight="1" x14ac:dyDescent="0.25">
      <c r="C327" s="122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</row>
    <row r="328" spans="3:28" ht="12.75" customHeight="1" x14ac:dyDescent="0.25">
      <c r="C328" s="122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</row>
    <row r="329" spans="3:28" ht="12.75" customHeight="1" x14ac:dyDescent="0.25">
      <c r="C329" s="122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</row>
    <row r="330" spans="3:28" ht="12.75" customHeight="1" x14ac:dyDescent="0.25">
      <c r="C330" s="122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</row>
    <row r="331" spans="3:28" ht="12.75" customHeight="1" x14ac:dyDescent="0.25">
      <c r="C331" s="122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</row>
    <row r="332" spans="3:28" ht="12.75" customHeight="1" x14ac:dyDescent="0.25">
      <c r="C332" s="122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</row>
    <row r="333" spans="3:28" ht="12.75" customHeight="1" x14ac:dyDescent="0.25">
      <c r="C333" s="122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</row>
    <row r="334" spans="3:28" ht="12.75" customHeight="1" x14ac:dyDescent="0.25">
      <c r="C334" s="122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</row>
    <row r="335" spans="3:28" ht="12.75" customHeight="1" x14ac:dyDescent="0.25">
      <c r="C335" s="122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</row>
    <row r="336" spans="3:28" ht="12.75" customHeight="1" x14ac:dyDescent="0.25">
      <c r="C336" s="122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</row>
    <row r="337" spans="3:28" ht="12.75" customHeight="1" x14ac:dyDescent="0.25">
      <c r="C337" s="122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</row>
    <row r="338" spans="3:28" ht="12.75" customHeight="1" x14ac:dyDescent="0.25">
      <c r="C338" s="122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</row>
    <row r="339" spans="3:28" ht="12.75" customHeight="1" x14ac:dyDescent="0.25">
      <c r="C339" s="122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</row>
    <row r="340" spans="3:28" ht="12.75" customHeight="1" x14ac:dyDescent="0.25">
      <c r="C340" s="122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</row>
    <row r="341" spans="3:28" ht="12.75" customHeight="1" x14ac:dyDescent="0.25">
      <c r="C341" s="122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</row>
    <row r="342" spans="3:28" ht="12.75" customHeight="1" x14ac:dyDescent="0.25">
      <c r="C342" s="122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</row>
    <row r="343" spans="3:28" ht="12.75" customHeight="1" x14ac:dyDescent="0.25">
      <c r="C343" s="122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</row>
    <row r="344" spans="3:28" ht="12.75" customHeight="1" x14ac:dyDescent="0.25">
      <c r="C344" s="122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</row>
    <row r="345" spans="3:28" ht="12.75" customHeight="1" x14ac:dyDescent="0.25">
      <c r="C345" s="122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</row>
    <row r="346" spans="3:28" ht="12.75" customHeight="1" x14ac:dyDescent="0.25">
      <c r="C346" s="122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</row>
    <row r="347" spans="3:28" ht="12.75" customHeight="1" x14ac:dyDescent="0.25">
      <c r="C347" s="122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</row>
    <row r="348" spans="3:28" ht="12.75" customHeight="1" x14ac:dyDescent="0.25">
      <c r="C348" s="122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</row>
    <row r="349" spans="3:28" ht="12.75" customHeight="1" x14ac:dyDescent="0.25">
      <c r="C349" s="122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</row>
    <row r="350" spans="3:28" ht="12.75" customHeight="1" x14ac:dyDescent="0.25">
      <c r="C350" s="122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</row>
    <row r="351" spans="3:28" ht="12.75" customHeight="1" x14ac:dyDescent="0.25">
      <c r="C351" s="122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</row>
    <row r="352" spans="3:28" ht="12.75" customHeight="1" x14ac:dyDescent="0.25">
      <c r="C352" s="122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</row>
    <row r="353" spans="3:28" ht="12.75" customHeight="1" x14ac:dyDescent="0.25">
      <c r="C353" s="122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</row>
    <row r="354" spans="3:28" ht="12.75" customHeight="1" x14ac:dyDescent="0.25">
      <c r="C354" s="122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</row>
    <row r="355" spans="3:28" ht="12.75" customHeight="1" x14ac:dyDescent="0.25">
      <c r="C355" s="122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</row>
    <row r="356" spans="3:28" ht="12.75" customHeight="1" x14ac:dyDescent="0.25">
      <c r="C356" s="122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</row>
    <row r="357" spans="3:28" ht="12.75" customHeight="1" x14ac:dyDescent="0.25">
      <c r="C357" s="122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</row>
    <row r="358" spans="3:28" ht="12.75" customHeight="1" x14ac:dyDescent="0.25">
      <c r="C358" s="122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</row>
    <row r="359" spans="3:28" ht="12.75" customHeight="1" x14ac:dyDescent="0.25">
      <c r="C359" s="122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</row>
    <row r="360" spans="3:28" ht="12.75" customHeight="1" x14ac:dyDescent="0.25">
      <c r="C360" s="122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</row>
    <row r="361" spans="3:28" ht="12.75" customHeight="1" x14ac:dyDescent="0.25">
      <c r="C361" s="122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</row>
    <row r="362" spans="3:28" ht="12.75" customHeight="1" x14ac:dyDescent="0.25">
      <c r="C362" s="122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</row>
    <row r="363" spans="3:28" ht="12.75" customHeight="1" x14ac:dyDescent="0.25">
      <c r="C363" s="122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</row>
    <row r="364" spans="3:28" ht="12.75" customHeight="1" x14ac:dyDescent="0.25">
      <c r="C364" s="122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</row>
    <row r="365" spans="3:28" ht="12.75" customHeight="1" x14ac:dyDescent="0.25">
      <c r="C365" s="122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</row>
    <row r="366" spans="3:28" ht="12.75" customHeight="1" x14ac:dyDescent="0.25">
      <c r="C366" s="122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</row>
    <row r="367" spans="3:28" ht="12.75" customHeight="1" x14ac:dyDescent="0.25">
      <c r="C367" s="122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</row>
    <row r="368" spans="3:28" ht="12.75" customHeight="1" x14ac:dyDescent="0.25">
      <c r="C368" s="122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</row>
    <row r="369" spans="3:28" ht="12.75" customHeight="1" x14ac:dyDescent="0.25">
      <c r="C369" s="122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</row>
    <row r="370" spans="3:28" ht="12.75" customHeight="1" x14ac:dyDescent="0.25">
      <c r="C370" s="122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</row>
    <row r="371" spans="3:28" ht="12.75" customHeight="1" x14ac:dyDescent="0.25">
      <c r="C371" s="122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</row>
    <row r="372" spans="3:28" ht="12.75" customHeight="1" x14ac:dyDescent="0.25">
      <c r="C372" s="122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</row>
    <row r="373" spans="3:28" ht="12.75" customHeight="1" x14ac:dyDescent="0.25">
      <c r="C373" s="122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</row>
    <row r="374" spans="3:28" ht="12.75" customHeight="1" x14ac:dyDescent="0.25">
      <c r="C374" s="122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</row>
    <row r="375" spans="3:28" ht="12.75" customHeight="1" x14ac:dyDescent="0.25">
      <c r="C375" s="122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</row>
    <row r="376" spans="3:28" ht="12.75" customHeight="1" x14ac:dyDescent="0.25">
      <c r="C376" s="122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</row>
    <row r="377" spans="3:28" ht="12.75" customHeight="1" x14ac:dyDescent="0.25">
      <c r="C377" s="122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</row>
    <row r="378" spans="3:28" ht="12.75" customHeight="1" x14ac:dyDescent="0.25">
      <c r="C378" s="122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</row>
    <row r="379" spans="3:28" ht="12.75" customHeight="1" x14ac:dyDescent="0.25">
      <c r="C379" s="122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</row>
    <row r="380" spans="3:28" ht="12.75" customHeight="1" x14ac:dyDescent="0.25">
      <c r="C380" s="122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</row>
    <row r="381" spans="3:28" ht="12.75" customHeight="1" x14ac:dyDescent="0.25">
      <c r="C381" s="122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</row>
    <row r="382" spans="3:28" ht="12.75" customHeight="1" x14ac:dyDescent="0.25">
      <c r="C382" s="122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</row>
    <row r="383" spans="3:28" ht="12.75" customHeight="1" x14ac:dyDescent="0.25">
      <c r="C383" s="122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</row>
    <row r="384" spans="3:28" ht="12.75" customHeight="1" x14ac:dyDescent="0.25">
      <c r="C384" s="122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</row>
    <row r="385" spans="3:28" ht="12.75" customHeight="1" x14ac:dyDescent="0.25">
      <c r="C385" s="122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</row>
    <row r="386" spans="3:28" ht="12.75" customHeight="1" x14ac:dyDescent="0.25">
      <c r="C386" s="122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</row>
    <row r="387" spans="3:28" ht="12.75" customHeight="1" x14ac:dyDescent="0.25">
      <c r="C387" s="122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</row>
    <row r="388" spans="3:28" ht="12.75" customHeight="1" x14ac:dyDescent="0.25">
      <c r="C388" s="122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</row>
    <row r="389" spans="3:28" ht="12.75" customHeight="1" x14ac:dyDescent="0.25">
      <c r="C389" s="122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</row>
    <row r="390" spans="3:28" ht="12.75" customHeight="1" x14ac:dyDescent="0.25">
      <c r="C390" s="122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</row>
    <row r="391" spans="3:28" ht="12.75" customHeight="1" x14ac:dyDescent="0.25">
      <c r="C391" s="122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</row>
    <row r="392" spans="3:28" ht="12.75" customHeight="1" x14ac:dyDescent="0.25">
      <c r="C392" s="122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</row>
    <row r="393" spans="3:28" ht="12.75" customHeight="1" x14ac:dyDescent="0.25">
      <c r="C393" s="122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</row>
    <row r="394" spans="3:28" ht="12.75" customHeight="1" x14ac:dyDescent="0.25">
      <c r="C394" s="122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</row>
    <row r="395" spans="3:28" ht="12.75" customHeight="1" x14ac:dyDescent="0.25">
      <c r="C395" s="122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</row>
    <row r="396" spans="3:28" ht="12.75" customHeight="1" x14ac:dyDescent="0.25">
      <c r="C396" s="122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</row>
    <row r="397" spans="3:28" ht="12.75" customHeight="1" x14ac:dyDescent="0.25">
      <c r="C397" s="122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</row>
    <row r="398" spans="3:28" ht="12.75" customHeight="1" x14ac:dyDescent="0.25">
      <c r="C398" s="122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</row>
    <row r="399" spans="3:28" ht="12.75" customHeight="1" x14ac:dyDescent="0.25">
      <c r="C399" s="122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</row>
    <row r="400" spans="3:28" ht="12.75" customHeight="1" x14ac:dyDescent="0.25">
      <c r="C400" s="122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</row>
    <row r="401" spans="3:28" ht="12.75" customHeight="1" x14ac:dyDescent="0.25">
      <c r="C401" s="122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</row>
    <row r="402" spans="3:28" ht="12.75" customHeight="1" x14ac:dyDescent="0.25">
      <c r="C402" s="122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</row>
    <row r="403" spans="3:28" ht="12.75" customHeight="1" x14ac:dyDescent="0.25">
      <c r="C403" s="122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</row>
    <row r="404" spans="3:28" ht="12.75" customHeight="1" x14ac:dyDescent="0.25">
      <c r="C404" s="122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</row>
    <row r="405" spans="3:28" ht="12.75" customHeight="1" x14ac:dyDescent="0.25">
      <c r="C405" s="122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</row>
    <row r="406" spans="3:28" ht="12.75" customHeight="1" x14ac:dyDescent="0.25">
      <c r="C406" s="122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</row>
    <row r="407" spans="3:28" ht="12.75" customHeight="1" x14ac:dyDescent="0.25">
      <c r="C407" s="122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</row>
    <row r="408" spans="3:28" ht="12.75" customHeight="1" x14ac:dyDescent="0.25">
      <c r="C408" s="122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</row>
    <row r="409" spans="3:28" ht="12.75" customHeight="1" x14ac:dyDescent="0.25">
      <c r="C409" s="122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</row>
    <row r="410" spans="3:28" ht="12.75" customHeight="1" x14ac:dyDescent="0.25">
      <c r="C410" s="122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</row>
    <row r="411" spans="3:28" ht="12.75" customHeight="1" x14ac:dyDescent="0.25">
      <c r="C411" s="122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</row>
    <row r="412" spans="3:28" ht="12.75" customHeight="1" x14ac:dyDescent="0.25">
      <c r="C412" s="122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</row>
    <row r="413" spans="3:28" ht="12.75" customHeight="1" x14ac:dyDescent="0.25">
      <c r="C413" s="122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</row>
    <row r="414" spans="3:28" ht="12.75" customHeight="1" x14ac:dyDescent="0.25">
      <c r="C414" s="122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</row>
    <row r="415" spans="3:28" ht="12.75" customHeight="1" x14ac:dyDescent="0.25">
      <c r="C415" s="122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</row>
    <row r="416" spans="3:28" ht="12.75" customHeight="1" x14ac:dyDescent="0.25">
      <c r="C416" s="122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</row>
    <row r="417" spans="3:28" ht="12.75" customHeight="1" x14ac:dyDescent="0.25">
      <c r="C417" s="122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</row>
    <row r="418" spans="3:28" ht="12.75" customHeight="1" x14ac:dyDescent="0.25">
      <c r="C418" s="122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</row>
    <row r="419" spans="3:28" ht="12.75" customHeight="1" x14ac:dyDescent="0.25">
      <c r="C419" s="122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</row>
    <row r="420" spans="3:28" ht="12.75" customHeight="1" x14ac:dyDescent="0.25">
      <c r="C420" s="122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</row>
    <row r="421" spans="3:28" ht="12.75" customHeight="1" x14ac:dyDescent="0.25">
      <c r="C421" s="122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</row>
    <row r="422" spans="3:28" ht="12.75" customHeight="1" x14ac:dyDescent="0.25">
      <c r="C422" s="122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</row>
    <row r="423" spans="3:28" ht="12.75" customHeight="1" x14ac:dyDescent="0.25">
      <c r="C423" s="122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</row>
    <row r="424" spans="3:28" ht="12.75" customHeight="1" x14ac:dyDescent="0.25">
      <c r="C424" s="122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</row>
    <row r="425" spans="3:28" ht="12.75" customHeight="1" x14ac:dyDescent="0.25">
      <c r="C425" s="122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</row>
    <row r="426" spans="3:28" ht="12.75" customHeight="1" x14ac:dyDescent="0.25">
      <c r="C426" s="122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</row>
    <row r="427" spans="3:28" ht="12.75" customHeight="1" x14ac:dyDescent="0.25">
      <c r="C427" s="122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</row>
    <row r="428" spans="3:28" ht="12.75" customHeight="1" x14ac:dyDescent="0.25">
      <c r="C428" s="122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</row>
    <row r="429" spans="3:28" ht="12.75" customHeight="1" x14ac:dyDescent="0.25">
      <c r="C429" s="122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</row>
    <row r="430" spans="3:28" ht="12.75" customHeight="1" x14ac:dyDescent="0.25">
      <c r="C430" s="122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</row>
    <row r="431" spans="3:28" ht="12.75" customHeight="1" x14ac:dyDescent="0.25">
      <c r="C431" s="122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</row>
    <row r="432" spans="3:28" ht="12.75" customHeight="1" x14ac:dyDescent="0.25">
      <c r="C432" s="122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</row>
    <row r="433" spans="3:28" ht="12.75" customHeight="1" x14ac:dyDescent="0.25">
      <c r="C433" s="122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</row>
    <row r="434" spans="3:28" ht="12.75" customHeight="1" x14ac:dyDescent="0.25">
      <c r="C434" s="122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</row>
    <row r="435" spans="3:28" ht="12.75" customHeight="1" x14ac:dyDescent="0.25">
      <c r="C435" s="122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</row>
    <row r="436" spans="3:28" ht="12.75" customHeight="1" x14ac:dyDescent="0.25">
      <c r="C436" s="122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</row>
    <row r="437" spans="3:28" ht="12.75" customHeight="1" x14ac:dyDescent="0.25">
      <c r="C437" s="122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</row>
    <row r="438" spans="3:28" ht="12.75" customHeight="1" x14ac:dyDescent="0.25">
      <c r="C438" s="122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</row>
    <row r="439" spans="3:28" ht="12.75" customHeight="1" x14ac:dyDescent="0.25">
      <c r="C439" s="122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</row>
    <row r="440" spans="3:28" ht="12.75" customHeight="1" x14ac:dyDescent="0.25">
      <c r="C440" s="122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</row>
    <row r="441" spans="3:28" ht="12.75" customHeight="1" x14ac:dyDescent="0.25">
      <c r="C441" s="122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</row>
    <row r="442" spans="3:28" ht="12.75" customHeight="1" x14ac:dyDescent="0.25">
      <c r="C442" s="122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</row>
    <row r="443" spans="3:28" ht="12.75" customHeight="1" x14ac:dyDescent="0.25">
      <c r="C443" s="122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</row>
    <row r="444" spans="3:28" ht="12.75" customHeight="1" x14ac:dyDescent="0.25">
      <c r="C444" s="122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</row>
    <row r="445" spans="3:28" ht="12.75" customHeight="1" x14ac:dyDescent="0.25">
      <c r="C445" s="122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</row>
    <row r="446" spans="3:28" ht="12.75" customHeight="1" x14ac:dyDescent="0.25">
      <c r="C446" s="122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</row>
    <row r="447" spans="3:28" ht="12.75" customHeight="1" x14ac:dyDescent="0.25">
      <c r="C447" s="122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</row>
    <row r="448" spans="3:28" ht="12.75" customHeight="1" x14ac:dyDescent="0.25">
      <c r="C448" s="122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</row>
    <row r="449" spans="3:28" ht="12.75" customHeight="1" x14ac:dyDescent="0.25">
      <c r="C449" s="122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</row>
    <row r="450" spans="3:28" ht="12.75" customHeight="1" x14ac:dyDescent="0.25">
      <c r="C450" s="122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</row>
    <row r="451" spans="3:28" ht="12.75" customHeight="1" x14ac:dyDescent="0.25">
      <c r="C451" s="122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</row>
    <row r="452" spans="3:28" ht="12.75" customHeight="1" x14ac:dyDescent="0.25">
      <c r="C452" s="122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</row>
    <row r="453" spans="3:28" ht="12.75" customHeight="1" x14ac:dyDescent="0.25">
      <c r="C453" s="122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</row>
    <row r="454" spans="3:28" ht="12.75" customHeight="1" x14ac:dyDescent="0.25">
      <c r="C454" s="122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</row>
    <row r="455" spans="3:28" ht="12.75" customHeight="1" x14ac:dyDescent="0.25">
      <c r="C455" s="122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</row>
    <row r="456" spans="3:28" ht="12.75" customHeight="1" x14ac:dyDescent="0.25">
      <c r="C456" s="122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</row>
    <row r="457" spans="3:28" ht="12.75" customHeight="1" x14ac:dyDescent="0.25">
      <c r="C457" s="122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</row>
    <row r="458" spans="3:28" ht="12.75" customHeight="1" x14ac:dyDescent="0.25">
      <c r="C458" s="122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</row>
    <row r="459" spans="3:28" ht="12.75" customHeight="1" x14ac:dyDescent="0.25">
      <c r="C459" s="122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</row>
    <row r="460" spans="3:28" ht="12.75" customHeight="1" x14ac:dyDescent="0.25">
      <c r="C460" s="122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</row>
    <row r="461" spans="3:28" ht="12.75" customHeight="1" x14ac:dyDescent="0.25">
      <c r="C461" s="122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</row>
    <row r="462" spans="3:28" ht="12.75" customHeight="1" x14ac:dyDescent="0.25">
      <c r="C462" s="122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</row>
    <row r="463" spans="3:28" ht="12.75" customHeight="1" x14ac:dyDescent="0.25">
      <c r="C463" s="122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</row>
    <row r="464" spans="3:28" ht="12.75" customHeight="1" x14ac:dyDescent="0.25">
      <c r="C464" s="122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</row>
    <row r="465" spans="3:28" ht="12.75" customHeight="1" x14ac:dyDescent="0.25">
      <c r="C465" s="122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</row>
    <row r="466" spans="3:28" ht="12.75" customHeight="1" x14ac:dyDescent="0.25">
      <c r="C466" s="122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</row>
    <row r="467" spans="3:28" ht="12.75" customHeight="1" x14ac:dyDescent="0.25">
      <c r="C467" s="122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</row>
    <row r="468" spans="3:28" ht="12.75" customHeight="1" x14ac:dyDescent="0.25">
      <c r="C468" s="122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</row>
    <row r="469" spans="3:28" ht="12.75" customHeight="1" x14ac:dyDescent="0.25">
      <c r="C469" s="122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</row>
    <row r="470" spans="3:28" ht="12.75" customHeight="1" x14ac:dyDescent="0.25">
      <c r="C470" s="122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</row>
    <row r="471" spans="3:28" ht="12.75" customHeight="1" x14ac:dyDescent="0.25">
      <c r="C471" s="122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</row>
    <row r="472" spans="3:28" ht="12.75" customHeight="1" x14ac:dyDescent="0.25">
      <c r="C472" s="122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</row>
    <row r="473" spans="3:28" ht="12.75" customHeight="1" x14ac:dyDescent="0.25">
      <c r="C473" s="122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</row>
    <row r="474" spans="3:28" ht="12.75" customHeight="1" x14ac:dyDescent="0.25">
      <c r="C474" s="122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</row>
    <row r="475" spans="3:28" ht="12.75" customHeight="1" x14ac:dyDescent="0.25">
      <c r="C475" s="122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</row>
    <row r="476" spans="3:28" ht="12.75" customHeight="1" x14ac:dyDescent="0.25">
      <c r="C476" s="122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</row>
    <row r="477" spans="3:28" ht="12.75" customHeight="1" x14ac:dyDescent="0.25">
      <c r="C477" s="122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</row>
    <row r="478" spans="3:28" ht="12.75" customHeight="1" x14ac:dyDescent="0.25">
      <c r="C478" s="122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</row>
    <row r="479" spans="3:28" ht="12.75" customHeight="1" x14ac:dyDescent="0.25">
      <c r="C479" s="122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</row>
    <row r="480" spans="3:28" ht="12.75" customHeight="1" x14ac:dyDescent="0.25">
      <c r="C480" s="122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</row>
    <row r="481" spans="3:28" ht="12.75" customHeight="1" x14ac:dyDescent="0.25">
      <c r="C481" s="122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</row>
    <row r="482" spans="3:28" ht="12.75" customHeight="1" x14ac:dyDescent="0.25">
      <c r="C482" s="122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</row>
    <row r="483" spans="3:28" ht="12.75" customHeight="1" x14ac:dyDescent="0.25">
      <c r="C483" s="122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</row>
    <row r="484" spans="3:28" ht="12.75" customHeight="1" x14ac:dyDescent="0.25">
      <c r="C484" s="122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</row>
    <row r="485" spans="3:28" ht="12.75" customHeight="1" x14ac:dyDescent="0.25">
      <c r="C485" s="122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</row>
    <row r="486" spans="3:28" ht="12.75" customHeight="1" x14ac:dyDescent="0.25">
      <c r="C486" s="122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</row>
    <row r="487" spans="3:28" ht="12.75" customHeight="1" x14ac:dyDescent="0.25">
      <c r="C487" s="122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</row>
    <row r="488" spans="3:28" ht="12.75" customHeight="1" x14ac:dyDescent="0.25">
      <c r="C488" s="122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</row>
    <row r="489" spans="3:28" ht="12.75" customHeight="1" x14ac:dyDescent="0.25">
      <c r="C489" s="122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</row>
    <row r="490" spans="3:28" ht="12.75" customHeight="1" x14ac:dyDescent="0.25">
      <c r="C490" s="122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</row>
    <row r="491" spans="3:28" ht="12.75" customHeight="1" x14ac:dyDescent="0.25">
      <c r="C491" s="122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</row>
    <row r="492" spans="3:28" ht="12.75" customHeight="1" x14ac:dyDescent="0.25">
      <c r="C492" s="122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</row>
    <row r="493" spans="3:28" ht="12.75" customHeight="1" x14ac:dyDescent="0.25">
      <c r="C493" s="122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</row>
    <row r="494" spans="3:28" ht="12.75" customHeight="1" x14ac:dyDescent="0.25">
      <c r="C494" s="122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</row>
    <row r="495" spans="3:28" ht="12.75" customHeight="1" x14ac:dyDescent="0.25">
      <c r="C495" s="122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</row>
    <row r="496" spans="3:28" ht="12.75" customHeight="1" x14ac:dyDescent="0.25">
      <c r="C496" s="122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</row>
    <row r="497" spans="3:28" ht="12.75" customHeight="1" x14ac:dyDescent="0.25">
      <c r="C497" s="122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</row>
    <row r="498" spans="3:28" ht="12.75" customHeight="1" x14ac:dyDescent="0.25">
      <c r="C498" s="122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</row>
    <row r="499" spans="3:28" ht="12.75" customHeight="1" x14ac:dyDescent="0.25">
      <c r="C499" s="122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</row>
    <row r="500" spans="3:28" ht="12.75" customHeight="1" x14ac:dyDescent="0.25">
      <c r="C500" s="122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</row>
    <row r="501" spans="3:28" ht="12.75" customHeight="1" x14ac:dyDescent="0.25">
      <c r="C501" s="122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</row>
    <row r="502" spans="3:28" ht="12.75" customHeight="1" x14ac:dyDescent="0.25">
      <c r="C502" s="122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</row>
    <row r="503" spans="3:28" ht="12.75" customHeight="1" x14ac:dyDescent="0.25">
      <c r="C503" s="122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</row>
    <row r="504" spans="3:28" ht="12.75" customHeight="1" x14ac:dyDescent="0.25">
      <c r="C504" s="122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</row>
    <row r="505" spans="3:28" ht="12.75" customHeight="1" x14ac:dyDescent="0.25">
      <c r="C505" s="122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</row>
    <row r="506" spans="3:28" ht="12.75" customHeight="1" x14ac:dyDescent="0.25">
      <c r="C506" s="122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</row>
    <row r="507" spans="3:28" ht="12.75" customHeight="1" x14ac:dyDescent="0.25">
      <c r="C507" s="122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</row>
    <row r="508" spans="3:28" ht="12.75" customHeight="1" x14ac:dyDescent="0.25">
      <c r="C508" s="122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</row>
    <row r="509" spans="3:28" ht="12.75" customHeight="1" x14ac:dyDescent="0.25">
      <c r="C509" s="122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</row>
    <row r="510" spans="3:28" ht="12.75" customHeight="1" x14ac:dyDescent="0.25">
      <c r="C510" s="122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</row>
    <row r="511" spans="3:28" ht="12.75" customHeight="1" x14ac:dyDescent="0.25">
      <c r="C511" s="122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</row>
    <row r="512" spans="3:28" ht="12.75" customHeight="1" x14ac:dyDescent="0.25">
      <c r="C512" s="122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</row>
    <row r="513" spans="3:28" ht="12.75" customHeight="1" x14ac:dyDescent="0.25">
      <c r="C513" s="122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</row>
    <row r="514" spans="3:28" ht="12.75" customHeight="1" x14ac:dyDescent="0.25">
      <c r="C514" s="122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</row>
    <row r="515" spans="3:28" ht="12.75" customHeight="1" x14ac:dyDescent="0.25">
      <c r="C515" s="122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</row>
    <row r="516" spans="3:28" ht="12.75" customHeight="1" x14ac:dyDescent="0.25">
      <c r="C516" s="122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</row>
    <row r="517" spans="3:28" ht="12.75" customHeight="1" x14ac:dyDescent="0.25">
      <c r="C517" s="122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</row>
    <row r="518" spans="3:28" ht="12.75" customHeight="1" x14ac:dyDescent="0.25">
      <c r="C518" s="122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</row>
    <row r="519" spans="3:28" ht="12.75" customHeight="1" x14ac:dyDescent="0.25">
      <c r="C519" s="122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</row>
    <row r="520" spans="3:28" ht="12.75" customHeight="1" x14ac:dyDescent="0.25">
      <c r="C520" s="122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</row>
    <row r="521" spans="3:28" ht="12.75" customHeight="1" x14ac:dyDescent="0.25">
      <c r="C521" s="122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</row>
    <row r="522" spans="3:28" ht="12.75" customHeight="1" x14ac:dyDescent="0.25">
      <c r="C522" s="122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</row>
    <row r="523" spans="3:28" ht="12.75" customHeight="1" x14ac:dyDescent="0.25">
      <c r="C523" s="122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</row>
    <row r="524" spans="3:28" ht="12.75" customHeight="1" x14ac:dyDescent="0.25">
      <c r="C524" s="122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</row>
    <row r="525" spans="3:28" ht="12.75" customHeight="1" x14ac:dyDescent="0.25">
      <c r="C525" s="122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</row>
    <row r="526" spans="3:28" ht="12.75" customHeight="1" x14ac:dyDescent="0.25">
      <c r="C526" s="122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</row>
    <row r="527" spans="3:28" ht="12.75" customHeight="1" x14ac:dyDescent="0.25">
      <c r="C527" s="122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</row>
    <row r="528" spans="3:28" ht="12.75" customHeight="1" x14ac:dyDescent="0.25">
      <c r="C528" s="122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</row>
    <row r="529" spans="3:28" ht="12.75" customHeight="1" x14ac:dyDescent="0.25">
      <c r="C529" s="122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</row>
    <row r="530" spans="3:28" ht="12.75" customHeight="1" x14ac:dyDescent="0.25">
      <c r="C530" s="122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</row>
    <row r="531" spans="3:28" ht="12.75" customHeight="1" x14ac:dyDescent="0.25">
      <c r="C531" s="122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</row>
    <row r="532" spans="3:28" ht="12.75" customHeight="1" x14ac:dyDescent="0.25">
      <c r="C532" s="122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</row>
    <row r="533" spans="3:28" ht="12.75" customHeight="1" x14ac:dyDescent="0.25">
      <c r="C533" s="122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</row>
    <row r="534" spans="3:28" ht="12.75" customHeight="1" x14ac:dyDescent="0.25">
      <c r="C534" s="122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</row>
    <row r="535" spans="3:28" ht="12.75" customHeight="1" x14ac:dyDescent="0.25">
      <c r="C535" s="122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</row>
    <row r="536" spans="3:28" ht="12.75" customHeight="1" x14ac:dyDescent="0.25">
      <c r="C536" s="122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</row>
    <row r="537" spans="3:28" ht="12.75" customHeight="1" x14ac:dyDescent="0.25">
      <c r="C537" s="122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</row>
    <row r="538" spans="3:28" ht="12.75" customHeight="1" x14ac:dyDescent="0.25">
      <c r="C538" s="122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</row>
    <row r="539" spans="3:28" ht="12.75" customHeight="1" x14ac:dyDescent="0.25">
      <c r="C539" s="122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</row>
    <row r="540" spans="3:28" ht="12.75" customHeight="1" x14ac:dyDescent="0.25">
      <c r="C540" s="122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</row>
    <row r="541" spans="3:28" ht="12.75" customHeight="1" x14ac:dyDescent="0.25">
      <c r="C541" s="122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</row>
    <row r="542" spans="3:28" ht="12.75" customHeight="1" x14ac:dyDescent="0.25">
      <c r="C542" s="122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</row>
    <row r="543" spans="3:28" ht="12.75" customHeight="1" x14ac:dyDescent="0.25">
      <c r="C543" s="122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</row>
    <row r="544" spans="3:28" ht="12.75" customHeight="1" x14ac:dyDescent="0.25">
      <c r="C544" s="122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</row>
    <row r="545" spans="3:28" ht="12.75" customHeight="1" x14ac:dyDescent="0.25">
      <c r="C545" s="122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</row>
    <row r="546" spans="3:28" ht="12.75" customHeight="1" x14ac:dyDescent="0.25">
      <c r="C546" s="122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</row>
    <row r="547" spans="3:28" ht="12.75" customHeight="1" x14ac:dyDescent="0.25">
      <c r="C547" s="122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</row>
    <row r="548" spans="3:28" ht="12.75" customHeight="1" x14ac:dyDescent="0.25">
      <c r="C548" s="122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</row>
    <row r="549" spans="3:28" ht="12.75" customHeight="1" x14ac:dyDescent="0.25">
      <c r="C549" s="122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</row>
    <row r="550" spans="3:28" ht="12.75" customHeight="1" x14ac:dyDescent="0.25">
      <c r="C550" s="122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</row>
    <row r="551" spans="3:28" ht="12.75" customHeight="1" x14ac:dyDescent="0.25">
      <c r="C551" s="122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</row>
    <row r="552" spans="3:28" ht="12.75" customHeight="1" x14ac:dyDescent="0.25">
      <c r="C552" s="122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</row>
    <row r="553" spans="3:28" ht="12.75" customHeight="1" x14ac:dyDescent="0.25">
      <c r="C553" s="122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</row>
    <row r="554" spans="3:28" ht="12.75" customHeight="1" x14ac:dyDescent="0.25">
      <c r="C554" s="122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</row>
    <row r="555" spans="3:28" ht="12.75" customHeight="1" x14ac:dyDescent="0.25">
      <c r="C555" s="122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</row>
    <row r="556" spans="3:28" ht="12.75" customHeight="1" x14ac:dyDescent="0.25">
      <c r="C556" s="122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</row>
    <row r="557" spans="3:28" ht="12.75" customHeight="1" x14ac:dyDescent="0.25">
      <c r="C557" s="122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</row>
    <row r="558" spans="3:28" ht="12.75" customHeight="1" x14ac:dyDescent="0.25">
      <c r="C558" s="122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</row>
    <row r="559" spans="3:28" ht="12.75" customHeight="1" x14ac:dyDescent="0.25">
      <c r="C559" s="122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</row>
    <row r="560" spans="3:28" ht="12.75" customHeight="1" x14ac:dyDescent="0.25">
      <c r="C560" s="122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</row>
    <row r="561" spans="3:28" ht="12.75" customHeight="1" x14ac:dyDescent="0.25">
      <c r="C561" s="122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</row>
    <row r="562" spans="3:28" ht="12.75" customHeight="1" x14ac:dyDescent="0.25">
      <c r="C562" s="122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</row>
    <row r="563" spans="3:28" ht="12.75" customHeight="1" x14ac:dyDescent="0.25">
      <c r="C563" s="122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</row>
    <row r="564" spans="3:28" ht="12.75" customHeight="1" x14ac:dyDescent="0.25">
      <c r="C564" s="122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</row>
    <row r="565" spans="3:28" ht="12.75" customHeight="1" x14ac:dyDescent="0.25">
      <c r="C565" s="122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</row>
    <row r="566" spans="3:28" ht="12.75" customHeight="1" x14ac:dyDescent="0.25">
      <c r="C566" s="122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</row>
    <row r="567" spans="3:28" ht="12.75" customHeight="1" x14ac:dyDescent="0.25">
      <c r="C567" s="122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</row>
    <row r="568" spans="3:28" ht="12.75" customHeight="1" x14ac:dyDescent="0.25">
      <c r="C568" s="122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</row>
    <row r="569" spans="3:28" ht="12.75" customHeight="1" x14ac:dyDescent="0.25">
      <c r="C569" s="122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</row>
    <row r="570" spans="3:28" ht="12.75" customHeight="1" x14ac:dyDescent="0.25">
      <c r="C570" s="122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</row>
    <row r="571" spans="3:28" ht="12.75" customHeight="1" x14ac:dyDescent="0.25">
      <c r="C571" s="122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</row>
    <row r="572" spans="3:28" ht="12.75" customHeight="1" x14ac:dyDescent="0.25">
      <c r="C572" s="122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</row>
    <row r="573" spans="3:28" ht="12.75" customHeight="1" x14ac:dyDescent="0.25">
      <c r="C573" s="122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</row>
    <row r="574" spans="3:28" ht="12.75" customHeight="1" x14ac:dyDescent="0.25">
      <c r="C574" s="122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</row>
    <row r="575" spans="3:28" ht="12.75" customHeight="1" x14ac:dyDescent="0.25">
      <c r="C575" s="122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</row>
    <row r="576" spans="3:28" ht="12.75" customHeight="1" x14ac:dyDescent="0.25">
      <c r="C576" s="122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</row>
    <row r="577" spans="3:28" ht="12.75" customHeight="1" x14ac:dyDescent="0.25">
      <c r="C577" s="122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</row>
    <row r="578" spans="3:28" ht="12.75" customHeight="1" x14ac:dyDescent="0.25">
      <c r="C578" s="122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</row>
    <row r="579" spans="3:28" ht="12.75" customHeight="1" x14ac:dyDescent="0.25">
      <c r="C579" s="122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</row>
    <row r="580" spans="3:28" ht="12.75" customHeight="1" x14ac:dyDescent="0.25">
      <c r="C580" s="122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</row>
    <row r="581" spans="3:28" ht="12.75" customHeight="1" x14ac:dyDescent="0.25">
      <c r="C581" s="122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</row>
    <row r="582" spans="3:28" ht="12.75" customHeight="1" x14ac:dyDescent="0.25">
      <c r="C582" s="122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</row>
    <row r="583" spans="3:28" ht="12.75" customHeight="1" x14ac:dyDescent="0.25">
      <c r="C583" s="122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</row>
    <row r="584" spans="3:28" ht="12.75" customHeight="1" x14ac:dyDescent="0.25">
      <c r="C584" s="122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</row>
    <row r="585" spans="3:28" ht="12.75" customHeight="1" x14ac:dyDescent="0.25">
      <c r="C585" s="122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</row>
    <row r="586" spans="3:28" ht="12.75" customHeight="1" x14ac:dyDescent="0.25">
      <c r="C586" s="122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</row>
    <row r="587" spans="3:28" ht="12.75" customHeight="1" x14ac:dyDescent="0.25">
      <c r="C587" s="122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</row>
    <row r="588" spans="3:28" ht="12.75" customHeight="1" x14ac:dyDescent="0.25">
      <c r="C588" s="122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</row>
    <row r="589" spans="3:28" ht="12.75" customHeight="1" x14ac:dyDescent="0.25">
      <c r="C589" s="122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</row>
    <row r="590" spans="3:28" ht="12.75" customHeight="1" x14ac:dyDescent="0.25">
      <c r="C590" s="122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</row>
    <row r="591" spans="3:28" ht="12.75" customHeight="1" x14ac:dyDescent="0.25">
      <c r="C591" s="122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</row>
    <row r="592" spans="3:28" ht="12.75" customHeight="1" x14ac:dyDescent="0.25">
      <c r="C592" s="122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</row>
    <row r="593" spans="3:28" ht="12.75" customHeight="1" x14ac:dyDescent="0.25">
      <c r="C593" s="122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</row>
    <row r="594" spans="3:28" ht="12.75" customHeight="1" x14ac:dyDescent="0.25">
      <c r="C594" s="122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</row>
    <row r="595" spans="3:28" ht="12.75" customHeight="1" x14ac:dyDescent="0.25">
      <c r="C595" s="122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</row>
    <row r="596" spans="3:28" ht="12.75" customHeight="1" x14ac:dyDescent="0.25">
      <c r="C596" s="122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</row>
    <row r="597" spans="3:28" ht="12.75" customHeight="1" x14ac:dyDescent="0.25">
      <c r="C597" s="122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</row>
    <row r="598" spans="3:28" ht="12.75" customHeight="1" x14ac:dyDescent="0.25">
      <c r="C598" s="122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</row>
    <row r="599" spans="3:28" ht="12.75" customHeight="1" x14ac:dyDescent="0.25">
      <c r="C599" s="122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</row>
    <row r="600" spans="3:28" ht="12.75" customHeight="1" x14ac:dyDescent="0.25">
      <c r="C600" s="122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</row>
    <row r="601" spans="3:28" ht="12.75" customHeight="1" x14ac:dyDescent="0.25">
      <c r="C601" s="122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</row>
    <row r="602" spans="3:28" ht="12.75" customHeight="1" x14ac:dyDescent="0.25">
      <c r="C602" s="122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</row>
    <row r="603" spans="3:28" ht="12.75" customHeight="1" x14ac:dyDescent="0.25">
      <c r="C603" s="122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</row>
    <row r="604" spans="3:28" ht="12.75" customHeight="1" x14ac:dyDescent="0.25">
      <c r="C604" s="122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</row>
    <row r="605" spans="3:28" ht="12.75" customHeight="1" x14ac:dyDescent="0.25">
      <c r="C605" s="122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</row>
    <row r="606" spans="3:28" ht="12.75" customHeight="1" x14ac:dyDescent="0.25">
      <c r="C606" s="122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</row>
    <row r="607" spans="3:28" ht="12.75" customHeight="1" x14ac:dyDescent="0.25">
      <c r="C607" s="122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</row>
    <row r="608" spans="3:28" ht="12.75" customHeight="1" x14ac:dyDescent="0.25">
      <c r="C608" s="122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</row>
    <row r="609" spans="3:28" ht="12.75" customHeight="1" x14ac:dyDescent="0.25">
      <c r="C609" s="122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</row>
    <row r="610" spans="3:28" ht="12.75" customHeight="1" x14ac:dyDescent="0.25">
      <c r="C610" s="122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</row>
    <row r="611" spans="3:28" ht="12.75" customHeight="1" x14ac:dyDescent="0.25">
      <c r="C611" s="122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</row>
    <row r="612" spans="3:28" ht="12.75" customHeight="1" x14ac:dyDescent="0.25">
      <c r="C612" s="122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</row>
    <row r="613" spans="3:28" ht="12.75" customHeight="1" x14ac:dyDescent="0.25">
      <c r="C613" s="122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</row>
    <row r="614" spans="3:28" ht="12.75" customHeight="1" x14ac:dyDescent="0.25">
      <c r="C614" s="122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</row>
    <row r="615" spans="3:28" ht="12.75" customHeight="1" x14ac:dyDescent="0.25">
      <c r="C615" s="122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</row>
    <row r="616" spans="3:28" ht="12.75" customHeight="1" x14ac:dyDescent="0.25">
      <c r="C616" s="122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</row>
    <row r="617" spans="3:28" ht="12.75" customHeight="1" x14ac:dyDescent="0.25">
      <c r="C617" s="122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</row>
    <row r="618" spans="3:28" ht="12.75" customHeight="1" x14ac:dyDescent="0.25">
      <c r="C618" s="122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</row>
    <row r="619" spans="3:28" ht="12.75" customHeight="1" x14ac:dyDescent="0.25">
      <c r="C619" s="122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</row>
    <row r="620" spans="3:28" ht="12.75" customHeight="1" x14ac:dyDescent="0.25">
      <c r="C620" s="122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</row>
    <row r="621" spans="3:28" ht="12.75" customHeight="1" x14ac:dyDescent="0.25">
      <c r="C621" s="122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</row>
    <row r="622" spans="3:28" ht="12.75" customHeight="1" x14ac:dyDescent="0.25">
      <c r="C622" s="122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</row>
    <row r="623" spans="3:28" ht="12.75" customHeight="1" x14ac:dyDescent="0.25">
      <c r="C623" s="122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</row>
    <row r="624" spans="3:28" ht="12.75" customHeight="1" x14ac:dyDescent="0.25">
      <c r="C624" s="122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</row>
    <row r="625" spans="3:28" ht="12.75" customHeight="1" x14ac:dyDescent="0.25">
      <c r="C625" s="122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</row>
    <row r="626" spans="3:28" ht="12.75" customHeight="1" x14ac:dyDescent="0.25">
      <c r="C626" s="122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</row>
    <row r="627" spans="3:28" ht="12.75" customHeight="1" x14ac:dyDescent="0.25">
      <c r="C627" s="122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</row>
    <row r="628" spans="3:28" ht="12.75" customHeight="1" x14ac:dyDescent="0.25">
      <c r="C628" s="122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</row>
    <row r="629" spans="3:28" ht="12.75" customHeight="1" x14ac:dyDescent="0.25">
      <c r="C629" s="122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</row>
    <row r="630" spans="3:28" ht="12.75" customHeight="1" x14ac:dyDescent="0.25">
      <c r="C630" s="122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</row>
    <row r="631" spans="3:28" ht="12.75" customHeight="1" x14ac:dyDescent="0.25">
      <c r="C631" s="122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</row>
    <row r="632" spans="3:28" ht="12.75" customHeight="1" x14ac:dyDescent="0.25">
      <c r="C632" s="122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</row>
    <row r="633" spans="3:28" ht="12.75" customHeight="1" x14ac:dyDescent="0.25">
      <c r="C633" s="122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</row>
    <row r="634" spans="3:28" ht="12.75" customHeight="1" x14ac:dyDescent="0.25">
      <c r="C634" s="122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</row>
    <row r="635" spans="3:28" ht="12.75" customHeight="1" x14ac:dyDescent="0.25">
      <c r="C635" s="122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</row>
    <row r="636" spans="3:28" ht="12.75" customHeight="1" x14ac:dyDescent="0.25">
      <c r="C636" s="122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</row>
    <row r="637" spans="3:28" ht="12.75" customHeight="1" x14ac:dyDescent="0.25">
      <c r="C637" s="122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</row>
    <row r="638" spans="3:28" ht="12.75" customHeight="1" x14ac:dyDescent="0.25">
      <c r="C638" s="122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</row>
    <row r="639" spans="3:28" ht="12.75" customHeight="1" x14ac:dyDescent="0.25">
      <c r="C639" s="122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</row>
    <row r="640" spans="3:28" ht="12.75" customHeight="1" x14ac:dyDescent="0.25">
      <c r="C640" s="122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</row>
    <row r="641" spans="3:28" ht="12.75" customHeight="1" x14ac:dyDescent="0.25">
      <c r="C641" s="122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</row>
    <row r="642" spans="3:28" ht="12.75" customHeight="1" x14ac:dyDescent="0.25">
      <c r="C642" s="122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</row>
    <row r="643" spans="3:28" ht="12.75" customHeight="1" x14ac:dyDescent="0.25">
      <c r="C643" s="122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</row>
    <row r="644" spans="3:28" ht="12.75" customHeight="1" x14ac:dyDescent="0.25">
      <c r="C644" s="122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</row>
    <row r="645" spans="3:28" ht="12.75" customHeight="1" x14ac:dyDescent="0.25">
      <c r="C645" s="122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</row>
    <row r="646" spans="3:28" ht="12.75" customHeight="1" x14ac:dyDescent="0.25">
      <c r="C646" s="122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</row>
    <row r="647" spans="3:28" ht="12.75" customHeight="1" x14ac:dyDescent="0.25">
      <c r="C647" s="122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</row>
    <row r="648" spans="3:28" ht="12.75" customHeight="1" x14ac:dyDescent="0.25">
      <c r="C648" s="122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</row>
    <row r="649" spans="3:28" ht="12.75" customHeight="1" x14ac:dyDescent="0.25">
      <c r="C649" s="122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</row>
    <row r="650" spans="3:28" ht="12.75" customHeight="1" x14ac:dyDescent="0.25">
      <c r="C650" s="122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</row>
    <row r="651" spans="3:28" ht="12.75" customHeight="1" x14ac:dyDescent="0.25">
      <c r="C651" s="122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</row>
    <row r="652" spans="3:28" ht="12.75" customHeight="1" x14ac:dyDescent="0.25">
      <c r="C652" s="122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</row>
    <row r="653" spans="3:28" ht="12.75" customHeight="1" x14ac:dyDescent="0.25">
      <c r="C653" s="122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</row>
    <row r="654" spans="3:28" ht="12.75" customHeight="1" x14ac:dyDescent="0.25">
      <c r="C654" s="122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</row>
    <row r="655" spans="3:28" ht="12.75" customHeight="1" x14ac:dyDescent="0.25">
      <c r="C655" s="122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</row>
    <row r="656" spans="3:28" ht="12.75" customHeight="1" x14ac:dyDescent="0.25">
      <c r="C656" s="122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</row>
    <row r="657" spans="3:28" ht="12.75" customHeight="1" x14ac:dyDescent="0.25">
      <c r="C657" s="122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</row>
    <row r="658" spans="3:28" ht="12.75" customHeight="1" x14ac:dyDescent="0.25">
      <c r="C658" s="122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</row>
    <row r="659" spans="3:28" ht="12.75" customHeight="1" x14ac:dyDescent="0.25">
      <c r="C659" s="122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</row>
    <row r="660" spans="3:28" ht="12.75" customHeight="1" x14ac:dyDescent="0.25">
      <c r="C660" s="122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</row>
    <row r="661" spans="3:28" ht="12.75" customHeight="1" x14ac:dyDescent="0.25">
      <c r="C661" s="122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</row>
    <row r="662" spans="3:28" ht="12.75" customHeight="1" x14ac:dyDescent="0.25">
      <c r="C662" s="122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</row>
    <row r="663" spans="3:28" ht="12.75" customHeight="1" x14ac:dyDescent="0.25">
      <c r="C663" s="122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</row>
    <row r="664" spans="3:28" ht="12.75" customHeight="1" x14ac:dyDescent="0.25">
      <c r="C664" s="122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</row>
    <row r="665" spans="3:28" ht="12.75" customHeight="1" x14ac:dyDescent="0.25">
      <c r="C665" s="122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</row>
    <row r="666" spans="3:28" ht="12.75" customHeight="1" x14ac:dyDescent="0.25">
      <c r="C666" s="122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</row>
    <row r="667" spans="3:28" ht="12.75" customHeight="1" x14ac:dyDescent="0.25">
      <c r="C667" s="122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</row>
    <row r="668" spans="3:28" ht="12.75" customHeight="1" x14ac:dyDescent="0.25">
      <c r="C668" s="122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</row>
    <row r="669" spans="3:28" ht="12.75" customHeight="1" x14ac:dyDescent="0.25">
      <c r="C669" s="122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</row>
    <row r="670" spans="3:28" ht="12.75" customHeight="1" x14ac:dyDescent="0.25">
      <c r="C670" s="122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</row>
    <row r="671" spans="3:28" ht="12.75" customHeight="1" x14ac:dyDescent="0.25">
      <c r="C671" s="122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</row>
    <row r="672" spans="3:28" ht="12.75" customHeight="1" x14ac:dyDescent="0.25">
      <c r="C672" s="122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</row>
    <row r="673" spans="3:28" ht="12.75" customHeight="1" x14ac:dyDescent="0.25">
      <c r="C673" s="122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</row>
    <row r="674" spans="3:28" ht="12.75" customHeight="1" x14ac:dyDescent="0.25">
      <c r="C674" s="122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</row>
    <row r="675" spans="3:28" ht="12.75" customHeight="1" x14ac:dyDescent="0.25">
      <c r="C675" s="122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</row>
    <row r="676" spans="3:28" ht="12.75" customHeight="1" x14ac:dyDescent="0.25">
      <c r="C676" s="122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</row>
    <row r="677" spans="3:28" ht="12.75" customHeight="1" x14ac:dyDescent="0.25">
      <c r="C677" s="122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</row>
    <row r="678" spans="3:28" ht="12.75" customHeight="1" x14ac:dyDescent="0.25">
      <c r="C678" s="122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</row>
    <row r="679" spans="3:28" ht="12.75" customHeight="1" x14ac:dyDescent="0.25">
      <c r="C679" s="122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</row>
    <row r="680" spans="3:28" ht="12.75" customHeight="1" x14ac:dyDescent="0.25">
      <c r="C680" s="122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</row>
    <row r="681" spans="3:28" ht="12.75" customHeight="1" x14ac:dyDescent="0.25">
      <c r="C681" s="122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</row>
    <row r="682" spans="3:28" ht="12.75" customHeight="1" x14ac:dyDescent="0.25">
      <c r="C682" s="122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</row>
    <row r="683" spans="3:28" ht="12.75" customHeight="1" x14ac:dyDescent="0.25">
      <c r="C683" s="122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</row>
    <row r="684" spans="3:28" ht="12.75" customHeight="1" x14ac:dyDescent="0.25">
      <c r="C684" s="122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</row>
    <row r="685" spans="3:28" ht="12.75" customHeight="1" x14ac:dyDescent="0.25">
      <c r="C685" s="122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</row>
    <row r="686" spans="3:28" ht="12.75" customHeight="1" x14ac:dyDescent="0.25">
      <c r="C686" s="122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</row>
    <row r="687" spans="3:28" ht="12.75" customHeight="1" x14ac:dyDescent="0.25">
      <c r="C687" s="122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</row>
    <row r="688" spans="3:28" ht="12.75" customHeight="1" x14ac:dyDescent="0.25">
      <c r="C688" s="122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</row>
    <row r="689" spans="3:28" ht="12.75" customHeight="1" x14ac:dyDescent="0.25">
      <c r="C689" s="122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</row>
    <row r="690" spans="3:28" ht="12.75" customHeight="1" x14ac:dyDescent="0.25">
      <c r="C690" s="122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</row>
    <row r="691" spans="3:28" ht="12.75" customHeight="1" x14ac:dyDescent="0.25">
      <c r="C691" s="122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</row>
    <row r="692" spans="3:28" ht="12.75" customHeight="1" x14ac:dyDescent="0.25">
      <c r="C692" s="122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</row>
    <row r="693" spans="3:28" ht="12.75" customHeight="1" x14ac:dyDescent="0.25">
      <c r="C693" s="122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</row>
    <row r="694" spans="3:28" ht="12.75" customHeight="1" x14ac:dyDescent="0.25">
      <c r="C694" s="122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</row>
    <row r="695" spans="3:28" ht="12.75" customHeight="1" x14ac:dyDescent="0.25">
      <c r="C695" s="122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</row>
    <row r="696" spans="3:28" ht="12.75" customHeight="1" x14ac:dyDescent="0.25">
      <c r="C696" s="122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</row>
    <row r="697" spans="3:28" ht="12.75" customHeight="1" x14ac:dyDescent="0.25">
      <c r="C697" s="122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</row>
    <row r="698" spans="3:28" ht="12.75" customHeight="1" x14ac:dyDescent="0.25">
      <c r="C698" s="122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</row>
    <row r="699" spans="3:28" ht="12.75" customHeight="1" x14ac:dyDescent="0.25">
      <c r="C699" s="122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</row>
    <row r="700" spans="3:28" ht="12.75" customHeight="1" x14ac:dyDescent="0.25">
      <c r="C700" s="122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</row>
    <row r="701" spans="3:28" ht="12.75" customHeight="1" x14ac:dyDescent="0.25">
      <c r="C701" s="122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</row>
    <row r="702" spans="3:28" ht="12.75" customHeight="1" x14ac:dyDescent="0.25">
      <c r="C702" s="122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</row>
    <row r="703" spans="3:28" ht="12.75" customHeight="1" x14ac:dyDescent="0.25">
      <c r="C703" s="122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</row>
    <row r="704" spans="3:28" ht="12.75" customHeight="1" x14ac:dyDescent="0.25">
      <c r="C704" s="122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</row>
    <row r="705" spans="3:28" ht="12.75" customHeight="1" x14ac:dyDescent="0.25">
      <c r="C705" s="122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</row>
    <row r="706" spans="3:28" ht="12.75" customHeight="1" x14ac:dyDescent="0.25">
      <c r="C706" s="122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</row>
    <row r="707" spans="3:28" ht="12.75" customHeight="1" x14ac:dyDescent="0.25">
      <c r="C707" s="122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</row>
    <row r="708" spans="3:28" ht="12.75" customHeight="1" x14ac:dyDescent="0.25">
      <c r="C708" s="122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</row>
    <row r="709" spans="3:28" ht="12.75" customHeight="1" x14ac:dyDescent="0.25">
      <c r="C709" s="122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</row>
    <row r="710" spans="3:28" ht="12.75" customHeight="1" x14ac:dyDescent="0.25">
      <c r="C710" s="122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</row>
    <row r="711" spans="3:28" ht="12.75" customHeight="1" x14ac:dyDescent="0.25">
      <c r="C711" s="122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</row>
    <row r="712" spans="3:28" ht="12.75" customHeight="1" x14ac:dyDescent="0.25">
      <c r="C712" s="122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</row>
    <row r="713" spans="3:28" ht="12.75" customHeight="1" x14ac:dyDescent="0.25">
      <c r="C713" s="122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</row>
    <row r="714" spans="3:28" ht="12.75" customHeight="1" x14ac:dyDescent="0.25">
      <c r="C714" s="122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</row>
    <row r="715" spans="3:28" ht="12.75" customHeight="1" x14ac:dyDescent="0.25">
      <c r="C715" s="122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</row>
    <row r="716" spans="3:28" ht="12.75" customHeight="1" x14ac:dyDescent="0.25">
      <c r="C716" s="122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</row>
    <row r="717" spans="3:28" ht="12.75" customHeight="1" x14ac:dyDescent="0.25">
      <c r="C717" s="122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</row>
    <row r="718" spans="3:28" ht="12.75" customHeight="1" x14ac:dyDescent="0.25">
      <c r="C718" s="122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</row>
    <row r="719" spans="3:28" ht="12.75" customHeight="1" x14ac:dyDescent="0.25">
      <c r="C719" s="122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</row>
    <row r="720" spans="3:28" ht="12.75" customHeight="1" x14ac:dyDescent="0.25">
      <c r="C720" s="122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</row>
    <row r="721" spans="3:28" ht="12.75" customHeight="1" x14ac:dyDescent="0.25">
      <c r="C721" s="122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</row>
    <row r="722" spans="3:28" ht="12.75" customHeight="1" x14ac:dyDescent="0.25">
      <c r="C722" s="122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</row>
    <row r="723" spans="3:28" ht="12.75" customHeight="1" x14ac:dyDescent="0.25">
      <c r="C723" s="122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</row>
    <row r="724" spans="3:28" ht="12.75" customHeight="1" x14ac:dyDescent="0.25">
      <c r="C724" s="122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</row>
    <row r="725" spans="3:28" ht="12.75" customHeight="1" x14ac:dyDescent="0.25">
      <c r="C725" s="122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</row>
    <row r="726" spans="3:28" ht="12.75" customHeight="1" x14ac:dyDescent="0.25">
      <c r="C726" s="122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</row>
    <row r="727" spans="3:28" ht="12.75" customHeight="1" x14ac:dyDescent="0.25">
      <c r="C727" s="122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</row>
    <row r="728" spans="3:28" ht="12.75" customHeight="1" x14ac:dyDescent="0.25">
      <c r="C728" s="122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</row>
    <row r="729" spans="3:28" ht="12.75" customHeight="1" x14ac:dyDescent="0.25">
      <c r="C729" s="122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</row>
    <row r="730" spans="3:28" ht="12.75" customHeight="1" x14ac:dyDescent="0.25">
      <c r="C730" s="122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</row>
    <row r="731" spans="3:28" ht="12.75" customHeight="1" x14ac:dyDescent="0.25">
      <c r="C731" s="122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</row>
    <row r="732" spans="3:28" ht="12.75" customHeight="1" x14ac:dyDescent="0.25">
      <c r="C732" s="122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</row>
    <row r="733" spans="3:28" ht="12.75" customHeight="1" x14ac:dyDescent="0.25">
      <c r="C733" s="122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</row>
    <row r="734" spans="3:28" ht="12.75" customHeight="1" x14ac:dyDescent="0.25">
      <c r="C734" s="122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</row>
    <row r="735" spans="3:28" ht="12.75" customHeight="1" x14ac:dyDescent="0.25">
      <c r="C735" s="122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</row>
    <row r="736" spans="3:28" ht="12.75" customHeight="1" x14ac:dyDescent="0.25">
      <c r="C736" s="122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</row>
    <row r="737" spans="3:28" ht="12.75" customHeight="1" x14ac:dyDescent="0.25">
      <c r="C737" s="122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</row>
    <row r="738" spans="3:28" ht="12.75" customHeight="1" x14ac:dyDescent="0.25">
      <c r="C738" s="122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</row>
    <row r="739" spans="3:28" ht="12.75" customHeight="1" x14ac:dyDescent="0.25">
      <c r="C739" s="122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</row>
    <row r="740" spans="3:28" ht="12.75" customHeight="1" x14ac:dyDescent="0.25">
      <c r="C740" s="122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</row>
    <row r="741" spans="3:28" ht="12.75" customHeight="1" x14ac:dyDescent="0.25">
      <c r="C741" s="122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</row>
    <row r="742" spans="3:28" ht="12.75" customHeight="1" x14ac:dyDescent="0.25">
      <c r="C742" s="122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</row>
    <row r="743" spans="3:28" ht="12.75" customHeight="1" x14ac:dyDescent="0.25">
      <c r="C743" s="122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</row>
    <row r="744" spans="3:28" ht="12.75" customHeight="1" x14ac:dyDescent="0.25">
      <c r="C744" s="122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</row>
    <row r="745" spans="3:28" ht="12.75" customHeight="1" x14ac:dyDescent="0.25">
      <c r="C745" s="122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</row>
    <row r="746" spans="3:28" ht="12.75" customHeight="1" x14ac:dyDescent="0.25">
      <c r="C746" s="122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</row>
    <row r="747" spans="3:28" ht="12.75" customHeight="1" x14ac:dyDescent="0.25">
      <c r="C747" s="122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</row>
    <row r="748" spans="3:28" ht="12.75" customHeight="1" x14ac:dyDescent="0.25">
      <c r="C748" s="122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</row>
    <row r="749" spans="3:28" ht="12.75" customHeight="1" x14ac:dyDescent="0.25">
      <c r="C749" s="122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</row>
    <row r="750" spans="3:28" ht="12.75" customHeight="1" x14ac:dyDescent="0.25">
      <c r="C750" s="122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</row>
    <row r="751" spans="3:28" ht="12.75" customHeight="1" x14ac:dyDescent="0.25">
      <c r="C751" s="122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</row>
    <row r="752" spans="3:28" ht="12.75" customHeight="1" x14ac:dyDescent="0.25">
      <c r="C752" s="122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</row>
    <row r="753" spans="3:28" ht="12.75" customHeight="1" x14ac:dyDescent="0.25">
      <c r="C753" s="122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</row>
    <row r="754" spans="3:28" ht="12.75" customHeight="1" x14ac:dyDescent="0.25">
      <c r="C754" s="122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</row>
    <row r="755" spans="3:28" ht="12.75" customHeight="1" x14ac:dyDescent="0.25">
      <c r="C755" s="122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</row>
    <row r="756" spans="3:28" ht="12.75" customHeight="1" x14ac:dyDescent="0.25">
      <c r="C756" s="122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</row>
    <row r="757" spans="3:28" ht="12.75" customHeight="1" x14ac:dyDescent="0.25">
      <c r="C757" s="122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</row>
    <row r="758" spans="3:28" ht="12.75" customHeight="1" x14ac:dyDescent="0.25">
      <c r="C758" s="122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</row>
    <row r="759" spans="3:28" ht="12.75" customHeight="1" x14ac:dyDescent="0.25">
      <c r="C759" s="122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</row>
    <row r="760" spans="3:28" ht="12.75" customHeight="1" x14ac:dyDescent="0.25">
      <c r="C760" s="122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</row>
    <row r="761" spans="3:28" ht="12.75" customHeight="1" x14ac:dyDescent="0.25">
      <c r="C761" s="122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</row>
    <row r="762" spans="3:28" ht="12.75" customHeight="1" x14ac:dyDescent="0.25">
      <c r="C762" s="122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</row>
    <row r="763" spans="3:28" ht="12.75" customHeight="1" x14ac:dyDescent="0.25">
      <c r="C763" s="122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</row>
    <row r="764" spans="3:28" ht="12.75" customHeight="1" x14ac:dyDescent="0.25">
      <c r="C764" s="122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</row>
    <row r="765" spans="3:28" ht="12.75" customHeight="1" x14ac:dyDescent="0.25">
      <c r="C765" s="122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</row>
    <row r="766" spans="3:28" ht="12.75" customHeight="1" x14ac:dyDescent="0.25">
      <c r="C766" s="122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</row>
    <row r="767" spans="3:28" ht="12.75" customHeight="1" x14ac:dyDescent="0.25">
      <c r="C767" s="122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</row>
    <row r="768" spans="3:28" ht="12.75" customHeight="1" x14ac:dyDescent="0.25">
      <c r="C768" s="122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</row>
    <row r="769" spans="3:28" ht="12.75" customHeight="1" x14ac:dyDescent="0.25">
      <c r="C769" s="122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</row>
    <row r="770" spans="3:28" ht="12.75" customHeight="1" x14ac:dyDescent="0.25">
      <c r="C770" s="122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</row>
    <row r="771" spans="3:28" ht="12.75" customHeight="1" x14ac:dyDescent="0.25">
      <c r="C771" s="122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</row>
    <row r="772" spans="3:28" ht="12.75" customHeight="1" x14ac:dyDescent="0.25">
      <c r="C772" s="122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</row>
    <row r="773" spans="3:28" ht="12.75" customHeight="1" x14ac:dyDescent="0.25">
      <c r="C773" s="122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</row>
    <row r="774" spans="3:28" ht="12.75" customHeight="1" x14ac:dyDescent="0.25">
      <c r="C774" s="122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</row>
    <row r="775" spans="3:28" ht="12.75" customHeight="1" x14ac:dyDescent="0.25">
      <c r="C775" s="122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</row>
    <row r="776" spans="3:28" ht="12.75" customHeight="1" x14ac:dyDescent="0.25">
      <c r="C776" s="122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</row>
    <row r="777" spans="3:28" ht="12.75" customHeight="1" x14ac:dyDescent="0.25">
      <c r="C777" s="122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</row>
    <row r="778" spans="3:28" ht="12.75" customHeight="1" x14ac:dyDescent="0.25">
      <c r="C778" s="122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</row>
    <row r="779" spans="3:28" ht="12.75" customHeight="1" x14ac:dyDescent="0.25">
      <c r="C779" s="122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</row>
    <row r="780" spans="3:28" ht="12.75" customHeight="1" x14ac:dyDescent="0.25">
      <c r="C780" s="122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</row>
    <row r="781" spans="3:28" ht="12.75" customHeight="1" x14ac:dyDescent="0.25">
      <c r="C781" s="122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</row>
    <row r="782" spans="3:28" ht="12.75" customHeight="1" x14ac:dyDescent="0.25">
      <c r="C782" s="122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</row>
    <row r="783" spans="3:28" ht="12.75" customHeight="1" x14ac:dyDescent="0.25">
      <c r="C783" s="122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</row>
    <row r="784" spans="3:28" ht="12.75" customHeight="1" x14ac:dyDescent="0.25">
      <c r="C784" s="122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</row>
    <row r="785" spans="3:28" ht="12.75" customHeight="1" x14ac:dyDescent="0.25">
      <c r="C785" s="122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</row>
    <row r="786" spans="3:28" ht="12.75" customHeight="1" x14ac:dyDescent="0.25">
      <c r="C786" s="122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</row>
    <row r="787" spans="3:28" ht="12.75" customHeight="1" x14ac:dyDescent="0.25">
      <c r="C787" s="122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</row>
    <row r="788" spans="3:28" ht="12.75" customHeight="1" x14ac:dyDescent="0.25">
      <c r="C788" s="122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</row>
    <row r="789" spans="3:28" ht="12.75" customHeight="1" x14ac:dyDescent="0.25">
      <c r="C789" s="122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</row>
    <row r="790" spans="3:28" ht="12.75" customHeight="1" x14ac:dyDescent="0.25">
      <c r="C790" s="122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</row>
    <row r="791" spans="3:28" ht="12.75" customHeight="1" x14ac:dyDescent="0.25">
      <c r="C791" s="122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</row>
    <row r="792" spans="3:28" ht="12.75" customHeight="1" x14ac:dyDescent="0.25">
      <c r="C792" s="122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</row>
    <row r="793" spans="3:28" ht="12.75" customHeight="1" x14ac:dyDescent="0.25">
      <c r="C793" s="122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</row>
    <row r="794" spans="3:28" ht="12.75" customHeight="1" x14ac:dyDescent="0.25">
      <c r="C794" s="122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</row>
    <row r="795" spans="3:28" ht="12.75" customHeight="1" x14ac:dyDescent="0.25">
      <c r="C795" s="122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</row>
    <row r="796" spans="3:28" ht="12.75" customHeight="1" x14ac:dyDescent="0.25">
      <c r="C796" s="122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</row>
    <row r="797" spans="3:28" ht="12.75" customHeight="1" x14ac:dyDescent="0.25">
      <c r="C797" s="122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</row>
    <row r="798" spans="3:28" ht="12.75" customHeight="1" x14ac:dyDescent="0.25">
      <c r="C798" s="122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</row>
    <row r="799" spans="3:28" ht="12.75" customHeight="1" x14ac:dyDescent="0.25">
      <c r="C799" s="122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</row>
    <row r="800" spans="3:28" ht="12.75" customHeight="1" x14ac:dyDescent="0.25">
      <c r="C800" s="122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</row>
    <row r="801" spans="3:28" ht="12.75" customHeight="1" x14ac:dyDescent="0.25">
      <c r="C801" s="122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</row>
    <row r="802" spans="3:28" ht="12.75" customHeight="1" x14ac:dyDescent="0.25">
      <c r="C802" s="122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</row>
    <row r="803" spans="3:28" ht="12.75" customHeight="1" x14ac:dyDescent="0.25">
      <c r="C803" s="122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</row>
    <row r="804" spans="3:28" ht="12.75" customHeight="1" x14ac:dyDescent="0.25">
      <c r="C804" s="122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</row>
    <row r="805" spans="3:28" ht="12.75" customHeight="1" x14ac:dyDescent="0.25">
      <c r="C805" s="122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</row>
    <row r="806" spans="3:28" ht="12.75" customHeight="1" x14ac:dyDescent="0.25">
      <c r="C806" s="122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</row>
    <row r="807" spans="3:28" ht="12.75" customHeight="1" x14ac:dyDescent="0.25">
      <c r="C807" s="122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</row>
    <row r="808" spans="3:28" ht="12.75" customHeight="1" x14ac:dyDescent="0.25">
      <c r="C808" s="122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</row>
    <row r="809" spans="3:28" ht="12.75" customHeight="1" x14ac:dyDescent="0.25">
      <c r="C809" s="122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</row>
    <row r="810" spans="3:28" ht="12.75" customHeight="1" x14ac:dyDescent="0.25">
      <c r="C810" s="122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</row>
    <row r="811" spans="3:28" ht="12.75" customHeight="1" x14ac:dyDescent="0.25">
      <c r="C811" s="122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</row>
    <row r="812" spans="3:28" ht="12.75" customHeight="1" x14ac:dyDescent="0.25">
      <c r="C812" s="122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</row>
    <row r="813" spans="3:28" ht="12.75" customHeight="1" x14ac:dyDescent="0.25">
      <c r="C813" s="122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</row>
    <row r="814" spans="3:28" ht="12.75" customHeight="1" x14ac:dyDescent="0.25">
      <c r="C814" s="122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</row>
    <row r="815" spans="3:28" ht="12.75" customHeight="1" x14ac:dyDescent="0.25">
      <c r="C815" s="122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</row>
    <row r="816" spans="3:28" ht="12.75" customHeight="1" x14ac:dyDescent="0.25">
      <c r="C816" s="122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</row>
    <row r="817" spans="3:28" ht="12.75" customHeight="1" x14ac:dyDescent="0.25">
      <c r="C817" s="122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</row>
    <row r="818" spans="3:28" ht="12.75" customHeight="1" x14ac:dyDescent="0.25">
      <c r="C818" s="122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</row>
    <row r="819" spans="3:28" ht="12.75" customHeight="1" x14ac:dyDescent="0.25">
      <c r="C819" s="122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</row>
    <row r="820" spans="3:28" ht="12.75" customHeight="1" x14ac:dyDescent="0.25">
      <c r="C820" s="122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</row>
    <row r="821" spans="3:28" ht="12.75" customHeight="1" x14ac:dyDescent="0.25">
      <c r="C821" s="122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</row>
    <row r="822" spans="3:28" ht="12.75" customHeight="1" x14ac:dyDescent="0.25">
      <c r="C822" s="122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</row>
    <row r="823" spans="3:28" ht="12.75" customHeight="1" x14ac:dyDescent="0.25">
      <c r="C823" s="122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</row>
    <row r="824" spans="3:28" ht="12.75" customHeight="1" x14ac:dyDescent="0.25">
      <c r="C824" s="122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</row>
    <row r="825" spans="3:28" ht="12.75" customHeight="1" x14ac:dyDescent="0.25">
      <c r="C825" s="122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</row>
    <row r="826" spans="3:28" ht="12.75" customHeight="1" x14ac:dyDescent="0.25">
      <c r="C826" s="122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</row>
    <row r="827" spans="3:28" ht="12.75" customHeight="1" x14ac:dyDescent="0.25">
      <c r="C827" s="122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</row>
    <row r="828" spans="3:28" ht="12.75" customHeight="1" x14ac:dyDescent="0.25">
      <c r="C828" s="122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</row>
    <row r="829" spans="3:28" ht="12.75" customHeight="1" x14ac:dyDescent="0.25">
      <c r="C829" s="122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</row>
    <row r="830" spans="3:28" ht="12.75" customHeight="1" x14ac:dyDescent="0.25">
      <c r="C830" s="122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</row>
    <row r="831" spans="3:28" ht="12.75" customHeight="1" x14ac:dyDescent="0.25">
      <c r="C831" s="122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</row>
    <row r="832" spans="3:28" ht="12.75" customHeight="1" x14ac:dyDescent="0.25">
      <c r="C832" s="122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</row>
    <row r="833" spans="3:28" ht="12.75" customHeight="1" x14ac:dyDescent="0.25">
      <c r="C833" s="122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</row>
    <row r="834" spans="3:28" ht="12.75" customHeight="1" x14ac:dyDescent="0.25">
      <c r="C834" s="122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</row>
    <row r="835" spans="3:28" ht="12.75" customHeight="1" x14ac:dyDescent="0.25">
      <c r="C835" s="122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</row>
    <row r="836" spans="3:28" ht="12.75" customHeight="1" x14ac:dyDescent="0.25">
      <c r="C836" s="122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</row>
    <row r="837" spans="3:28" ht="12.75" customHeight="1" x14ac:dyDescent="0.25">
      <c r="C837" s="122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</row>
    <row r="838" spans="3:28" ht="12.75" customHeight="1" x14ac:dyDescent="0.25">
      <c r="C838" s="122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</row>
    <row r="839" spans="3:28" ht="12.75" customHeight="1" x14ac:dyDescent="0.25">
      <c r="C839" s="122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</row>
    <row r="840" spans="3:28" ht="12.75" customHeight="1" x14ac:dyDescent="0.25">
      <c r="C840" s="122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</row>
    <row r="841" spans="3:28" ht="12.75" customHeight="1" x14ac:dyDescent="0.25">
      <c r="C841" s="122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  <c r="AA841" s="147"/>
      <c r="AB841" s="147"/>
    </row>
    <row r="842" spans="3:28" ht="12.75" customHeight="1" x14ac:dyDescent="0.25">
      <c r="C842" s="122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  <c r="AA842" s="147"/>
      <c r="AB842" s="147"/>
    </row>
    <row r="843" spans="3:28" ht="12.75" customHeight="1" x14ac:dyDescent="0.25">
      <c r="C843" s="122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  <c r="AA843" s="147"/>
      <c r="AB843" s="147"/>
    </row>
    <row r="844" spans="3:28" ht="12.75" customHeight="1" x14ac:dyDescent="0.25">
      <c r="C844" s="122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</row>
    <row r="845" spans="3:28" ht="12.75" customHeight="1" x14ac:dyDescent="0.25">
      <c r="C845" s="122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</row>
    <row r="846" spans="3:28" ht="12.75" customHeight="1" x14ac:dyDescent="0.25">
      <c r="C846" s="122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</row>
    <row r="847" spans="3:28" ht="12.75" customHeight="1" x14ac:dyDescent="0.25">
      <c r="C847" s="122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7"/>
    </row>
    <row r="848" spans="3:28" ht="12.75" customHeight="1" x14ac:dyDescent="0.25">
      <c r="C848" s="122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  <c r="AA848" s="147"/>
      <c r="AB848" s="147"/>
    </row>
    <row r="849" spans="3:28" ht="12.75" customHeight="1" x14ac:dyDescent="0.25">
      <c r="C849" s="122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</row>
    <row r="850" spans="3:28" ht="12.75" customHeight="1" x14ac:dyDescent="0.25">
      <c r="C850" s="122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  <c r="AA850" s="147"/>
      <c r="AB850" s="147"/>
    </row>
    <row r="851" spans="3:28" ht="12.75" customHeight="1" x14ac:dyDescent="0.25">
      <c r="C851" s="122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  <c r="AA851" s="147"/>
      <c r="AB851" s="147"/>
    </row>
    <row r="852" spans="3:28" ht="12.75" customHeight="1" x14ac:dyDescent="0.25">
      <c r="C852" s="122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  <c r="AA852" s="147"/>
      <c r="AB852" s="147"/>
    </row>
    <row r="853" spans="3:28" ht="12.75" customHeight="1" x14ac:dyDescent="0.25">
      <c r="C853" s="122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</row>
    <row r="854" spans="3:28" ht="12.75" customHeight="1" x14ac:dyDescent="0.25">
      <c r="C854" s="122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</row>
    <row r="855" spans="3:28" ht="12.75" customHeight="1" x14ac:dyDescent="0.25">
      <c r="C855" s="122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</row>
    <row r="856" spans="3:28" ht="12.75" customHeight="1" x14ac:dyDescent="0.25">
      <c r="C856" s="122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  <c r="AA856" s="147"/>
      <c r="AB856" s="147"/>
    </row>
    <row r="857" spans="3:28" ht="12.75" customHeight="1" x14ac:dyDescent="0.25">
      <c r="C857" s="122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  <c r="AA857" s="147"/>
      <c r="AB857" s="147"/>
    </row>
    <row r="858" spans="3:28" ht="12.75" customHeight="1" x14ac:dyDescent="0.25">
      <c r="C858" s="122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  <c r="AA858" s="147"/>
      <c r="AB858" s="147"/>
    </row>
    <row r="859" spans="3:28" ht="12.75" customHeight="1" x14ac:dyDescent="0.25">
      <c r="C859" s="122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  <c r="AA859" s="147"/>
      <c r="AB859" s="147"/>
    </row>
    <row r="860" spans="3:28" ht="12.75" customHeight="1" x14ac:dyDescent="0.25">
      <c r="C860" s="122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  <c r="AA860" s="147"/>
      <c r="AB860" s="147"/>
    </row>
    <row r="861" spans="3:28" ht="12.75" customHeight="1" x14ac:dyDescent="0.25">
      <c r="C861" s="122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  <c r="AA861" s="147"/>
      <c r="AB861" s="147"/>
    </row>
    <row r="862" spans="3:28" ht="12.75" customHeight="1" x14ac:dyDescent="0.25">
      <c r="C862" s="122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</row>
    <row r="863" spans="3:28" ht="12.75" customHeight="1" x14ac:dyDescent="0.25">
      <c r="C863" s="122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</row>
    <row r="864" spans="3:28" ht="12.75" customHeight="1" x14ac:dyDescent="0.25">
      <c r="C864" s="122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</row>
    <row r="865" spans="3:28" ht="12.75" customHeight="1" x14ac:dyDescent="0.25">
      <c r="C865" s="122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  <c r="AA865" s="147"/>
      <c r="AB865" s="147"/>
    </row>
    <row r="866" spans="3:28" ht="12.75" customHeight="1" x14ac:dyDescent="0.25">
      <c r="C866" s="122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  <c r="AA866" s="147"/>
      <c r="AB866" s="147"/>
    </row>
    <row r="867" spans="3:28" ht="12.75" customHeight="1" x14ac:dyDescent="0.25">
      <c r="C867" s="122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  <c r="AA867" s="147"/>
      <c r="AB867" s="147"/>
    </row>
    <row r="868" spans="3:28" ht="12.75" customHeight="1" x14ac:dyDescent="0.25">
      <c r="C868" s="122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</row>
    <row r="869" spans="3:28" ht="12.75" customHeight="1" x14ac:dyDescent="0.25">
      <c r="C869" s="122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  <c r="AA869" s="147"/>
      <c r="AB869" s="147"/>
    </row>
    <row r="870" spans="3:28" ht="12.75" customHeight="1" x14ac:dyDescent="0.25">
      <c r="C870" s="122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  <c r="AA870" s="147"/>
      <c r="AB870" s="147"/>
    </row>
    <row r="871" spans="3:28" ht="12.75" customHeight="1" x14ac:dyDescent="0.25">
      <c r="C871" s="122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</row>
    <row r="872" spans="3:28" ht="12.75" customHeight="1" x14ac:dyDescent="0.25">
      <c r="C872" s="122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</row>
    <row r="873" spans="3:28" ht="12.75" customHeight="1" x14ac:dyDescent="0.25">
      <c r="C873" s="122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</row>
    <row r="874" spans="3:28" ht="12.75" customHeight="1" x14ac:dyDescent="0.25">
      <c r="C874" s="122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7"/>
    </row>
    <row r="875" spans="3:28" ht="12.75" customHeight="1" x14ac:dyDescent="0.25">
      <c r="C875" s="122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  <c r="AA875" s="147"/>
      <c r="AB875" s="147"/>
    </row>
    <row r="876" spans="3:28" ht="12.75" customHeight="1" x14ac:dyDescent="0.25">
      <c r="C876" s="122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  <c r="AA876" s="147"/>
      <c r="AB876" s="147"/>
    </row>
    <row r="877" spans="3:28" ht="12.75" customHeight="1" x14ac:dyDescent="0.25">
      <c r="C877" s="122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  <c r="AA877" s="147"/>
      <c r="AB877" s="147"/>
    </row>
    <row r="878" spans="3:28" ht="12.75" customHeight="1" x14ac:dyDescent="0.25">
      <c r="C878" s="122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</row>
    <row r="879" spans="3:28" ht="12.75" customHeight="1" x14ac:dyDescent="0.25">
      <c r="C879" s="122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  <c r="AA879" s="147"/>
      <c r="AB879" s="147"/>
    </row>
    <row r="880" spans="3:28" ht="12.75" customHeight="1" x14ac:dyDescent="0.25">
      <c r="C880" s="122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</row>
    <row r="881" spans="3:28" ht="12.75" customHeight="1" x14ac:dyDescent="0.25">
      <c r="C881" s="122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</row>
    <row r="882" spans="3:28" ht="12.75" customHeight="1" x14ac:dyDescent="0.25">
      <c r="C882" s="122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</row>
    <row r="883" spans="3:28" ht="12.75" customHeight="1" x14ac:dyDescent="0.25">
      <c r="C883" s="122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  <c r="AA883" s="147"/>
      <c r="AB883" s="147"/>
    </row>
    <row r="884" spans="3:28" ht="12.75" customHeight="1" x14ac:dyDescent="0.25">
      <c r="C884" s="122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  <c r="AA884" s="147"/>
      <c r="AB884" s="147"/>
    </row>
    <row r="885" spans="3:28" ht="12.75" customHeight="1" x14ac:dyDescent="0.25">
      <c r="C885" s="122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  <c r="AA885" s="147"/>
      <c r="AB885" s="147"/>
    </row>
    <row r="886" spans="3:28" ht="12.75" customHeight="1" x14ac:dyDescent="0.25">
      <c r="C886" s="122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  <c r="AA886" s="147"/>
      <c r="AB886" s="147"/>
    </row>
    <row r="887" spans="3:28" ht="12.75" customHeight="1" x14ac:dyDescent="0.25">
      <c r="C887" s="122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</row>
    <row r="888" spans="3:28" ht="12.75" customHeight="1" x14ac:dyDescent="0.25">
      <c r="C888" s="122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  <c r="AA888" s="147"/>
      <c r="AB888" s="147"/>
    </row>
    <row r="889" spans="3:28" ht="12.75" customHeight="1" x14ac:dyDescent="0.25">
      <c r="C889" s="122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</row>
    <row r="890" spans="3:28" ht="12.75" customHeight="1" x14ac:dyDescent="0.25">
      <c r="C890" s="122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</row>
    <row r="891" spans="3:28" ht="12.75" customHeight="1" x14ac:dyDescent="0.25">
      <c r="C891" s="122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</row>
    <row r="892" spans="3:28" ht="12.75" customHeight="1" x14ac:dyDescent="0.25">
      <c r="C892" s="122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  <c r="AA892" s="147"/>
      <c r="AB892" s="147"/>
    </row>
    <row r="893" spans="3:28" ht="12.75" customHeight="1" x14ac:dyDescent="0.25">
      <c r="C893" s="122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  <c r="AA893" s="147"/>
      <c r="AB893" s="147"/>
    </row>
    <row r="894" spans="3:28" ht="12.75" customHeight="1" x14ac:dyDescent="0.25">
      <c r="C894" s="122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  <c r="AA894" s="147"/>
      <c r="AB894" s="147"/>
    </row>
    <row r="895" spans="3:28" ht="12.75" customHeight="1" x14ac:dyDescent="0.25">
      <c r="C895" s="122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</row>
    <row r="896" spans="3:28" ht="12.75" customHeight="1" x14ac:dyDescent="0.25">
      <c r="C896" s="122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  <c r="AA896" s="147"/>
      <c r="AB896" s="147"/>
    </row>
    <row r="897" spans="3:28" ht="12.75" customHeight="1" x14ac:dyDescent="0.25">
      <c r="C897" s="122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  <c r="AA897" s="147"/>
      <c r="AB897" s="147"/>
    </row>
    <row r="898" spans="3:28" ht="12.75" customHeight="1" x14ac:dyDescent="0.25">
      <c r="C898" s="122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</row>
    <row r="899" spans="3:28" ht="12.75" customHeight="1" x14ac:dyDescent="0.25">
      <c r="C899" s="122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</row>
    <row r="900" spans="3:28" ht="12.75" customHeight="1" x14ac:dyDescent="0.25">
      <c r="C900" s="122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</row>
    <row r="901" spans="3:28" ht="12.75" customHeight="1" x14ac:dyDescent="0.25">
      <c r="C901" s="122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</row>
    <row r="902" spans="3:28" ht="12.75" customHeight="1" x14ac:dyDescent="0.25">
      <c r="C902" s="122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</row>
    <row r="903" spans="3:28" ht="12.75" customHeight="1" x14ac:dyDescent="0.25">
      <c r="C903" s="122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</row>
    <row r="904" spans="3:28" ht="12.75" customHeight="1" x14ac:dyDescent="0.25">
      <c r="C904" s="122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</row>
    <row r="905" spans="3:28" ht="12.75" customHeight="1" x14ac:dyDescent="0.25">
      <c r="C905" s="122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</row>
    <row r="906" spans="3:28" ht="12.75" customHeight="1" x14ac:dyDescent="0.25">
      <c r="C906" s="122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</row>
    <row r="907" spans="3:28" ht="12.75" customHeight="1" x14ac:dyDescent="0.25">
      <c r="C907" s="122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</row>
    <row r="908" spans="3:28" ht="12.75" customHeight="1" x14ac:dyDescent="0.25">
      <c r="C908" s="122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</row>
    <row r="909" spans="3:28" ht="12.75" customHeight="1" x14ac:dyDescent="0.25">
      <c r="C909" s="122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</row>
    <row r="910" spans="3:28" ht="12.75" customHeight="1" x14ac:dyDescent="0.25">
      <c r="C910" s="122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</row>
    <row r="911" spans="3:28" ht="12.75" customHeight="1" x14ac:dyDescent="0.25">
      <c r="C911" s="122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</row>
    <row r="912" spans="3:28" ht="12.75" customHeight="1" x14ac:dyDescent="0.25">
      <c r="C912" s="122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</row>
    <row r="913" spans="3:28" ht="12.75" customHeight="1" x14ac:dyDescent="0.25">
      <c r="C913" s="122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</row>
    <row r="914" spans="3:28" ht="12.75" customHeight="1" x14ac:dyDescent="0.25">
      <c r="C914" s="122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</row>
    <row r="915" spans="3:28" ht="12.75" customHeight="1" x14ac:dyDescent="0.25">
      <c r="C915" s="122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</row>
    <row r="916" spans="3:28" ht="12.75" customHeight="1" x14ac:dyDescent="0.25">
      <c r="C916" s="122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</row>
    <row r="917" spans="3:28" ht="12.75" customHeight="1" x14ac:dyDescent="0.25">
      <c r="C917" s="122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</row>
    <row r="918" spans="3:28" ht="12.75" customHeight="1" x14ac:dyDescent="0.25">
      <c r="C918" s="122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</row>
    <row r="919" spans="3:28" ht="12.75" customHeight="1" x14ac:dyDescent="0.25">
      <c r="C919" s="122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</row>
    <row r="920" spans="3:28" ht="12.75" customHeight="1" x14ac:dyDescent="0.25">
      <c r="C920" s="122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</row>
    <row r="921" spans="3:28" ht="12.75" customHeight="1" x14ac:dyDescent="0.25">
      <c r="C921" s="122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</row>
    <row r="922" spans="3:28" ht="12.75" customHeight="1" x14ac:dyDescent="0.25">
      <c r="C922" s="122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</row>
    <row r="923" spans="3:28" ht="12.75" customHeight="1" x14ac:dyDescent="0.25">
      <c r="C923" s="122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</row>
    <row r="924" spans="3:28" ht="12.75" customHeight="1" x14ac:dyDescent="0.25">
      <c r="C924" s="122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</row>
    <row r="925" spans="3:28" ht="12.75" customHeight="1" x14ac:dyDescent="0.25">
      <c r="C925" s="122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</row>
    <row r="926" spans="3:28" ht="12.75" customHeight="1" x14ac:dyDescent="0.25">
      <c r="C926" s="122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</row>
    <row r="927" spans="3:28" ht="12.75" customHeight="1" x14ac:dyDescent="0.25">
      <c r="C927" s="122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</row>
    <row r="928" spans="3:28" ht="12.75" customHeight="1" x14ac:dyDescent="0.25">
      <c r="C928" s="122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</row>
    <row r="929" spans="3:28" ht="12.75" customHeight="1" x14ac:dyDescent="0.25">
      <c r="C929" s="122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</row>
    <row r="930" spans="3:28" ht="12.75" customHeight="1" x14ac:dyDescent="0.25">
      <c r="C930" s="122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</row>
    <row r="931" spans="3:28" ht="12.75" customHeight="1" x14ac:dyDescent="0.25">
      <c r="C931" s="122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</row>
    <row r="932" spans="3:28" ht="12.75" customHeight="1" x14ac:dyDescent="0.25">
      <c r="C932" s="122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</row>
    <row r="933" spans="3:28" ht="12.75" customHeight="1" x14ac:dyDescent="0.25">
      <c r="C933" s="122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</row>
    <row r="934" spans="3:28" ht="12.75" customHeight="1" x14ac:dyDescent="0.25">
      <c r="C934" s="122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</row>
    <row r="935" spans="3:28" ht="12.75" customHeight="1" x14ac:dyDescent="0.25">
      <c r="C935" s="122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</row>
    <row r="936" spans="3:28" ht="12.75" customHeight="1" x14ac:dyDescent="0.25">
      <c r="C936" s="122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</row>
    <row r="937" spans="3:28" ht="12.75" customHeight="1" x14ac:dyDescent="0.25">
      <c r="C937" s="122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</row>
    <row r="938" spans="3:28" ht="12.75" customHeight="1" x14ac:dyDescent="0.25">
      <c r="C938" s="122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</row>
    <row r="939" spans="3:28" ht="12.75" customHeight="1" x14ac:dyDescent="0.25">
      <c r="C939" s="122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</row>
    <row r="940" spans="3:28" ht="12.75" customHeight="1" x14ac:dyDescent="0.25">
      <c r="C940" s="122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</row>
    <row r="941" spans="3:28" ht="12.75" customHeight="1" x14ac:dyDescent="0.25">
      <c r="C941" s="122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</row>
    <row r="942" spans="3:28" ht="12.75" customHeight="1" x14ac:dyDescent="0.25">
      <c r="C942" s="122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</row>
    <row r="943" spans="3:28" ht="12.75" customHeight="1" x14ac:dyDescent="0.25">
      <c r="C943" s="122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</row>
    <row r="944" spans="3:28" ht="12.75" customHeight="1" x14ac:dyDescent="0.25">
      <c r="C944" s="122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</row>
    <row r="945" spans="3:28" ht="12.75" customHeight="1" x14ac:dyDescent="0.25">
      <c r="C945" s="122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</row>
    <row r="946" spans="3:28" ht="12.75" customHeight="1" x14ac:dyDescent="0.25">
      <c r="C946" s="122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</row>
    <row r="947" spans="3:28" ht="12.75" customHeight="1" x14ac:dyDescent="0.25">
      <c r="C947" s="122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</row>
    <row r="948" spans="3:28" ht="12.75" customHeight="1" x14ac:dyDescent="0.25">
      <c r="C948" s="122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</row>
    <row r="949" spans="3:28" ht="12.75" customHeight="1" x14ac:dyDescent="0.25">
      <c r="C949" s="122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</row>
    <row r="950" spans="3:28" ht="12.75" customHeight="1" x14ac:dyDescent="0.25">
      <c r="C950" s="122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</row>
    <row r="951" spans="3:28" ht="12.75" customHeight="1" x14ac:dyDescent="0.25">
      <c r="C951" s="122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</row>
    <row r="952" spans="3:28" ht="12.75" customHeight="1" x14ac:dyDescent="0.25">
      <c r="C952" s="122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</row>
    <row r="953" spans="3:28" ht="12.75" customHeight="1" x14ac:dyDescent="0.25">
      <c r="C953" s="122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</row>
    <row r="954" spans="3:28" ht="12.75" customHeight="1" x14ac:dyDescent="0.25">
      <c r="C954" s="122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</row>
    <row r="955" spans="3:28" ht="12.75" customHeight="1" x14ac:dyDescent="0.25">
      <c r="C955" s="122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</row>
    <row r="956" spans="3:28" ht="12.75" customHeight="1" x14ac:dyDescent="0.25">
      <c r="C956" s="122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</row>
    <row r="957" spans="3:28" ht="12.75" customHeight="1" x14ac:dyDescent="0.25">
      <c r="C957" s="122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</row>
    <row r="958" spans="3:28" ht="12.75" customHeight="1" x14ac:dyDescent="0.25">
      <c r="C958" s="122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</row>
    <row r="959" spans="3:28" ht="12.75" customHeight="1" x14ac:dyDescent="0.25">
      <c r="C959" s="122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</row>
    <row r="960" spans="3:28" ht="12.75" customHeight="1" x14ac:dyDescent="0.25">
      <c r="C960" s="122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</row>
    <row r="961" spans="3:28" ht="12.75" customHeight="1" x14ac:dyDescent="0.25">
      <c r="C961" s="122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</row>
    <row r="962" spans="3:28" ht="12.75" customHeight="1" x14ac:dyDescent="0.25">
      <c r="C962" s="122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</row>
    <row r="963" spans="3:28" ht="12.75" customHeight="1" x14ac:dyDescent="0.25">
      <c r="C963" s="122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</row>
    <row r="964" spans="3:28" ht="12.75" customHeight="1" x14ac:dyDescent="0.25">
      <c r="C964" s="122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</row>
    <row r="965" spans="3:28" ht="12.75" customHeight="1" x14ac:dyDescent="0.25">
      <c r="C965" s="122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</row>
    <row r="966" spans="3:28" ht="12.75" customHeight="1" x14ac:dyDescent="0.25">
      <c r="C966" s="122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</row>
    <row r="967" spans="3:28" ht="12.75" customHeight="1" x14ac:dyDescent="0.25">
      <c r="C967" s="122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</row>
    <row r="968" spans="3:28" ht="12.75" customHeight="1" x14ac:dyDescent="0.25">
      <c r="C968" s="122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</row>
    <row r="969" spans="3:28" ht="12.75" customHeight="1" x14ac:dyDescent="0.25">
      <c r="C969" s="122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</row>
    <row r="970" spans="3:28" ht="12.75" customHeight="1" x14ac:dyDescent="0.25">
      <c r="C970" s="122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</row>
    <row r="971" spans="3:28" ht="12.75" customHeight="1" x14ac:dyDescent="0.25">
      <c r="C971" s="122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</row>
    <row r="972" spans="3:28" ht="12.75" customHeight="1" x14ac:dyDescent="0.25">
      <c r="C972" s="122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</row>
    <row r="973" spans="3:28" ht="12.75" customHeight="1" x14ac:dyDescent="0.25">
      <c r="C973" s="122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</row>
    <row r="974" spans="3:28" ht="12.75" customHeight="1" x14ac:dyDescent="0.25">
      <c r="C974" s="122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</row>
    <row r="975" spans="3:28" ht="12.75" customHeight="1" x14ac:dyDescent="0.25">
      <c r="C975" s="122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</row>
    <row r="976" spans="3:28" ht="12.75" customHeight="1" x14ac:dyDescent="0.25">
      <c r="C976" s="122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</row>
    <row r="977" spans="3:28" ht="12.75" customHeight="1" x14ac:dyDescent="0.25">
      <c r="C977" s="122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</row>
    <row r="978" spans="3:28" ht="12.75" customHeight="1" x14ac:dyDescent="0.25">
      <c r="C978" s="122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</row>
    <row r="979" spans="3:28" ht="12.75" customHeight="1" x14ac:dyDescent="0.25">
      <c r="C979" s="122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</row>
    <row r="980" spans="3:28" ht="12.75" customHeight="1" x14ac:dyDescent="0.25">
      <c r="C980" s="122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</row>
    <row r="981" spans="3:28" ht="12.75" customHeight="1" x14ac:dyDescent="0.25">
      <c r="C981" s="122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</row>
    <row r="982" spans="3:28" ht="12.75" customHeight="1" x14ac:dyDescent="0.25">
      <c r="C982" s="122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</row>
  </sheetData>
  <mergeCells count="55">
    <mergeCell ref="A30:C30"/>
    <mergeCell ref="D30:F30"/>
    <mergeCell ref="G30:H30"/>
    <mergeCell ref="A33:B33"/>
    <mergeCell ref="C33:E33"/>
    <mergeCell ref="F33:I33"/>
    <mergeCell ref="E26:J26"/>
    <mergeCell ref="L26:M26"/>
    <mergeCell ref="Q26:V26"/>
    <mergeCell ref="A27:D27"/>
    <mergeCell ref="A28:I28"/>
    <mergeCell ref="A29:C29"/>
    <mergeCell ref="D29:F29"/>
    <mergeCell ref="G29:H29"/>
    <mergeCell ref="Q20:V20"/>
    <mergeCell ref="B24:B25"/>
    <mergeCell ref="E24:J24"/>
    <mergeCell ref="Q24:V24"/>
    <mergeCell ref="E25:J25"/>
    <mergeCell ref="L25:M25"/>
    <mergeCell ref="Q25:V25"/>
    <mergeCell ref="A14:A26"/>
    <mergeCell ref="B14:B16"/>
    <mergeCell ref="E15:J15"/>
    <mergeCell ref="Q15:V15"/>
    <mergeCell ref="E16:J16"/>
    <mergeCell ref="Q16:V16"/>
    <mergeCell ref="E18:J18"/>
    <mergeCell ref="Q18:V18"/>
    <mergeCell ref="B20:B21"/>
    <mergeCell ref="E20:J20"/>
    <mergeCell ref="AC10:AC12"/>
    <mergeCell ref="AD10:AD12"/>
    <mergeCell ref="AE10:AE12"/>
    <mergeCell ref="AF10:AF12"/>
    <mergeCell ref="E11:J11"/>
    <mergeCell ref="K11:P11"/>
    <mergeCell ref="Q11:V11"/>
    <mergeCell ref="W11:AB11"/>
    <mergeCell ref="A5:I7"/>
    <mergeCell ref="J5:AA7"/>
    <mergeCell ref="AB5:AF7"/>
    <mergeCell ref="B8:AB8"/>
    <mergeCell ref="A9:A12"/>
    <mergeCell ref="B9:B12"/>
    <mergeCell ref="C9:AB9"/>
    <mergeCell ref="C10:C12"/>
    <mergeCell ref="D10:D12"/>
    <mergeCell ref="E10:AB10"/>
    <mergeCell ref="A1:C4"/>
    <mergeCell ref="D1:AC4"/>
    <mergeCell ref="AD1:AF1"/>
    <mergeCell ref="AD2:AF2"/>
    <mergeCell ref="AD3:AF3"/>
    <mergeCell ref="AD4:A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Milena Alvarez Zabala</dc:creator>
  <cp:lastModifiedBy>Ana Milena Alvarez Zabala</cp:lastModifiedBy>
  <dcterms:created xsi:type="dcterms:W3CDTF">2020-12-07T16:38:12Z</dcterms:created>
  <dcterms:modified xsi:type="dcterms:W3CDTF">2020-12-07T16:39:47Z</dcterms:modified>
</cp:coreProperties>
</file>