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12345E46-6A38-439D-A392-F5DBA56B1C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idad Aire - Gases." sheetId="2" r:id="rId1"/>
    <sheet name="Hoja1" sheetId="3" state="hidden" r:id="rId2"/>
  </sheets>
  <definedNames>
    <definedName name="_xlnm.Print_Area" localSheetId="0">'Calidad Aire - Gases.'!$A$1:$J$88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C17" i="2"/>
  <c r="J24" i="2"/>
  <c r="C18" i="2"/>
  <c r="G73" i="2"/>
  <c r="F73" i="2"/>
  <c r="E73" i="2"/>
  <c r="D73" i="2"/>
  <c r="J71" i="2"/>
  <c r="J73" i="2" s="1"/>
  <c r="I71" i="2"/>
  <c r="I73" i="2" s="1"/>
  <c r="G71" i="2"/>
  <c r="B71" i="2"/>
  <c r="B73" i="2" s="1"/>
  <c r="J66" i="2"/>
  <c r="J65" i="2"/>
  <c r="B65" i="2"/>
  <c r="D66" i="2" s="1"/>
  <c r="I64" i="2"/>
  <c r="I63" i="2"/>
  <c r="C59" i="2"/>
  <c r="G30" i="2" l="1"/>
  <c r="G32" i="2" s="1"/>
  <c r="B30" i="2"/>
  <c r="B32" i="2" s="1"/>
  <c r="D32" i="2" l="1"/>
  <c r="E32" i="2"/>
  <c r="J25" i="2"/>
  <c r="I23" i="2"/>
  <c r="I22" i="2"/>
  <c r="B24" i="2"/>
  <c r="D25" i="2" s="1"/>
  <c r="F32" i="2" l="1"/>
  <c r="J30" i="2" l="1"/>
  <c r="J32" i="2" s="1"/>
  <c r="I30" i="2"/>
  <c r="I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Maykh</author>
  </authors>
  <commentList>
    <comment ref="D15" authorId="0" shapeId="0" xr:uid="{3929A90F-EB25-4B84-8EB1-59CF32767EF0}">
      <text>
        <r>
          <rPr>
            <b/>
            <sz val="9"/>
            <color indexed="81"/>
            <rFont val="Tahoma"/>
            <family val="2"/>
          </rPr>
          <t>Maykh:</t>
        </r>
        <r>
          <rPr>
            <sz val="9"/>
            <color indexed="81"/>
            <rFont val="Tahoma"/>
            <family val="2"/>
          </rPr>
          <t xml:space="preserve">
minimo una estación de ozono</t>
        </r>
      </text>
    </comment>
    <comment ref="D16" authorId="0" shapeId="0" xr:uid="{9D71B67B-FBCC-4974-8D38-6FDFE50F1FBC}">
      <text>
        <r>
          <rPr>
            <b/>
            <sz val="9"/>
            <color indexed="81"/>
            <rFont val="Tahoma"/>
            <family val="2"/>
          </rPr>
          <t>Maykh:</t>
        </r>
        <r>
          <rPr>
            <sz val="9"/>
            <color indexed="81"/>
            <rFont val="Tahoma"/>
            <family val="2"/>
          </rPr>
          <t xml:space="preserve">
minimo una estación de ozono</t>
        </r>
      </text>
    </comment>
  </commentList>
</comments>
</file>

<file path=xl/sharedStrings.xml><?xml version="1.0" encoding="utf-8"?>
<sst xmlns="http://schemas.openxmlformats.org/spreadsheetml/2006/main" count="270" uniqueCount="119">
  <si>
    <t>FORMATO</t>
  </si>
  <si>
    <t>IDENTIFICACION DEL OEC:</t>
  </si>
  <si>
    <t>Método de referencia</t>
  </si>
  <si>
    <t>Marca</t>
  </si>
  <si>
    <t>NOMBRE RESPONSABLE OEC:</t>
  </si>
  <si>
    <t>NOMBRE EVALUADOR:</t>
  </si>
  <si>
    <r>
      <t>Página:</t>
    </r>
    <r>
      <rPr>
        <sz val="12"/>
        <rFont val="Arial Narrow"/>
        <family val="2"/>
      </rPr>
      <t xml:space="preserve"> 1 de 1</t>
    </r>
  </si>
  <si>
    <t>Identificación:</t>
  </si>
  <si>
    <t xml:space="preserve">Altura del toma muestra: </t>
  </si>
  <si>
    <t>Procedimiento interno</t>
  </si>
  <si>
    <t xml:space="preserve"> </t>
  </si>
  <si>
    <t>Material de la sonda de muestreo:</t>
  </si>
  <si>
    <t>FECHA:</t>
  </si>
  <si>
    <t>(aaaa-mm-dd)</t>
  </si>
  <si>
    <t>EQUIPOS AUXILIARES</t>
  </si>
  <si>
    <t xml:space="preserve">EQUIPO DE MEDICIÓN </t>
  </si>
  <si>
    <t>Equipo</t>
  </si>
  <si>
    <t>Modelo</t>
  </si>
  <si>
    <t>Serie</t>
  </si>
  <si>
    <t>No. Interno</t>
  </si>
  <si>
    <t>Trazable a</t>
  </si>
  <si>
    <t>Tiempo de residencia:</t>
  </si>
  <si>
    <t>Fecha calibración</t>
  </si>
  <si>
    <t>CONDICIONES DE MEDICIÓN</t>
  </si>
  <si>
    <t>Prueba de fugas:</t>
  </si>
  <si>
    <t>Criterio de aceptación</t>
  </si>
  <si>
    <t>Horometro inicial</t>
  </si>
  <si>
    <t>Cumplimiento</t>
  </si>
  <si>
    <t>Horometro final</t>
  </si>
  <si>
    <t>± 5</t>
  </si>
  <si>
    <t>OBSERVACIONES</t>
  </si>
  <si>
    <t>24 ± 1</t>
  </si>
  <si>
    <t>Temperatura de la muestra durante el muestreo:</t>
  </si>
  <si>
    <t>± 10</t>
  </si>
  <si>
    <t>Variable:</t>
  </si>
  <si>
    <t>US EPA EQN-1277-026: Arsenito de Sodio. (Tiempo de exposición anual).</t>
  </si>
  <si>
    <t>VERIFICACIÓN DE FLUJOS</t>
  </si>
  <si>
    <t xml:space="preserve">Tmin (ºC):  </t>
  </si>
  <si>
    <t>Tmáx (ºC):</t>
  </si>
  <si>
    <t>Conforme:___________                No conforme:__________</t>
  </si>
  <si>
    <t>Criterio de aceptación (h)</t>
  </si>
  <si>
    <t>Tiempo de muestreo (h)</t>
  </si>
  <si>
    <t>N.A</t>
  </si>
  <si>
    <t>Flujo inicial (mL/min)</t>
  </si>
  <si>
    <t>Flujo final (mL/min)</t>
  </si>
  <si>
    <t xml:space="preserve">Diferencia porcentual </t>
  </si>
  <si>
    <t>pH de la solución:</t>
  </si>
  <si>
    <t>Aplicar para Determinación de Determinación de Dióxido de Azufre SO2</t>
  </si>
  <si>
    <t>Aplicar para muestreos de 24 horas</t>
  </si>
  <si>
    <t>Temperatura de transporte (ºC):</t>
  </si>
  <si>
    <t>SO2 (24 Horas)</t>
  </si>
  <si>
    <t>NO2 (24 Horas)</t>
  </si>
  <si>
    <t>TO-17 
Flujo Alto (1 hora)       Flujo Bajo (1 hora)</t>
  </si>
  <si>
    <t>H2S (24 / 1 Hora)</t>
  </si>
  <si>
    <t>NH3 (1 hora)</t>
  </si>
  <si>
    <t>CH2O (24 horas)</t>
  </si>
  <si>
    <t>OTRO</t>
  </si>
  <si>
    <t>Temperatura de transporte</t>
  </si>
  <si>
    <t>Medio de transporte</t>
  </si>
  <si>
    <t>Materiales - Impinger - Tren de muestreo</t>
  </si>
  <si>
    <t>Adecuada recuperación de la muestra</t>
  </si>
  <si>
    <t>Silica Gel_____ Carbón activado_____ Otro:________</t>
  </si>
  <si>
    <t>Prelavado de la vidrieria</t>
  </si>
  <si>
    <t xml:space="preserve">Solución absorbente </t>
  </si>
  <si>
    <t>Recuperación de blancos.</t>
  </si>
  <si>
    <t>Otro:</t>
  </si>
  <si>
    <t>Método U.S. EPA TO-17. Determinación de Compuestos Orgánicos Volátiles en Aire Ambiente, 2da. Edición, 1999.</t>
  </si>
  <si>
    <t>U.S. EPA CFR Título 40, Capítulo I, Subcapítulo C, Parte 50, Apéndice A-2. Método Pararrosanilina.</t>
  </si>
  <si>
    <t>Metodo 116. Methods of air Sampling and Analysis. (3rd ed.) CRC Press. Lodge Jr, J. P. (1988).</t>
  </si>
  <si>
    <t xml:space="preserve">Method 401. Methods of air Sampling and Analysis. (3rd ed.) CRC Press. Lodge Jr, J. P. (1988). </t>
  </si>
  <si>
    <t>Dióxido de Nitrógeno - NO2.</t>
  </si>
  <si>
    <t>Compuestos Orgánicos Volátiles, COVs (Incluidos Hidrocarburos).</t>
  </si>
  <si>
    <t>Dióxido de Azufe - SO2.</t>
  </si>
  <si>
    <t>Sulfuro de Hidrógeno - H2S.</t>
  </si>
  <si>
    <t>Formaldehido - CH2O.</t>
  </si>
  <si>
    <t>Amoniaco - NH3.</t>
  </si>
  <si>
    <t>Method 701. Methods of air Sampling and Analysis. (3rd ed.) CRC Press. Lodge Jr, J. P. (1988).</t>
  </si>
  <si>
    <t>Tipo de</t>
  </si>
  <si>
    <t>Revisión del diseño</t>
  </si>
  <si>
    <t>SVCA</t>
  </si>
  <si>
    <t>años</t>
  </si>
  <si>
    <t>Tipo I: indicativo</t>
  </si>
  <si>
    <t>Tipo II: Básico</t>
  </si>
  <si>
    <t>Tipo III: Intermedio</t>
  </si>
  <si>
    <t>Tipo IV: Avanzado</t>
  </si>
  <si>
    <t>Especial</t>
  </si>
  <si>
    <t>Industrial</t>
  </si>
  <si>
    <t>estaciones</t>
  </si>
  <si>
    <t># minimo</t>
  </si>
  <si>
    <t>Componente de Meteorología</t>
  </si>
  <si>
    <t>Veloc. y dir. viento</t>
  </si>
  <si>
    <t>Pluviometría</t>
  </si>
  <si>
    <t>Temperatura</t>
  </si>
  <si>
    <t>Radiación Solar</t>
  </si>
  <si>
    <t>%Humedad relativa</t>
  </si>
  <si>
    <t>Presión barométrica</t>
  </si>
  <si>
    <t>Cumple</t>
  </si>
  <si>
    <t>No Cumple</t>
  </si>
  <si>
    <t>h de toma muestra respecto al suelo, m</t>
  </si>
  <si>
    <t>Distancia a árboles cercanos, m</t>
  </si>
  <si>
    <t>Distancia respecto a vías, m</t>
  </si>
  <si>
    <t>EVALUACION DE MUESTREO DE CALIDAD DEL AIRE A OEC - GASES MANUAL</t>
  </si>
  <si>
    <t>Caracteristicas generales</t>
  </si>
  <si>
    <t>HISTORIAL DE CAMBIOS</t>
  </si>
  <si>
    <t>VERSIÓN</t>
  </si>
  <si>
    <t>FECHA</t>
  </si>
  <si>
    <t>DESCRIPCIÓN</t>
  </si>
  <si>
    <t>001</t>
  </si>
  <si>
    <t xml:space="preserve">Creación del documento </t>
  </si>
  <si>
    <t>ELABORÓ:</t>
  </si>
  <si>
    <t>REVISÓ:</t>
  </si>
  <si>
    <t>APROBÓ:</t>
  </si>
  <si>
    <r>
      <rPr>
        <b/>
        <sz val="9"/>
        <rFont val="Arial"/>
        <family val="2"/>
      </rPr>
      <t>Marian Julieth Hernández</t>
    </r>
    <r>
      <rPr>
        <sz val="9"/>
        <rFont val="Arial"/>
        <family val="2"/>
      </rPr>
      <t xml:space="preserve">
Contratista Grupo de Acreditación</t>
    </r>
  </si>
  <si>
    <t>Grupo de Evaluadores Matriz Aire</t>
  </si>
  <si>
    <t>Aire2020</t>
  </si>
  <si>
    <r>
      <t xml:space="preserve">Leonardo Pineda Pardo
</t>
    </r>
    <r>
      <rPr>
        <sz val="9"/>
        <rFont val="Arial"/>
        <family val="2"/>
      </rPr>
      <t>Coordinador Grupo de Acreditación de Laboratorios</t>
    </r>
  </si>
  <si>
    <r>
      <t xml:space="preserve">Código: </t>
    </r>
    <r>
      <rPr>
        <sz val="12"/>
        <rFont val="Arial Narrow"/>
        <family val="2"/>
      </rPr>
      <t>E-SGI-AC-F050</t>
    </r>
  </si>
  <si>
    <r>
      <t>Versión:</t>
    </r>
    <r>
      <rPr>
        <sz val="12"/>
        <rFont val="Arial Narrow"/>
        <family val="2"/>
      </rPr>
      <t xml:space="preserve"> 001</t>
    </r>
  </si>
  <si>
    <t>Fecha: 29/05/2020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</si>
</sst>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yyyy\-mm\-dd;@"/>
    <numFmt numFmtId="166" formatCode="0.0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0" tint="-0.249977111117893"/>
      <name val="Arial Narrow"/>
      <family val="2"/>
    </font>
    <font>
      <sz val="12"/>
      <color theme="0" tint="-0.249977111117893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0"/>
      </left>
      <right/>
      <top style="medium">
        <color theme="1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0" fillId="0" borderId="0" applyFont="0" applyFill="0" applyBorder="0" applyAlignment="0" applyProtection="0"/>
  </cellStyleXfs>
  <cellXfs count="225">
    <xf numFmtId="0" fontId="0" fillId="0" borderId="0" xfId="0"/>
    <xf numFmtId="0" fontId="15" fillId="0" borderId="0" xfId="0" applyFont="1"/>
    <xf numFmtId="0" fontId="16" fillId="0" borderId="15" xfId="0" applyFont="1" applyBorder="1" applyAlignment="1">
      <alignment horizontal="justify" vertical="center" wrapText="1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63" xfId="0" applyFont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71" xfId="0" applyFont="1" applyBorder="1" applyAlignment="1" applyProtection="1">
      <alignment horizontal="right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72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protection locked="0"/>
    </xf>
    <xf numFmtId="165" fontId="12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Protection="1"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Protection="1"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protection locked="0"/>
    </xf>
    <xf numFmtId="165" fontId="12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protection locked="0"/>
    </xf>
    <xf numFmtId="0" fontId="8" fillId="0" borderId="43" xfId="0" applyFont="1" applyBorder="1" applyProtection="1">
      <protection locked="0"/>
    </xf>
    <xf numFmtId="165" fontId="12" fillId="0" borderId="43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Border="1" applyProtection="1"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54" xfId="0" applyFont="1" applyFill="1" applyBorder="1" applyAlignment="1" applyProtection="1">
      <alignment horizontal="center" vertical="center"/>
      <protection locked="0"/>
    </xf>
    <xf numFmtId="167" fontId="8" fillId="4" borderId="54" xfId="0" applyNumberFormat="1" applyFont="1" applyFill="1" applyBorder="1" applyAlignment="1" applyProtection="1">
      <alignment horizontal="center" vertical="center"/>
      <protection locked="0"/>
    </xf>
    <xf numFmtId="0" fontId="8" fillId="4" borderId="55" xfId="0" applyFont="1" applyFill="1" applyBorder="1" applyAlignment="1" applyProtection="1">
      <alignment horizontal="center" vertical="center"/>
      <protection locked="0"/>
    </xf>
    <xf numFmtId="167" fontId="8" fillId="4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 wrapText="1"/>
    </xf>
    <xf numFmtId="0" fontId="9" fillId="0" borderId="56" xfId="0" applyFont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166" fontId="8" fillId="0" borderId="55" xfId="0" applyNumberFormat="1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9" fillId="4" borderId="56" xfId="0" applyFont="1" applyFill="1" applyBorder="1" applyAlignment="1" applyProtection="1">
      <alignment horizontal="center" vertical="center"/>
      <protection locked="0"/>
    </xf>
    <xf numFmtId="166" fontId="8" fillId="0" borderId="55" xfId="0" applyNumberFormat="1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</xf>
    <xf numFmtId="0" fontId="14" fillId="3" borderId="35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8" fillId="4" borderId="54" xfId="0" applyFont="1" applyFill="1" applyBorder="1" applyAlignment="1" applyProtection="1">
      <alignment horizontal="center" vertical="center"/>
      <protection locked="0"/>
    </xf>
    <xf numFmtId="0" fontId="8" fillId="4" borderId="55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left" vertical="center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8" fillId="0" borderId="76" xfId="0" applyFont="1" applyBorder="1" applyAlignment="1" applyProtection="1">
      <alignment horizontal="left" vertical="center"/>
    </xf>
    <xf numFmtId="0" fontId="9" fillId="0" borderId="52" xfId="0" applyFont="1" applyBorder="1" applyAlignment="1" applyProtection="1"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9" fillId="4" borderId="43" xfId="0" applyFont="1" applyFill="1" applyBorder="1" applyAlignment="1" applyProtection="1">
      <protection locked="0"/>
    </xf>
    <xf numFmtId="0" fontId="9" fillId="0" borderId="52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justify" vertical="center"/>
      <protection locked="0"/>
    </xf>
    <xf numFmtId="0" fontId="22" fillId="0" borderId="0" xfId="0" applyFont="1" applyProtection="1"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49" fontId="22" fillId="0" borderId="16" xfId="3" applyNumberFormat="1" applyFont="1" applyBorder="1" applyAlignment="1" applyProtection="1">
      <alignment horizontal="center" vertical="center" wrapText="1"/>
      <protection locked="0"/>
    </xf>
    <xf numFmtId="49" fontId="23" fillId="0" borderId="0" xfId="3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4" fillId="0" borderId="0" xfId="0" applyFont="1" applyProtection="1"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14" fontId="22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14" fillId="5" borderId="34" xfId="0" applyFont="1" applyFill="1" applyBorder="1" applyAlignment="1" applyProtection="1">
      <alignment horizontal="center" vertical="center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41" xfId="0" applyFont="1" applyFill="1" applyBorder="1" applyAlignment="1" applyProtection="1">
      <alignment horizontal="center" vertical="center"/>
    </xf>
    <xf numFmtId="0" fontId="14" fillId="5" borderId="58" xfId="0" applyFon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77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14" fillId="3" borderId="34" xfId="0" applyFont="1" applyFill="1" applyBorder="1" applyAlignment="1" applyProtection="1">
      <alignment horizontal="center" vertical="center"/>
    </xf>
    <xf numFmtId="0" fontId="14" fillId="3" borderId="35" xfId="0" applyFont="1" applyFill="1" applyBorder="1" applyAlignment="1" applyProtection="1">
      <alignment horizontal="center" vertical="center"/>
    </xf>
    <xf numFmtId="0" fontId="14" fillId="3" borderId="41" xfId="0" applyFont="1" applyFill="1" applyBorder="1" applyAlignment="1" applyProtection="1">
      <alignment horizontal="center" vertical="center"/>
    </xf>
    <xf numFmtId="0" fontId="14" fillId="3" borderId="58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9" fillId="3" borderId="61" xfId="0" applyFont="1" applyFill="1" applyBorder="1" applyAlignment="1" applyProtection="1">
      <alignment horizontal="center" vertical="center"/>
    </xf>
    <xf numFmtId="0" fontId="9" fillId="3" borderId="62" xfId="0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6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25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</xf>
    <xf numFmtId="0" fontId="8" fillId="4" borderId="55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left" vertical="center"/>
      <protection locked="0"/>
    </xf>
    <xf numFmtId="0" fontId="3" fillId="0" borderId="25" xfId="2" applyFont="1" applyBorder="1" applyAlignment="1" applyProtection="1">
      <alignment horizontal="left" vertical="center"/>
      <protection locked="0"/>
    </xf>
    <xf numFmtId="0" fontId="3" fillId="0" borderId="14" xfId="2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 applyProtection="1">
      <alignment horizontal="left" vertical="center"/>
      <protection locked="0"/>
    </xf>
    <xf numFmtId="0" fontId="4" fillId="0" borderId="14" xfId="2" applyFont="1" applyBorder="1" applyAlignment="1" applyProtection="1">
      <alignment horizontal="left" vertical="center"/>
      <protection locked="0"/>
    </xf>
    <xf numFmtId="0" fontId="4" fillId="0" borderId="25" xfId="2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 wrapText="1"/>
    </xf>
    <xf numFmtId="0" fontId="14" fillId="3" borderId="49" xfId="0" applyFont="1" applyFill="1" applyBorder="1" applyAlignment="1" applyProtection="1">
      <alignment horizontal="center" vertical="center"/>
    </xf>
    <xf numFmtId="0" fontId="8" fillId="4" borderId="54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11" xfId="1" applyFont="1" applyFill="1" applyBorder="1" applyAlignment="1" applyProtection="1">
      <alignment horizontal="center" vertical="center" wrapText="1"/>
    </xf>
    <xf numFmtId="0" fontId="3" fillId="0" borderId="64" xfId="1" applyFont="1" applyBorder="1" applyAlignment="1" applyProtection="1">
      <alignment horizontal="center" vertical="center"/>
      <protection locked="0"/>
    </xf>
    <xf numFmtId="0" fontId="3" fillId="0" borderId="65" xfId="1" applyFont="1" applyBorder="1" applyAlignment="1" applyProtection="1">
      <alignment horizontal="center" vertical="center"/>
      <protection locked="0"/>
    </xf>
    <xf numFmtId="0" fontId="3" fillId="0" borderId="66" xfId="1" applyFont="1" applyBorder="1" applyAlignment="1" applyProtection="1">
      <alignment horizontal="center" vertical="center"/>
      <protection locked="0"/>
    </xf>
    <xf numFmtId="165" fontId="13" fillId="0" borderId="70" xfId="1" applyNumberFormat="1" applyFont="1" applyBorder="1" applyAlignment="1" applyProtection="1">
      <alignment horizontal="center" vertical="center"/>
      <protection locked="0"/>
    </xf>
    <xf numFmtId="165" fontId="13" fillId="0" borderId="68" xfId="1" applyNumberFormat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0" fontId="5" fillId="0" borderId="30" xfId="2" applyFont="1" applyBorder="1" applyAlignment="1" applyProtection="1">
      <alignment horizontal="center"/>
      <protection locked="0"/>
    </xf>
    <xf numFmtId="0" fontId="5" fillId="0" borderId="31" xfId="2" applyFont="1" applyBorder="1" applyAlignment="1" applyProtection="1">
      <alignment horizontal="center"/>
      <protection locked="0"/>
    </xf>
    <xf numFmtId="0" fontId="5" fillId="0" borderId="32" xfId="2" applyFont="1" applyBorder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left" vertical="top"/>
      <protection locked="0"/>
    </xf>
    <xf numFmtId="0" fontId="3" fillId="0" borderId="22" xfId="1" applyFont="1" applyBorder="1" applyAlignment="1" applyProtection="1">
      <alignment horizontal="left" vertical="top"/>
      <protection locked="0"/>
    </xf>
    <xf numFmtId="0" fontId="3" fillId="0" borderId="23" xfId="1" applyFont="1" applyBorder="1" applyAlignment="1" applyProtection="1">
      <alignment horizontal="left" vertical="top"/>
      <protection locked="0"/>
    </xf>
    <xf numFmtId="0" fontId="3" fillId="0" borderId="24" xfId="1" applyFont="1" applyBorder="1" applyAlignment="1" applyProtection="1">
      <alignment horizontal="left" vertical="top"/>
      <protection locked="0"/>
    </xf>
    <xf numFmtId="0" fontId="3" fillId="0" borderId="59" xfId="1" applyFont="1" applyBorder="1" applyAlignment="1" applyProtection="1">
      <alignment horizontal="left" vertical="top"/>
      <protection locked="0"/>
    </xf>
    <xf numFmtId="0" fontId="3" fillId="0" borderId="60" xfId="1" applyFont="1" applyBorder="1" applyAlignment="1" applyProtection="1">
      <alignment horizontal="left" vertical="top"/>
      <protection locked="0"/>
    </xf>
    <xf numFmtId="0" fontId="6" fillId="3" borderId="67" xfId="1" applyFont="1" applyFill="1" applyBorder="1" applyAlignment="1" applyProtection="1">
      <alignment horizontal="center" vertical="center"/>
    </xf>
    <xf numFmtId="0" fontId="6" fillId="3" borderId="69" xfId="1" applyFont="1" applyFill="1" applyBorder="1" applyAlignment="1" applyProtection="1">
      <alignment horizontal="center" vertical="center"/>
    </xf>
  </cellXfs>
  <cellStyles count="4">
    <cellStyle name="Moneda" xfId="3" builtinId="4"/>
    <cellStyle name="Normal" xfId="0" builtinId="0"/>
    <cellStyle name="Normal 2" xfId="1" xr:uid="{00000000-0005-0000-0000-000001000000}"/>
    <cellStyle name="Normal 3" xfId="2" xr:uid="{00000000-0005-0000-0000-000002000000}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610882</xdr:colOff>
      <xdr:row>1</xdr:row>
      <xdr:rowOff>6338</xdr:rowOff>
    </xdr:from>
    <xdr:to>
      <xdr:col>0</xdr:col>
      <xdr:colOff>2096782</xdr:colOff>
      <xdr:row>4</xdr:row>
      <xdr:rowOff>120638</xdr:rowOff>
    </xdr:to>
    <xdr:pic>
      <xdr:nvPicPr>
        <xdr:cNvPr id="2082" name="Imagen 1">
          <a:extLst>
            <a:ext uri="{FF2B5EF4-FFF2-40B4-BE49-F238E27FC236}">
              <a16:creationId xmlns:a16="http://schemas.microsoft.com/office/drawing/2014/main" id="{D7732DB4-2EFB-4272-BDA3-F05CFA2A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82" y="291198"/>
          <a:ext cx="1485900" cy="701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showGridLines="0" tabSelected="1" view="pageBreakPreview" topLeftCell="B1" zoomScaleNormal="107" zoomScaleSheetLayoutView="100" zoomScalePageLayoutView="25" workbookViewId="0">
      <selection activeCell="G96" sqref="G96"/>
    </sheetView>
  </sheetViews>
  <sheetFormatPr baseColWidth="10" defaultColWidth="11.42578125" defaultRowHeight="15" x14ac:dyDescent="0.25"/>
  <cols>
    <col min="1" max="1" width="38" style="40" customWidth="1"/>
    <col min="2" max="2" width="10" style="40" customWidth="1"/>
    <col min="3" max="3" width="11.85546875" style="40" customWidth="1"/>
    <col min="4" max="4" width="20.85546875" style="40" customWidth="1"/>
    <col min="5" max="6" width="18.85546875" style="40" customWidth="1"/>
    <col min="7" max="7" width="19.28515625" style="40" customWidth="1"/>
    <col min="8" max="8" width="18.85546875" style="40" customWidth="1"/>
    <col min="9" max="9" width="20.85546875" style="40" customWidth="1"/>
    <col min="10" max="10" width="18.85546875" style="40" customWidth="1"/>
    <col min="11" max="16384" width="11.42578125" style="40"/>
  </cols>
  <sheetData>
    <row r="1" spans="1:13" s="3" customFormat="1" ht="22.5" customHeight="1" thickBot="1" x14ac:dyDescent="0.3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3" s="4" customFormat="1" ht="15.75" customHeight="1" x14ac:dyDescent="0.2">
      <c r="A2" s="206" t="s">
        <v>114</v>
      </c>
      <c r="B2" s="209" t="s">
        <v>101</v>
      </c>
      <c r="C2" s="210"/>
      <c r="D2" s="210"/>
      <c r="E2" s="210"/>
      <c r="F2" s="210"/>
      <c r="G2" s="210"/>
      <c r="H2" s="211"/>
      <c r="I2" s="217" t="s">
        <v>116</v>
      </c>
      <c r="J2" s="218"/>
    </row>
    <row r="3" spans="1:13" s="4" customFormat="1" ht="15.75" customHeight="1" x14ac:dyDescent="0.2">
      <c r="A3" s="207"/>
      <c r="B3" s="212"/>
      <c r="C3" s="213"/>
      <c r="D3" s="213"/>
      <c r="E3" s="213"/>
      <c r="F3" s="213"/>
      <c r="G3" s="213"/>
      <c r="H3" s="214"/>
      <c r="I3" s="219" t="s">
        <v>117</v>
      </c>
      <c r="J3" s="220"/>
    </row>
    <row r="4" spans="1:13" s="4" customFormat="1" ht="15.75" customHeight="1" x14ac:dyDescent="0.2">
      <c r="A4" s="207"/>
      <c r="B4" s="212"/>
      <c r="C4" s="213"/>
      <c r="D4" s="213"/>
      <c r="E4" s="213"/>
      <c r="F4" s="213"/>
      <c r="G4" s="213"/>
      <c r="H4" s="214"/>
      <c r="I4" s="219" t="s">
        <v>118</v>
      </c>
      <c r="J4" s="220"/>
    </row>
    <row r="5" spans="1:13" s="4" customFormat="1" ht="15.75" customHeight="1" thickBot="1" x14ac:dyDescent="0.25">
      <c r="A5" s="208"/>
      <c r="B5" s="215"/>
      <c r="C5" s="216"/>
      <c r="D5" s="216"/>
      <c r="E5" s="216"/>
      <c r="F5" s="216"/>
      <c r="G5" s="213"/>
      <c r="H5" s="214"/>
      <c r="I5" s="221" t="s">
        <v>6</v>
      </c>
      <c r="J5" s="222"/>
    </row>
    <row r="6" spans="1:13" s="3" customFormat="1" ht="24.95" customHeight="1" thickBot="1" x14ac:dyDescent="0.3">
      <c r="A6" s="196" t="s">
        <v>1</v>
      </c>
      <c r="B6" s="197"/>
      <c r="C6" s="198"/>
      <c r="D6" s="199"/>
      <c r="E6" s="199"/>
      <c r="F6" s="200"/>
      <c r="G6" s="223" t="s">
        <v>12</v>
      </c>
      <c r="H6" s="224"/>
      <c r="I6" s="201" t="s">
        <v>13</v>
      </c>
      <c r="J6" s="202"/>
    </row>
    <row r="7" spans="1:13" s="11" customFormat="1" ht="24.95" customHeight="1" x14ac:dyDescent="0.35">
      <c r="A7" s="130" t="s">
        <v>34</v>
      </c>
      <c r="B7" s="131"/>
      <c r="C7" s="5"/>
      <c r="D7" s="6"/>
      <c r="E7" s="7"/>
      <c r="F7" s="8" t="s">
        <v>10</v>
      </c>
      <c r="G7" s="8"/>
      <c r="H7" s="8"/>
      <c r="I7" s="8"/>
      <c r="J7" s="9"/>
      <c r="K7" s="10"/>
    </row>
    <row r="8" spans="1:13" s="11" customFormat="1" ht="24.95" customHeight="1" x14ac:dyDescent="0.35">
      <c r="A8" s="132" t="s">
        <v>2</v>
      </c>
      <c r="B8" s="133"/>
      <c r="C8" s="5"/>
      <c r="D8" s="12"/>
      <c r="E8" s="12"/>
      <c r="F8" s="12"/>
      <c r="G8" s="12"/>
      <c r="H8" s="12"/>
      <c r="I8" s="12"/>
      <c r="J8" s="12"/>
      <c r="K8" s="10"/>
    </row>
    <row r="9" spans="1:13" s="11" customFormat="1" ht="25.5" x14ac:dyDescent="0.35">
      <c r="A9" s="134" t="s">
        <v>9</v>
      </c>
      <c r="B9" s="135"/>
      <c r="C9" s="137"/>
      <c r="D9" s="137"/>
      <c r="E9" s="137"/>
      <c r="F9" s="137"/>
      <c r="G9" s="137"/>
      <c r="H9" s="137"/>
      <c r="I9" s="137"/>
      <c r="J9" s="137"/>
      <c r="K9" s="10"/>
    </row>
    <row r="10" spans="1:13" s="11" customFormat="1" ht="24.95" customHeight="1" thickBot="1" x14ac:dyDescent="0.4">
      <c r="A10" s="132"/>
      <c r="B10" s="136"/>
      <c r="C10" s="137"/>
      <c r="D10" s="137"/>
      <c r="E10" s="137"/>
      <c r="F10" s="138"/>
      <c r="G10" s="138"/>
      <c r="H10" s="138"/>
      <c r="I10" s="138"/>
      <c r="J10" s="139"/>
      <c r="K10" s="10"/>
    </row>
    <row r="11" spans="1:13" s="3" customFormat="1" ht="24.95" customHeight="1" thickBot="1" x14ac:dyDescent="0.3">
      <c r="A11" s="140" t="s">
        <v>15</v>
      </c>
      <c r="B11" s="141"/>
      <c r="C11" s="142"/>
      <c r="D11" s="146" t="s">
        <v>14</v>
      </c>
      <c r="E11" s="146"/>
      <c r="F11" s="146"/>
      <c r="G11" s="146"/>
      <c r="H11" s="146"/>
      <c r="I11" s="146"/>
      <c r="J11" s="147"/>
    </row>
    <row r="12" spans="1:13" s="3" customFormat="1" ht="24.95" customHeight="1" thickBot="1" x14ac:dyDescent="0.3">
      <c r="A12" s="143"/>
      <c r="B12" s="144"/>
      <c r="C12" s="145"/>
      <c r="D12" s="62" t="s">
        <v>16</v>
      </c>
      <c r="E12" s="63" t="s">
        <v>3</v>
      </c>
      <c r="F12" s="63" t="s">
        <v>17</v>
      </c>
      <c r="G12" s="63" t="s">
        <v>18</v>
      </c>
      <c r="H12" s="63" t="s">
        <v>19</v>
      </c>
      <c r="I12" s="63" t="s">
        <v>22</v>
      </c>
      <c r="J12" s="64" t="s">
        <v>20</v>
      </c>
    </row>
    <row r="13" spans="1:13" s="3" customFormat="1" ht="24.95" customHeight="1" x14ac:dyDescent="0.25">
      <c r="A13" s="41" t="s">
        <v>7</v>
      </c>
      <c r="B13" s="148"/>
      <c r="C13" s="149"/>
      <c r="D13" s="13"/>
      <c r="E13" s="14"/>
      <c r="F13" s="15"/>
      <c r="G13" s="15"/>
      <c r="H13" s="16"/>
      <c r="I13" s="17" t="s">
        <v>13</v>
      </c>
      <c r="J13" s="18"/>
    </row>
    <row r="14" spans="1:13" s="3" customFormat="1" ht="24.95" customHeight="1" x14ac:dyDescent="0.25">
      <c r="A14" s="42" t="s">
        <v>8</v>
      </c>
      <c r="B14" s="150"/>
      <c r="C14" s="151"/>
      <c r="D14" s="20"/>
      <c r="E14" s="21"/>
      <c r="F14" s="22"/>
      <c r="G14" s="22"/>
      <c r="H14" s="23"/>
      <c r="I14" s="24" t="s">
        <v>13</v>
      </c>
      <c r="J14" s="25"/>
      <c r="M14" s="3" t="s">
        <v>10</v>
      </c>
    </row>
    <row r="15" spans="1:13" s="3" customFormat="1" ht="24.95" customHeight="1" x14ac:dyDescent="0.25">
      <c r="A15" s="42" t="s">
        <v>21</v>
      </c>
      <c r="B15" s="150"/>
      <c r="C15" s="151"/>
      <c r="D15" s="20" t="s">
        <v>10</v>
      </c>
      <c r="E15" s="21"/>
      <c r="F15" s="19"/>
      <c r="G15" s="19"/>
      <c r="H15" s="26"/>
      <c r="I15" s="24" t="s">
        <v>13</v>
      </c>
      <c r="J15" s="25"/>
    </row>
    <row r="16" spans="1:13" s="3" customFormat="1" ht="24.95" customHeight="1" x14ac:dyDescent="0.25">
      <c r="A16" s="42" t="s">
        <v>11</v>
      </c>
      <c r="B16" s="150"/>
      <c r="C16" s="151"/>
      <c r="D16" s="19"/>
      <c r="E16" s="27"/>
      <c r="F16" s="27"/>
      <c r="G16" s="27"/>
      <c r="H16" s="21"/>
      <c r="I16" s="24" t="s">
        <v>13</v>
      </c>
      <c r="J16" s="25"/>
    </row>
    <row r="17" spans="1:12" s="3" customFormat="1" ht="24.95" customHeight="1" x14ac:dyDescent="0.25">
      <c r="A17" s="71" t="s">
        <v>98</v>
      </c>
      <c r="B17" s="82" t="s">
        <v>42</v>
      </c>
      <c r="C17" s="84" t="str">
        <f>IF(B17="N.A","N.A",IF(AND(B17&gt;=2,B17&lt;=15),"Cumple","No cumple"))</f>
        <v>N.A</v>
      </c>
      <c r="D17" s="28"/>
      <c r="E17" s="29"/>
      <c r="F17" s="29"/>
      <c r="G17" s="29"/>
      <c r="H17" s="30"/>
      <c r="I17" s="24" t="s">
        <v>13</v>
      </c>
      <c r="J17" s="32"/>
    </row>
    <row r="18" spans="1:12" s="3" customFormat="1" ht="24.95" customHeight="1" x14ac:dyDescent="0.25">
      <c r="A18" s="71" t="s">
        <v>99</v>
      </c>
      <c r="B18" s="82" t="s">
        <v>42</v>
      </c>
      <c r="C18" s="84" t="str">
        <f>IF(B18="N.A","N.A",IF(B18&gt;=10,"Cumple","No cumple"))</f>
        <v>N.A</v>
      </c>
      <c r="D18" s="28"/>
      <c r="E18" s="29"/>
      <c r="F18" s="29"/>
      <c r="G18" s="29"/>
      <c r="H18" s="30"/>
      <c r="I18" s="24" t="s">
        <v>13</v>
      </c>
      <c r="J18" s="32"/>
    </row>
    <row r="19" spans="1:12" s="3" customFormat="1" ht="24.95" customHeight="1" thickBot="1" x14ac:dyDescent="0.3">
      <c r="A19" s="71" t="s">
        <v>100</v>
      </c>
      <c r="B19" s="83"/>
      <c r="C19" s="81"/>
      <c r="D19" s="28"/>
      <c r="E19" s="29"/>
      <c r="F19" s="29"/>
      <c r="G19" s="29"/>
      <c r="H19" s="30"/>
      <c r="I19" s="31" t="s">
        <v>13</v>
      </c>
      <c r="J19" s="32"/>
    </row>
    <row r="20" spans="1:12" s="3" customFormat="1" ht="24.95" customHeight="1" thickBot="1" x14ac:dyDescent="0.3">
      <c r="A20" s="152" t="s">
        <v>23</v>
      </c>
      <c r="B20" s="153"/>
      <c r="C20" s="153"/>
      <c r="D20" s="153"/>
      <c r="E20" s="153"/>
      <c r="F20" s="153"/>
      <c r="G20" s="153"/>
      <c r="H20" s="153"/>
      <c r="I20" s="153"/>
      <c r="J20" s="154"/>
    </row>
    <row r="21" spans="1:12" s="3" customFormat="1" ht="24.95" customHeight="1" thickBot="1" x14ac:dyDescent="0.3">
      <c r="A21" s="155" t="s">
        <v>48</v>
      </c>
      <c r="B21" s="146"/>
      <c r="C21" s="146"/>
      <c r="D21" s="146"/>
      <c r="E21" s="147"/>
      <c r="F21" s="155" t="s">
        <v>47</v>
      </c>
      <c r="G21" s="146"/>
      <c r="H21" s="146"/>
      <c r="I21" s="146"/>
      <c r="J21" s="147"/>
    </row>
    <row r="22" spans="1:12" s="3" customFormat="1" ht="24.95" customHeight="1" x14ac:dyDescent="0.25">
      <c r="A22" s="41" t="s">
        <v>24</v>
      </c>
      <c r="B22" s="190" t="s">
        <v>39</v>
      </c>
      <c r="C22" s="190"/>
      <c r="D22" s="190"/>
      <c r="E22" s="191"/>
      <c r="F22" s="192" t="s">
        <v>49</v>
      </c>
      <c r="G22" s="193"/>
      <c r="H22" s="33" t="s">
        <v>42</v>
      </c>
      <c r="I22" s="184" t="str">
        <f>IF(H22="N.A","N.A",IF(AND(H22&lt;=10,H22&gt;=0),"Si cumple","No cumple"))</f>
        <v>N.A</v>
      </c>
      <c r="J22" s="185"/>
    </row>
    <row r="23" spans="1:12" s="3" customFormat="1" ht="24.95" customHeight="1" x14ac:dyDescent="0.25">
      <c r="A23" s="43" t="s">
        <v>26</v>
      </c>
      <c r="B23" s="186" t="s">
        <v>42</v>
      </c>
      <c r="C23" s="187"/>
      <c r="D23" s="41" t="s">
        <v>28</v>
      </c>
      <c r="E23" s="34" t="s">
        <v>42</v>
      </c>
      <c r="F23" s="194" t="s">
        <v>46</v>
      </c>
      <c r="G23" s="195"/>
      <c r="H23" s="35" t="s">
        <v>42</v>
      </c>
      <c r="I23" s="156" t="str">
        <f>IF(H23="N.A","N.A",IF(AND(H23&lt;=5,H23&gt;=3),"Si cumple","No cumple"))</f>
        <v>N.A</v>
      </c>
      <c r="J23" s="157"/>
    </row>
    <row r="24" spans="1:12" s="3" customFormat="1" ht="24.95" customHeight="1" x14ac:dyDescent="0.25">
      <c r="A24" s="44" t="s">
        <v>41</v>
      </c>
      <c r="B24" s="188" t="str">
        <f>IF(OR(B23="N.A",E23="N.A"),"N.A",(E23-B23))</f>
        <v>N.A</v>
      </c>
      <c r="C24" s="189"/>
      <c r="D24" s="42" t="s">
        <v>40</v>
      </c>
      <c r="E24" s="45" t="s">
        <v>31</v>
      </c>
      <c r="F24" s="172" t="s">
        <v>32</v>
      </c>
      <c r="G24" s="173"/>
      <c r="H24" s="46" t="s">
        <v>37</v>
      </c>
      <c r="I24" s="35" t="s">
        <v>42</v>
      </c>
      <c r="J24" s="47" t="str">
        <f>IF(I24="N.A","N.A",IF(AND(I24&lt;=25,I24&gt;=5),"Si cumple","No cumple"))</f>
        <v>N.A</v>
      </c>
    </row>
    <row r="25" spans="1:12" s="3" customFormat="1" ht="24.95" customHeight="1" thickBot="1" x14ac:dyDescent="0.3">
      <c r="A25" s="156" t="s">
        <v>27</v>
      </c>
      <c r="B25" s="176"/>
      <c r="C25" s="177"/>
      <c r="D25" s="178" t="str">
        <f>IF(B24="N.A","N.A",IF(AND(B24&lt;=25,B24&gt;=23),"Si cumple","No cumple"))</f>
        <v>N.A</v>
      </c>
      <c r="E25" s="179"/>
      <c r="F25" s="174"/>
      <c r="G25" s="175"/>
      <c r="H25" s="46" t="s">
        <v>38</v>
      </c>
      <c r="I25" s="35" t="s">
        <v>42</v>
      </c>
      <c r="J25" s="48" t="str">
        <f>IF(I25="N.A","N.A",IF(AND(I25&lt;=25,I25&gt;=5),"Si cumple","No cumple"))</f>
        <v>N.A</v>
      </c>
    </row>
    <row r="26" spans="1:12" s="3" customFormat="1" ht="24.95" customHeight="1" thickBot="1" x14ac:dyDescent="0.3">
      <c r="A26" s="125" t="s">
        <v>36</v>
      </c>
      <c r="B26" s="126"/>
      <c r="C26" s="126"/>
      <c r="D26" s="126"/>
      <c r="E26" s="126"/>
      <c r="F26" s="126"/>
      <c r="G26" s="126"/>
      <c r="H26" s="126"/>
      <c r="I26" s="126"/>
      <c r="J26" s="180"/>
    </row>
    <row r="27" spans="1:12" s="3" customFormat="1" ht="35.1" customHeight="1" thickBot="1" x14ac:dyDescent="0.3">
      <c r="A27" s="49"/>
      <c r="B27" s="165" t="s">
        <v>50</v>
      </c>
      <c r="C27" s="165"/>
      <c r="D27" s="50" t="s">
        <v>51</v>
      </c>
      <c r="E27" s="50" t="s">
        <v>53</v>
      </c>
      <c r="F27" s="50" t="s">
        <v>54</v>
      </c>
      <c r="G27" s="50" t="s">
        <v>55</v>
      </c>
      <c r="H27" s="51" t="s">
        <v>56</v>
      </c>
      <c r="I27" s="181" t="s">
        <v>52</v>
      </c>
      <c r="J27" s="182"/>
      <c r="L27" s="3" t="s">
        <v>10</v>
      </c>
    </row>
    <row r="28" spans="1:12" s="3" customFormat="1" ht="24.95" customHeight="1" x14ac:dyDescent="0.25">
      <c r="A28" s="52" t="s">
        <v>43</v>
      </c>
      <c r="B28" s="183" t="s">
        <v>42</v>
      </c>
      <c r="C28" s="183"/>
      <c r="D28" s="36" t="s">
        <v>42</v>
      </c>
      <c r="E28" s="36" t="s">
        <v>42</v>
      </c>
      <c r="F28" s="36" t="s">
        <v>42</v>
      </c>
      <c r="G28" s="36" t="s">
        <v>42</v>
      </c>
      <c r="H28" s="36"/>
      <c r="I28" s="37" t="s">
        <v>42</v>
      </c>
      <c r="J28" s="37" t="s">
        <v>42</v>
      </c>
    </row>
    <row r="29" spans="1:12" s="3" customFormat="1" ht="24.95" customHeight="1" x14ac:dyDescent="0.25">
      <c r="A29" s="53" t="s">
        <v>44</v>
      </c>
      <c r="B29" s="163" t="s">
        <v>42</v>
      </c>
      <c r="C29" s="163"/>
      <c r="D29" s="38" t="s">
        <v>42</v>
      </c>
      <c r="E29" s="38" t="s">
        <v>42</v>
      </c>
      <c r="F29" s="38" t="s">
        <v>42</v>
      </c>
      <c r="G29" s="38" t="s">
        <v>42</v>
      </c>
      <c r="H29" s="38"/>
      <c r="I29" s="39" t="s">
        <v>42</v>
      </c>
      <c r="J29" s="39" t="s">
        <v>42</v>
      </c>
    </row>
    <row r="30" spans="1:12" s="3" customFormat="1" ht="24.95" customHeight="1" x14ac:dyDescent="0.25">
      <c r="A30" s="53" t="s">
        <v>45</v>
      </c>
      <c r="B30" s="164" t="str">
        <f>IF(OR(B28="N.A",B29="N.A"),"N.A",((B28-B29)/B29)*100)</f>
        <v>N.A</v>
      </c>
      <c r="C30" s="164"/>
      <c r="D30" s="56" t="s">
        <v>42</v>
      </c>
      <c r="E30" s="56" t="s">
        <v>42</v>
      </c>
      <c r="F30" s="57" t="s">
        <v>42</v>
      </c>
      <c r="G30" s="57" t="str">
        <f>IF(OR(G28="N.A",G29="N.A"),"N.A",((G28-G29)/G29)*100)</f>
        <v>N.A</v>
      </c>
      <c r="H30" s="38"/>
      <c r="I30" s="60" t="str">
        <f>IF(OR(I28="N.A",I29="N.A"),"N.A",((I28-I29)/I29)*100)</f>
        <v>N.A</v>
      </c>
      <c r="J30" s="60" t="str">
        <f>IF(OR(J28="N.A",J29="N.A"),"N.A",((J28-J29)/J29)*100)</f>
        <v>N.A</v>
      </c>
    </row>
    <row r="31" spans="1:12" s="3" customFormat="1" ht="24.95" customHeight="1" x14ac:dyDescent="0.25">
      <c r="A31" s="54" t="s">
        <v>25</v>
      </c>
      <c r="B31" s="164" t="s">
        <v>29</v>
      </c>
      <c r="C31" s="164"/>
      <c r="D31" s="56" t="s">
        <v>42</v>
      </c>
      <c r="E31" s="56" t="s">
        <v>42</v>
      </c>
      <c r="F31" s="56" t="s">
        <v>42</v>
      </c>
      <c r="G31" s="38" t="s">
        <v>42</v>
      </c>
      <c r="H31" s="38"/>
      <c r="I31" s="61" t="s">
        <v>33</v>
      </c>
      <c r="J31" s="61" t="s">
        <v>33</v>
      </c>
    </row>
    <row r="32" spans="1:12" s="3" customFormat="1" ht="24.95" customHeight="1" thickBot="1" x14ac:dyDescent="0.3">
      <c r="A32" s="55" t="s">
        <v>27</v>
      </c>
      <c r="B32" s="162" t="str">
        <f>IF(B30="N.A","N.A",IF(AND(B30&lt;=5,B30&gt;=-5),"Si cumple","No cumple"))</f>
        <v>N.A</v>
      </c>
      <c r="C32" s="162"/>
      <c r="D32" s="58" t="str">
        <f>IF(D28="N.A","N.A",IF(AND(D28&lt;=220,D28&gt;=180,D29&lt;=220,D29&gt;=180),"Si cumple","No cumple"))</f>
        <v>N.A</v>
      </c>
      <c r="E32" s="58" t="str">
        <f>IF(E28="N.A","N.A",IF(AND(E28&lt;=1500,E29&lt;=1500),"Si cumple","No cumple"))</f>
        <v>N.A</v>
      </c>
      <c r="F32" s="58" t="str">
        <f>IF(F28="N.A","N.A",IF(AND(F28&lt;=2000,F28&gt;=1000,F29&lt;=2000,F29&gt;=1000),"Si cumple","No cumple"))</f>
        <v>N.A</v>
      </c>
      <c r="G32" s="58" t="str">
        <f>IF(G31="N.A","N.A",IF(AND(G30&lt;=G31,G30&gt;=-G31),"Si cumple","No cumple"))</f>
        <v>N.A</v>
      </c>
      <c r="H32" s="59"/>
      <c r="I32" s="55" t="str">
        <f>IF(I30="N.A","N.A",IF(AND(I30&lt;=10,I30&gt;=-10),"Si cumple","No cumple"))</f>
        <v>N.A</v>
      </c>
      <c r="J32" s="55" t="str">
        <f>IF(J30="N.A","N.A",IF(AND(J30&lt;=10,J30&gt;=-10),"Si cumple","No cumple"))</f>
        <v>N.A</v>
      </c>
    </row>
    <row r="33" spans="1:11" s="3" customFormat="1" ht="24.95" customHeight="1" thickBot="1" x14ac:dyDescent="0.3">
      <c r="A33" s="155" t="s">
        <v>102</v>
      </c>
      <c r="B33" s="146"/>
      <c r="C33" s="146"/>
      <c r="D33" s="146"/>
      <c r="E33" s="146"/>
      <c r="F33" s="147"/>
      <c r="G33" s="155" t="s">
        <v>89</v>
      </c>
      <c r="H33" s="146"/>
      <c r="I33" s="146"/>
      <c r="J33" s="147"/>
    </row>
    <row r="34" spans="1:11" s="3" customFormat="1" ht="24.95" customHeight="1" x14ac:dyDescent="0.25">
      <c r="A34" s="78" t="s">
        <v>62</v>
      </c>
      <c r="B34" s="158"/>
      <c r="C34" s="159"/>
      <c r="D34" s="159"/>
      <c r="E34" s="159"/>
      <c r="F34" s="160"/>
      <c r="G34" s="80" t="s">
        <v>90</v>
      </c>
      <c r="H34" s="158"/>
      <c r="I34" s="159"/>
      <c r="J34" s="161"/>
    </row>
    <row r="35" spans="1:11" s="3" customFormat="1" ht="24.95" customHeight="1" x14ac:dyDescent="0.25">
      <c r="A35" s="78" t="s">
        <v>59</v>
      </c>
      <c r="B35" s="116"/>
      <c r="C35" s="117"/>
      <c r="D35" s="117"/>
      <c r="E35" s="117"/>
      <c r="F35" s="118"/>
      <c r="G35" s="75" t="s">
        <v>91</v>
      </c>
      <c r="H35" s="116"/>
      <c r="I35" s="117"/>
      <c r="J35" s="129"/>
    </row>
    <row r="36" spans="1:11" s="3" customFormat="1" ht="24.95" customHeight="1" x14ac:dyDescent="0.25">
      <c r="A36" s="78" t="s">
        <v>63</v>
      </c>
      <c r="B36" s="116"/>
      <c r="C36" s="117"/>
      <c r="D36" s="117"/>
      <c r="E36" s="117"/>
      <c r="F36" s="118"/>
      <c r="G36" s="75" t="s">
        <v>92</v>
      </c>
      <c r="H36" s="116"/>
      <c r="I36" s="117"/>
      <c r="J36" s="129"/>
    </row>
    <row r="37" spans="1:11" s="3" customFormat="1" ht="24.95" customHeight="1" x14ac:dyDescent="0.25">
      <c r="A37" s="78" t="s">
        <v>64</v>
      </c>
      <c r="B37" s="116"/>
      <c r="C37" s="117"/>
      <c r="D37" s="117"/>
      <c r="E37" s="117"/>
      <c r="F37" s="118"/>
      <c r="G37" s="75" t="s">
        <v>93</v>
      </c>
      <c r="H37" s="116"/>
      <c r="I37" s="117"/>
      <c r="J37" s="129"/>
    </row>
    <row r="38" spans="1:11" s="3" customFormat="1" ht="24.95" customHeight="1" x14ac:dyDescent="0.25">
      <c r="A38" s="78" t="s">
        <v>60</v>
      </c>
      <c r="B38" s="116"/>
      <c r="C38" s="117"/>
      <c r="D38" s="117"/>
      <c r="E38" s="117"/>
      <c r="F38" s="118"/>
      <c r="G38" s="75" t="s">
        <v>94</v>
      </c>
      <c r="H38" s="119"/>
      <c r="I38" s="120"/>
      <c r="J38" s="121"/>
    </row>
    <row r="39" spans="1:11" s="3" customFormat="1" ht="24.95" customHeight="1" x14ac:dyDescent="0.25">
      <c r="A39" s="79" t="s">
        <v>57</v>
      </c>
      <c r="B39" s="116"/>
      <c r="C39" s="117"/>
      <c r="D39" s="117"/>
      <c r="E39" s="117"/>
      <c r="F39" s="118"/>
      <c r="G39" s="75" t="s">
        <v>95</v>
      </c>
      <c r="H39" s="119"/>
      <c r="I39" s="120"/>
      <c r="J39" s="121"/>
    </row>
    <row r="40" spans="1:11" s="3" customFormat="1" ht="24.95" customHeight="1" thickBot="1" x14ac:dyDescent="0.3">
      <c r="A40" s="79" t="s">
        <v>58</v>
      </c>
      <c r="B40" s="122" t="s">
        <v>61</v>
      </c>
      <c r="C40" s="123"/>
      <c r="D40" s="123"/>
      <c r="E40" s="123"/>
      <c r="F40" s="124"/>
      <c r="G40" s="76" t="s">
        <v>65</v>
      </c>
      <c r="H40" s="119"/>
      <c r="I40" s="120"/>
      <c r="J40" s="121"/>
    </row>
    <row r="41" spans="1:11" s="3" customFormat="1" ht="24.95" customHeight="1" thickBot="1" x14ac:dyDescent="0.3">
      <c r="A41" s="125" t="s">
        <v>30</v>
      </c>
      <c r="B41" s="126"/>
      <c r="C41" s="126"/>
      <c r="D41" s="126"/>
      <c r="E41" s="126"/>
      <c r="F41" s="126"/>
      <c r="G41" s="126"/>
      <c r="H41" s="126"/>
      <c r="I41" s="127"/>
      <c r="J41" s="128"/>
    </row>
    <row r="42" spans="1:11" ht="26.1" customHeight="1" x14ac:dyDescent="0.25">
      <c r="A42" s="110"/>
      <c r="B42" s="111"/>
      <c r="C42" s="111"/>
      <c r="D42" s="111"/>
      <c r="E42" s="111"/>
      <c r="F42" s="111"/>
      <c r="G42" s="111"/>
      <c r="H42" s="111"/>
      <c r="I42" s="111"/>
      <c r="J42" s="112"/>
    </row>
    <row r="43" spans="1:11" ht="24.95" customHeight="1" x14ac:dyDescent="0.25">
      <c r="A43" s="113"/>
      <c r="B43" s="114"/>
      <c r="C43" s="114"/>
      <c r="D43" s="114"/>
      <c r="E43" s="114"/>
      <c r="F43" s="114"/>
      <c r="G43" s="114"/>
      <c r="H43" s="114"/>
      <c r="I43" s="114"/>
      <c r="J43" s="115"/>
    </row>
    <row r="44" spans="1:11" ht="24.95" customHeight="1" x14ac:dyDescent="0.25">
      <c r="A44" s="113"/>
      <c r="B44" s="114"/>
      <c r="C44" s="114"/>
      <c r="D44" s="114"/>
      <c r="E44" s="114"/>
      <c r="F44" s="114"/>
      <c r="G44" s="114"/>
      <c r="H44" s="114"/>
      <c r="I44" s="114"/>
      <c r="J44" s="115"/>
    </row>
    <row r="45" spans="1:11" ht="24.95" customHeight="1" x14ac:dyDescent="0.25">
      <c r="A45" s="113"/>
      <c r="B45" s="114"/>
      <c r="C45" s="114"/>
      <c r="D45" s="114"/>
      <c r="E45" s="114"/>
      <c r="F45" s="114"/>
      <c r="G45" s="114"/>
      <c r="H45" s="114"/>
      <c r="I45" s="114"/>
      <c r="J45" s="115"/>
    </row>
    <row r="46" spans="1:11" ht="24.95" customHeight="1" thickBot="1" x14ac:dyDescent="0.3">
      <c r="A46" s="113"/>
      <c r="B46" s="114"/>
      <c r="C46" s="114"/>
      <c r="D46" s="114"/>
      <c r="E46" s="114"/>
      <c r="F46" s="114"/>
      <c r="G46" s="114"/>
      <c r="H46" s="114"/>
      <c r="I46" s="114"/>
      <c r="J46" s="115"/>
    </row>
    <row r="47" spans="1:11" s="3" customFormat="1" ht="11.1" customHeight="1" thickBot="1" x14ac:dyDescent="0.3">
      <c r="A47" s="106"/>
      <c r="B47" s="107"/>
      <c r="C47" s="107"/>
      <c r="D47" s="107"/>
      <c r="E47" s="107"/>
      <c r="F47" s="107"/>
      <c r="G47" s="107"/>
      <c r="H47" s="107"/>
      <c r="I47" s="108"/>
      <c r="J47" s="109"/>
    </row>
    <row r="48" spans="1:11" s="11" customFormat="1" ht="24.95" customHeight="1" x14ac:dyDescent="0.35">
      <c r="A48" s="130" t="s">
        <v>34</v>
      </c>
      <c r="B48" s="131"/>
      <c r="C48" s="5"/>
      <c r="D48" s="6"/>
      <c r="E48" s="7"/>
      <c r="F48" s="8" t="s">
        <v>10</v>
      </c>
      <c r="G48" s="8"/>
      <c r="H48" s="8"/>
      <c r="I48" s="8"/>
      <c r="J48" s="9"/>
      <c r="K48" s="10"/>
    </row>
    <row r="49" spans="1:13" s="11" customFormat="1" ht="24.95" customHeight="1" x14ac:dyDescent="0.35">
      <c r="A49" s="132" t="s">
        <v>2</v>
      </c>
      <c r="B49" s="133"/>
      <c r="C49" s="5"/>
      <c r="D49" s="12"/>
      <c r="E49" s="12"/>
      <c r="F49" s="12"/>
      <c r="G49" s="12"/>
      <c r="H49" s="12"/>
      <c r="I49" s="12"/>
      <c r="J49" s="12"/>
      <c r="K49" s="10"/>
    </row>
    <row r="50" spans="1:13" s="11" customFormat="1" ht="25.5" x14ac:dyDescent="0.35">
      <c r="A50" s="134" t="s">
        <v>9</v>
      </c>
      <c r="B50" s="135"/>
      <c r="C50" s="137"/>
      <c r="D50" s="137"/>
      <c r="E50" s="137"/>
      <c r="F50" s="137"/>
      <c r="G50" s="137"/>
      <c r="H50" s="137"/>
      <c r="I50" s="137"/>
      <c r="J50" s="137"/>
      <c r="K50" s="10"/>
    </row>
    <row r="51" spans="1:13" s="11" customFormat="1" ht="24.95" customHeight="1" thickBot="1" x14ac:dyDescent="0.4">
      <c r="A51" s="132"/>
      <c r="B51" s="136"/>
      <c r="C51" s="137"/>
      <c r="D51" s="137"/>
      <c r="E51" s="137"/>
      <c r="F51" s="138"/>
      <c r="G51" s="138"/>
      <c r="H51" s="138"/>
      <c r="I51" s="138"/>
      <c r="J51" s="139"/>
      <c r="K51" s="10"/>
    </row>
    <row r="52" spans="1:13" s="3" customFormat="1" ht="24.95" customHeight="1" thickBot="1" x14ac:dyDescent="0.3">
      <c r="A52" s="140" t="s">
        <v>15</v>
      </c>
      <c r="B52" s="141"/>
      <c r="C52" s="142"/>
      <c r="D52" s="146" t="s">
        <v>14</v>
      </c>
      <c r="E52" s="146"/>
      <c r="F52" s="146"/>
      <c r="G52" s="146"/>
      <c r="H52" s="146"/>
      <c r="I52" s="146"/>
      <c r="J52" s="147"/>
    </row>
    <row r="53" spans="1:13" s="3" customFormat="1" ht="24.95" customHeight="1" thickBot="1" x14ac:dyDescent="0.3">
      <c r="A53" s="143"/>
      <c r="B53" s="144"/>
      <c r="C53" s="145"/>
      <c r="D53" s="62" t="s">
        <v>16</v>
      </c>
      <c r="E53" s="63" t="s">
        <v>3</v>
      </c>
      <c r="F53" s="63" t="s">
        <v>17</v>
      </c>
      <c r="G53" s="63" t="s">
        <v>18</v>
      </c>
      <c r="H53" s="63" t="s">
        <v>19</v>
      </c>
      <c r="I53" s="63" t="s">
        <v>22</v>
      </c>
      <c r="J53" s="64" t="s">
        <v>20</v>
      </c>
    </row>
    <row r="54" spans="1:13" s="3" customFormat="1" ht="24.95" customHeight="1" x14ac:dyDescent="0.25">
      <c r="A54" s="70" t="s">
        <v>7</v>
      </c>
      <c r="B54" s="148"/>
      <c r="C54" s="149"/>
      <c r="D54" s="13"/>
      <c r="E54" s="14"/>
      <c r="F54" s="15"/>
      <c r="G54" s="15"/>
      <c r="H54" s="16"/>
      <c r="I54" s="17" t="s">
        <v>13</v>
      </c>
      <c r="J54" s="18"/>
    </row>
    <row r="55" spans="1:13" s="3" customFormat="1" ht="24.95" customHeight="1" x14ac:dyDescent="0.25">
      <c r="A55" s="71" t="s">
        <v>8</v>
      </c>
      <c r="B55" s="150"/>
      <c r="C55" s="151"/>
      <c r="D55" s="20"/>
      <c r="E55" s="21"/>
      <c r="F55" s="22"/>
      <c r="G55" s="22"/>
      <c r="H55" s="23"/>
      <c r="I55" s="24" t="s">
        <v>13</v>
      </c>
      <c r="J55" s="25"/>
      <c r="M55" s="3" t="s">
        <v>10</v>
      </c>
    </row>
    <row r="56" spans="1:13" s="3" customFormat="1" ht="24.95" customHeight="1" x14ac:dyDescent="0.25">
      <c r="A56" s="71" t="s">
        <v>21</v>
      </c>
      <c r="B56" s="150"/>
      <c r="C56" s="151"/>
      <c r="D56" s="20"/>
      <c r="E56" s="21"/>
      <c r="F56" s="19"/>
      <c r="G56" s="19"/>
      <c r="H56" s="69"/>
      <c r="I56" s="24" t="s">
        <v>13</v>
      </c>
      <c r="J56" s="25"/>
    </row>
    <row r="57" spans="1:13" s="3" customFormat="1" ht="24.95" customHeight="1" x14ac:dyDescent="0.25">
      <c r="A57" s="71" t="s">
        <v>11</v>
      </c>
      <c r="B57" s="150"/>
      <c r="C57" s="151"/>
      <c r="D57" s="19"/>
      <c r="E57" s="27"/>
      <c r="F57" s="27"/>
      <c r="G57" s="27"/>
      <c r="H57" s="21"/>
      <c r="I57" s="24" t="s">
        <v>13</v>
      </c>
      <c r="J57" s="25"/>
    </row>
    <row r="58" spans="1:13" s="3" customFormat="1" ht="24.95" customHeight="1" x14ac:dyDescent="0.25">
      <c r="A58" s="71" t="s">
        <v>98</v>
      </c>
      <c r="B58" s="82" t="s">
        <v>42</v>
      </c>
      <c r="C58" s="84" t="str">
        <f>IF(B58="N.A","N.A",IF(AND(B58&gt;=2,B58&lt;=15),"Cumple","No cumple"))</f>
        <v>N.A</v>
      </c>
      <c r="D58" s="28"/>
      <c r="E58" s="29"/>
      <c r="F58" s="29"/>
      <c r="G58" s="29"/>
      <c r="H58" s="30"/>
      <c r="I58" s="24" t="s">
        <v>13</v>
      </c>
      <c r="J58" s="32"/>
    </row>
    <row r="59" spans="1:13" s="3" customFormat="1" ht="24.95" customHeight="1" x14ac:dyDescent="0.25">
      <c r="A59" s="71" t="s">
        <v>99</v>
      </c>
      <c r="B59" s="82" t="s">
        <v>42</v>
      </c>
      <c r="C59" s="84" t="str">
        <f>IF(B59="N.A","N.A",IF(B59&gt;=10,"Cumple","No cumple"))</f>
        <v>N.A</v>
      </c>
      <c r="D59" s="28"/>
      <c r="E59" s="29"/>
      <c r="F59" s="29"/>
      <c r="G59" s="29"/>
      <c r="H59" s="30"/>
      <c r="I59" s="24" t="s">
        <v>13</v>
      </c>
      <c r="J59" s="32"/>
    </row>
    <row r="60" spans="1:13" s="3" customFormat="1" ht="24.95" customHeight="1" thickBot="1" x14ac:dyDescent="0.3">
      <c r="A60" s="71" t="s">
        <v>100</v>
      </c>
      <c r="B60" s="83"/>
      <c r="C60" s="81"/>
      <c r="D60" s="28"/>
      <c r="E60" s="29"/>
      <c r="F60" s="29"/>
      <c r="G60" s="29"/>
      <c r="H60" s="30"/>
      <c r="I60" s="31" t="s">
        <v>13</v>
      </c>
      <c r="J60" s="32"/>
    </row>
    <row r="61" spans="1:13" s="3" customFormat="1" ht="24.95" customHeight="1" thickBot="1" x14ac:dyDescent="0.3">
      <c r="A61" s="152" t="s">
        <v>23</v>
      </c>
      <c r="B61" s="153"/>
      <c r="C61" s="153"/>
      <c r="D61" s="153"/>
      <c r="E61" s="153"/>
      <c r="F61" s="153"/>
      <c r="G61" s="153"/>
      <c r="H61" s="153"/>
      <c r="I61" s="153"/>
      <c r="J61" s="154"/>
    </row>
    <row r="62" spans="1:13" s="3" customFormat="1" ht="24.95" customHeight="1" thickBot="1" x14ac:dyDescent="0.3">
      <c r="A62" s="155" t="s">
        <v>48</v>
      </c>
      <c r="B62" s="146"/>
      <c r="C62" s="146"/>
      <c r="D62" s="146"/>
      <c r="E62" s="147"/>
      <c r="F62" s="155" t="s">
        <v>47</v>
      </c>
      <c r="G62" s="146"/>
      <c r="H62" s="146"/>
      <c r="I62" s="146"/>
      <c r="J62" s="147"/>
    </row>
    <row r="63" spans="1:13" s="3" customFormat="1" ht="24.95" customHeight="1" x14ac:dyDescent="0.25">
      <c r="A63" s="70" t="s">
        <v>24</v>
      </c>
      <c r="B63" s="190" t="s">
        <v>39</v>
      </c>
      <c r="C63" s="190"/>
      <c r="D63" s="190"/>
      <c r="E63" s="191"/>
      <c r="F63" s="192" t="s">
        <v>49</v>
      </c>
      <c r="G63" s="193"/>
      <c r="H63" s="77" t="s">
        <v>42</v>
      </c>
      <c r="I63" s="184" t="str">
        <f>IF(H63="N.A","N.A",IF(AND(H63&lt;=10,H63&gt;=0),"Si cumple","No cumple"))</f>
        <v>N.A</v>
      </c>
      <c r="J63" s="185"/>
    </row>
    <row r="64" spans="1:13" s="3" customFormat="1" ht="24.95" customHeight="1" x14ac:dyDescent="0.25">
      <c r="A64" s="43" t="s">
        <v>26</v>
      </c>
      <c r="B64" s="186" t="s">
        <v>42</v>
      </c>
      <c r="C64" s="187"/>
      <c r="D64" s="70" t="s">
        <v>28</v>
      </c>
      <c r="E64" s="34" t="s">
        <v>42</v>
      </c>
      <c r="F64" s="194" t="s">
        <v>46</v>
      </c>
      <c r="G64" s="195"/>
      <c r="H64" s="74" t="s">
        <v>42</v>
      </c>
      <c r="I64" s="156" t="str">
        <f>IF(H64="N.A","N.A",IF(AND(H64&lt;=5,H64&gt;=3),"Si cumple","No cumple"))</f>
        <v>N.A</v>
      </c>
      <c r="J64" s="157"/>
    </row>
    <row r="65" spans="1:12" s="3" customFormat="1" ht="24.95" customHeight="1" x14ac:dyDescent="0.25">
      <c r="A65" s="44" t="s">
        <v>41</v>
      </c>
      <c r="B65" s="188" t="str">
        <f>IF(OR(B64="N.A",E64="N.A"),"N.A",(E64-B64))</f>
        <v>N.A</v>
      </c>
      <c r="C65" s="189"/>
      <c r="D65" s="71" t="s">
        <v>40</v>
      </c>
      <c r="E65" s="45" t="s">
        <v>31</v>
      </c>
      <c r="F65" s="172" t="s">
        <v>32</v>
      </c>
      <c r="G65" s="173"/>
      <c r="H65" s="46" t="s">
        <v>37</v>
      </c>
      <c r="I65" s="74" t="s">
        <v>42</v>
      </c>
      <c r="J65" s="47" t="str">
        <f>IF(I65="N.A","N.A",IF(AND(I65&lt;=25,I65&gt;=5),"Si cumple","No cumple"))</f>
        <v>N.A</v>
      </c>
    </row>
    <row r="66" spans="1:12" s="3" customFormat="1" ht="24.95" customHeight="1" thickBot="1" x14ac:dyDescent="0.3">
      <c r="A66" s="156" t="s">
        <v>27</v>
      </c>
      <c r="B66" s="176"/>
      <c r="C66" s="177"/>
      <c r="D66" s="178" t="str">
        <f>IF(B65="N.A","N.A",IF(AND(B65&lt;=25,B65&gt;=23),"Si cumple","No cumple"))</f>
        <v>N.A</v>
      </c>
      <c r="E66" s="179"/>
      <c r="F66" s="174"/>
      <c r="G66" s="175"/>
      <c r="H66" s="46" t="s">
        <v>38</v>
      </c>
      <c r="I66" s="74" t="s">
        <v>42</v>
      </c>
      <c r="J66" s="48" t="str">
        <f>IF(I66="N.A","N.A",IF(AND(I66&lt;=25,I66&gt;=5),"Si cumple","No cumple"))</f>
        <v>N.A</v>
      </c>
    </row>
    <row r="67" spans="1:12" s="3" customFormat="1" ht="24.95" customHeight="1" thickBot="1" x14ac:dyDescent="0.3">
      <c r="A67" s="125" t="s">
        <v>36</v>
      </c>
      <c r="B67" s="126"/>
      <c r="C67" s="126"/>
      <c r="D67" s="126"/>
      <c r="E67" s="126"/>
      <c r="F67" s="126"/>
      <c r="G67" s="126"/>
      <c r="H67" s="126"/>
      <c r="I67" s="126"/>
      <c r="J67" s="180"/>
    </row>
    <row r="68" spans="1:12" s="3" customFormat="1" ht="35.1" customHeight="1" thickBot="1" x14ac:dyDescent="0.3">
      <c r="A68" s="49"/>
      <c r="B68" s="165" t="s">
        <v>50</v>
      </c>
      <c r="C68" s="165"/>
      <c r="D68" s="65" t="s">
        <v>51</v>
      </c>
      <c r="E68" s="65" t="s">
        <v>53</v>
      </c>
      <c r="F68" s="65" t="s">
        <v>54</v>
      </c>
      <c r="G68" s="65" t="s">
        <v>55</v>
      </c>
      <c r="H68" s="72" t="s">
        <v>56</v>
      </c>
      <c r="I68" s="181" t="s">
        <v>52</v>
      </c>
      <c r="J68" s="182"/>
      <c r="L68" s="3" t="s">
        <v>10</v>
      </c>
    </row>
    <row r="69" spans="1:12" s="3" customFormat="1" ht="24.95" customHeight="1" x14ac:dyDescent="0.25">
      <c r="A69" s="52" t="s">
        <v>43</v>
      </c>
      <c r="B69" s="183" t="s">
        <v>42</v>
      </c>
      <c r="C69" s="183"/>
      <c r="D69" s="66" t="s">
        <v>42</v>
      </c>
      <c r="E69" s="66" t="s">
        <v>42</v>
      </c>
      <c r="F69" s="66" t="s">
        <v>42</v>
      </c>
      <c r="G69" s="66" t="s">
        <v>42</v>
      </c>
      <c r="H69" s="66"/>
      <c r="I69" s="37" t="s">
        <v>42</v>
      </c>
      <c r="J69" s="37" t="s">
        <v>42</v>
      </c>
    </row>
    <row r="70" spans="1:12" s="3" customFormat="1" ht="24.95" customHeight="1" x14ac:dyDescent="0.25">
      <c r="A70" s="53" t="s">
        <v>44</v>
      </c>
      <c r="B70" s="163" t="s">
        <v>42</v>
      </c>
      <c r="C70" s="163"/>
      <c r="D70" s="67" t="s">
        <v>42</v>
      </c>
      <c r="E70" s="67" t="s">
        <v>42</v>
      </c>
      <c r="F70" s="67" t="s">
        <v>42</v>
      </c>
      <c r="G70" s="67" t="s">
        <v>42</v>
      </c>
      <c r="H70" s="67"/>
      <c r="I70" s="39" t="s">
        <v>42</v>
      </c>
      <c r="J70" s="39" t="s">
        <v>42</v>
      </c>
    </row>
    <row r="71" spans="1:12" s="3" customFormat="1" ht="24.95" customHeight="1" x14ac:dyDescent="0.25">
      <c r="A71" s="53" t="s">
        <v>45</v>
      </c>
      <c r="B71" s="164" t="str">
        <f>IF(OR(B69="N.A",B70="N.A"),"N.A",((B69-B70)/B70)*100)</f>
        <v>N.A</v>
      </c>
      <c r="C71" s="164"/>
      <c r="D71" s="68" t="s">
        <v>42</v>
      </c>
      <c r="E71" s="68" t="s">
        <v>42</v>
      </c>
      <c r="F71" s="57" t="s">
        <v>42</v>
      </c>
      <c r="G71" s="57" t="str">
        <f>IF(OR(G69="N.A",G70="N.A"),"N.A",((G69-G70)/G70)*100)</f>
        <v>N.A</v>
      </c>
      <c r="H71" s="67"/>
      <c r="I71" s="60" t="str">
        <f>IF(OR(I69="N.A",I70="N.A"),"N.A",((I69-I70)/I70)*100)</f>
        <v>N.A</v>
      </c>
      <c r="J71" s="60" t="str">
        <f>IF(OR(J69="N.A",J70="N.A"),"N.A",((J69-J70)/J70)*100)</f>
        <v>N.A</v>
      </c>
    </row>
    <row r="72" spans="1:12" s="3" customFormat="1" ht="24.95" customHeight="1" x14ac:dyDescent="0.25">
      <c r="A72" s="54" t="s">
        <v>25</v>
      </c>
      <c r="B72" s="164" t="s">
        <v>29</v>
      </c>
      <c r="C72" s="164"/>
      <c r="D72" s="68" t="s">
        <v>42</v>
      </c>
      <c r="E72" s="68" t="s">
        <v>42</v>
      </c>
      <c r="F72" s="68" t="s">
        <v>42</v>
      </c>
      <c r="G72" s="67" t="s">
        <v>42</v>
      </c>
      <c r="H72" s="67"/>
      <c r="I72" s="61" t="s">
        <v>33</v>
      </c>
      <c r="J72" s="61" t="s">
        <v>33</v>
      </c>
    </row>
    <row r="73" spans="1:12" s="3" customFormat="1" ht="24.95" customHeight="1" thickBot="1" x14ac:dyDescent="0.3">
      <c r="A73" s="55" t="s">
        <v>27</v>
      </c>
      <c r="B73" s="162" t="str">
        <f>IF(B71="N.A","N.A",IF(AND(B71&lt;=5,B71&gt;=-5),"Si cumple","No cumple"))</f>
        <v>N.A</v>
      </c>
      <c r="C73" s="162"/>
      <c r="D73" s="73" t="str">
        <f>IF(D69="N.A","N.A",IF(AND(D69&lt;=220,D69&gt;=180,D70&lt;=220,D70&gt;=180),"Si cumple","No cumple"))</f>
        <v>N.A</v>
      </c>
      <c r="E73" s="73" t="str">
        <f>IF(E69="N.A","N.A",IF(AND(E69&lt;=1500,E70&lt;=1500),"Si cumple","No cumple"))</f>
        <v>N.A</v>
      </c>
      <c r="F73" s="73" t="str">
        <f>IF(F69="N.A","N.A",IF(AND(F69&lt;=2000,F69&gt;=1000,F70&lt;=2000,F70&gt;=1000),"Si cumple","No cumple"))</f>
        <v>N.A</v>
      </c>
      <c r="G73" s="73" t="str">
        <f>IF(G72="N.A","N.A",IF(AND(G71&lt;=G72,G71&gt;=-G72),"Si cumple","No cumple"))</f>
        <v>N.A</v>
      </c>
      <c r="H73" s="59"/>
      <c r="I73" s="55" t="str">
        <f>IF(I71="N.A","N.A",IF(AND(I71&lt;=10,I71&gt;=-10),"Si cumple","No cumple"))</f>
        <v>N.A</v>
      </c>
      <c r="J73" s="55" t="str">
        <f>IF(J71="N.A","N.A",IF(AND(J71&lt;=10,J71&gt;=-10),"Si cumple","No cumple"))</f>
        <v>N.A</v>
      </c>
    </row>
    <row r="74" spans="1:12" s="3" customFormat="1" ht="24.95" customHeight="1" thickBot="1" x14ac:dyDescent="0.3">
      <c r="A74" s="155" t="s">
        <v>102</v>
      </c>
      <c r="B74" s="146"/>
      <c r="C74" s="146"/>
      <c r="D74" s="146"/>
      <c r="E74" s="146"/>
      <c r="F74" s="147"/>
      <c r="G74" s="155" t="s">
        <v>89</v>
      </c>
      <c r="H74" s="146"/>
      <c r="I74" s="146"/>
      <c r="J74" s="147"/>
    </row>
    <row r="75" spans="1:12" s="3" customFormat="1" ht="24.95" customHeight="1" x14ac:dyDescent="0.25">
      <c r="A75" s="78" t="s">
        <v>62</v>
      </c>
      <c r="B75" s="158"/>
      <c r="C75" s="159"/>
      <c r="D75" s="159"/>
      <c r="E75" s="159"/>
      <c r="F75" s="160"/>
      <c r="G75" s="80" t="s">
        <v>90</v>
      </c>
      <c r="H75" s="158"/>
      <c r="I75" s="159"/>
      <c r="J75" s="161"/>
    </row>
    <row r="76" spans="1:12" s="3" customFormat="1" ht="24.95" customHeight="1" x14ac:dyDescent="0.25">
      <c r="A76" s="78" t="s">
        <v>59</v>
      </c>
      <c r="B76" s="116"/>
      <c r="C76" s="117"/>
      <c r="D76" s="117"/>
      <c r="E76" s="117"/>
      <c r="F76" s="118"/>
      <c r="G76" s="75" t="s">
        <v>91</v>
      </c>
      <c r="H76" s="116"/>
      <c r="I76" s="117"/>
      <c r="J76" s="129"/>
    </row>
    <row r="77" spans="1:12" s="3" customFormat="1" ht="24.95" customHeight="1" x14ac:dyDescent="0.25">
      <c r="A77" s="78" t="s">
        <v>63</v>
      </c>
      <c r="B77" s="116"/>
      <c r="C77" s="117"/>
      <c r="D77" s="117"/>
      <c r="E77" s="117"/>
      <c r="F77" s="118"/>
      <c r="G77" s="75" t="s">
        <v>92</v>
      </c>
      <c r="H77" s="116"/>
      <c r="I77" s="117"/>
      <c r="J77" s="129"/>
    </row>
    <row r="78" spans="1:12" s="3" customFormat="1" ht="24.95" customHeight="1" x14ac:dyDescent="0.25">
      <c r="A78" s="78" t="s">
        <v>64</v>
      </c>
      <c r="B78" s="116"/>
      <c r="C78" s="117"/>
      <c r="D78" s="117"/>
      <c r="E78" s="117"/>
      <c r="F78" s="118"/>
      <c r="G78" s="75" t="s">
        <v>93</v>
      </c>
      <c r="H78" s="116"/>
      <c r="I78" s="117"/>
      <c r="J78" s="129"/>
    </row>
    <row r="79" spans="1:12" s="3" customFormat="1" ht="24.95" customHeight="1" x14ac:dyDescent="0.25">
      <c r="A79" s="78" t="s">
        <v>60</v>
      </c>
      <c r="B79" s="116"/>
      <c r="C79" s="117"/>
      <c r="D79" s="117"/>
      <c r="E79" s="117"/>
      <c r="F79" s="118"/>
      <c r="G79" s="75" t="s">
        <v>94</v>
      </c>
      <c r="H79" s="119"/>
      <c r="I79" s="120"/>
      <c r="J79" s="121"/>
    </row>
    <row r="80" spans="1:12" s="3" customFormat="1" ht="24.95" customHeight="1" x14ac:dyDescent="0.25">
      <c r="A80" s="79" t="s">
        <v>57</v>
      </c>
      <c r="B80" s="116"/>
      <c r="C80" s="117"/>
      <c r="D80" s="117"/>
      <c r="E80" s="117"/>
      <c r="F80" s="118"/>
      <c r="G80" s="75" t="s">
        <v>95</v>
      </c>
      <c r="H80" s="119"/>
      <c r="I80" s="120"/>
      <c r="J80" s="121"/>
    </row>
    <row r="81" spans="1:10" s="3" customFormat="1" ht="24.95" customHeight="1" thickBot="1" x14ac:dyDescent="0.3">
      <c r="A81" s="79" t="s">
        <v>58</v>
      </c>
      <c r="B81" s="122" t="s">
        <v>61</v>
      </c>
      <c r="C81" s="123"/>
      <c r="D81" s="123"/>
      <c r="E81" s="123"/>
      <c r="F81" s="124"/>
      <c r="G81" s="76" t="s">
        <v>65</v>
      </c>
      <c r="H81" s="119"/>
      <c r="I81" s="120"/>
      <c r="J81" s="121"/>
    </row>
    <row r="82" spans="1:10" s="3" customFormat="1" ht="24.95" customHeight="1" thickBot="1" x14ac:dyDescent="0.3">
      <c r="A82" s="125" t="s">
        <v>30</v>
      </c>
      <c r="B82" s="126"/>
      <c r="C82" s="126"/>
      <c r="D82" s="126"/>
      <c r="E82" s="126"/>
      <c r="F82" s="126"/>
      <c r="G82" s="126"/>
      <c r="H82" s="126"/>
      <c r="I82" s="127"/>
      <c r="J82" s="128"/>
    </row>
    <row r="83" spans="1:10" ht="26.1" customHeight="1" x14ac:dyDescent="0.25">
      <c r="A83" s="110"/>
      <c r="B83" s="111"/>
      <c r="C83" s="111"/>
      <c r="D83" s="111"/>
      <c r="E83" s="111"/>
      <c r="F83" s="111"/>
      <c r="G83" s="111"/>
      <c r="H83" s="111"/>
      <c r="I83" s="111"/>
      <c r="J83" s="112"/>
    </row>
    <row r="84" spans="1:10" ht="24.95" customHeight="1" x14ac:dyDescent="0.25">
      <c r="A84" s="113"/>
      <c r="B84" s="114"/>
      <c r="C84" s="114"/>
      <c r="D84" s="114"/>
      <c r="E84" s="114"/>
      <c r="F84" s="114"/>
      <c r="G84" s="114"/>
      <c r="H84" s="114"/>
      <c r="I84" s="114"/>
      <c r="J84" s="115"/>
    </row>
    <row r="85" spans="1:10" ht="24.95" customHeight="1" x14ac:dyDescent="0.25">
      <c r="A85" s="113"/>
      <c r="B85" s="114"/>
      <c r="C85" s="114"/>
      <c r="D85" s="114"/>
      <c r="E85" s="114"/>
      <c r="F85" s="114"/>
      <c r="G85" s="114"/>
      <c r="H85" s="114"/>
      <c r="I85" s="114"/>
      <c r="J85" s="115"/>
    </row>
    <row r="86" spans="1:10" ht="24.95" customHeight="1" x14ac:dyDescent="0.25">
      <c r="A86" s="113"/>
      <c r="B86" s="114"/>
      <c r="C86" s="114"/>
      <c r="D86" s="114"/>
      <c r="E86" s="114"/>
      <c r="F86" s="114"/>
      <c r="G86" s="114"/>
      <c r="H86" s="114"/>
      <c r="I86" s="114"/>
      <c r="J86" s="115"/>
    </row>
    <row r="87" spans="1:10" ht="24.95" customHeight="1" thickBot="1" x14ac:dyDescent="0.3">
      <c r="A87" s="113"/>
      <c r="B87" s="114"/>
      <c r="C87" s="114"/>
      <c r="D87" s="114"/>
      <c r="E87" s="114"/>
      <c r="F87" s="114"/>
      <c r="G87" s="114"/>
      <c r="H87" s="114"/>
      <c r="I87" s="114"/>
      <c r="J87" s="115"/>
    </row>
    <row r="88" spans="1:10" s="3" customFormat="1" ht="24.95" customHeight="1" thickBot="1" x14ac:dyDescent="0.3">
      <c r="A88" s="166" t="s">
        <v>4</v>
      </c>
      <c r="B88" s="167"/>
      <c r="C88" s="169"/>
      <c r="D88" s="170"/>
      <c r="E88" s="171"/>
      <c r="F88" s="166" t="s">
        <v>5</v>
      </c>
      <c r="G88" s="167"/>
      <c r="H88" s="166"/>
      <c r="I88" s="168"/>
      <c r="J88" s="167"/>
    </row>
    <row r="90" spans="1:10" x14ac:dyDescent="0.25">
      <c r="A90" s="98" t="s">
        <v>103</v>
      </c>
      <c r="B90" s="98"/>
      <c r="C90" s="98"/>
      <c r="D90" s="98"/>
      <c r="E90" s="98"/>
      <c r="F90" s="98"/>
    </row>
    <row r="91" spans="1:10" x14ac:dyDescent="0.25">
      <c r="A91" s="85"/>
      <c r="B91" s="86"/>
      <c r="C91" s="86"/>
      <c r="D91" s="86"/>
      <c r="E91" s="86"/>
      <c r="F91" s="86"/>
    </row>
    <row r="92" spans="1:10" x14ac:dyDescent="0.25">
      <c r="A92" s="87" t="s">
        <v>104</v>
      </c>
      <c r="B92" s="99" t="s">
        <v>105</v>
      </c>
      <c r="C92" s="99"/>
      <c r="D92" s="99" t="s">
        <v>106</v>
      </c>
      <c r="E92" s="99"/>
      <c r="F92" s="99"/>
    </row>
    <row r="93" spans="1:10" x14ac:dyDescent="0.25">
      <c r="A93" s="88" t="s">
        <v>107</v>
      </c>
      <c r="B93" s="100">
        <v>43980</v>
      </c>
      <c r="C93" s="100"/>
      <c r="D93" s="101" t="s">
        <v>108</v>
      </c>
      <c r="E93" s="102"/>
      <c r="F93" s="103"/>
    </row>
    <row r="94" spans="1:10" ht="16.5" x14ac:dyDescent="0.25">
      <c r="A94" s="89"/>
      <c r="B94" s="90"/>
      <c r="C94" s="90"/>
      <c r="D94" s="91"/>
      <c r="E94" s="91"/>
      <c r="F94" s="91"/>
    </row>
    <row r="95" spans="1:10" x14ac:dyDescent="0.25">
      <c r="D95" s="92"/>
      <c r="E95" s="93"/>
      <c r="F95" s="93"/>
    </row>
    <row r="96" spans="1:10" x14ac:dyDescent="0.25">
      <c r="A96" s="104" t="s">
        <v>109</v>
      </c>
      <c r="B96" s="105"/>
      <c r="C96" s="104" t="s">
        <v>110</v>
      </c>
      <c r="D96" s="105"/>
      <c r="E96" s="104" t="s">
        <v>111</v>
      </c>
      <c r="F96" s="105"/>
    </row>
    <row r="97" spans="1:6" ht="39" customHeight="1" x14ac:dyDescent="0.25">
      <c r="A97" s="94" t="s">
        <v>112</v>
      </c>
      <c r="B97" s="95"/>
      <c r="C97" s="96" t="s">
        <v>113</v>
      </c>
      <c r="D97" s="97"/>
      <c r="E97" s="96" t="s">
        <v>115</v>
      </c>
      <c r="F97" s="97"/>
    </row>
    <row r="98" spans="1:6" ht="15.75" x14ac:dyDescent="0.25">
      <c r="A98" s="3"/>
      <c r="B98" s="3"/>
      <c r="C98" s="3"/>
      <c r="D98" s="3"/>
      <c r="E98" s="3"/>
      <c r="F98" s="3"/>
    </row>
    <row r="99" spans="1:6" ht="15.75" x14ac:dyDescent="0.25">
      <c r="A99" s="3"/>
      <c r="B99" s="3"/>
      <c r="C99" s="3"/>
      <c r="D99" s="3"/>
      <c r="E99" s="3"/>
      <c r="F99" s="3"/>
    </row>
    <row r="100" spans="1:6" ht="15.75" x14ac:dyDescent="0.25">
      <c r="A100" s="3"/>
      <c r="B100" s="3"/>
      <c r="C100" s="3"/>
      <c r="D100" s="3"/>
      <c r="E100" s="3"/>
      <c r="F100" s="3"/>
    </row>
  </sheetData>
  <sheetProtection algorithmName="SHA-512" hashValue="UZI5AJf7WLADUbiyQThlRK3kf/QnQJw0biWErGxFeMv4xASINHW91MkwfYOC7Ay9n1XDtp3i00rceZsx4RUl5Q==" saltValue="5u0qXBp0CiMZHImfNcb1Sw==" spinCount="100000" sheet="1" objects="1" scenarios="1"/>
  <mergeCells count="135">
    <mergeCell ref="B32:C32"/>
    <mergeCell ref="A6:B6"/>
    <mergeCell ref="C6:F6"/>
    <mergeCell ref="I6:J6"/>
    <mergeCell ref="A8:B8"/>
    <mergeCell ref="I27:J27"/>
    <mergeCell ref="B16:C16"/>
    <mergeCell ref="A1:J1"/>
    <mergeCell ref="A2:A5"/>
    <mergeCell ref="B2:H5"/>
    <mergeCell ref="I2:J2"/>
    <mergeCell ref="I3:J3"/>
    <mergeCell ref="I4:J4"/>
    <mergeCell ref="I5:J5"/>
    <mergeCell ref="A7:B7"/>
    <mergeCell ref="G6:H6"/>
    <mergeCell ref="B14:C14"/>
    <mergeCell ref="D11:J11"/>
    <mergeCell ref="A11:C12"/>
    <mergeCell ref="C9:J9"/>
    <mergeCell ref="I23:J23"/>
    <mergeCell ref="F21:J21"/>
    <mergeCell ref="F24:G25"/>
    <mergeCell ref="B27:C27"/>
    <mergeCell ref="B28:C28"/>
    <mergeCell ref="B29:C29"/>
    <mergeCell ref="B30:C30"/>
    <mergeCell ref="A25:C25"/>
    <mergeCell ref="B15:C15"/>
    <mergeCell ref="A9:B10"/>
    <mergeCell ref="B13:C13"/>
    <mergeCell ref="B31:C31"/>
    <mergeCell ref="D25:E25"/>
    <mergeCell ref="A26:J26"/>
    <mergeCell ref="A20:J20"/>
    <mergeCell ref="A21:E21"/>
    <mergeCell ref="B22:E22"/>
    <mergeCell ref="F22:G22"/>
    <mergeCell ref="I22:J22"/>
    <mergeCell ref="F23:G23"/>
    <mergeCell ref="C10:J10"/>
    <mergeCell ref="B23:C23"/>
    <mergeCell ref="B24:C24"/>
    <mergeCell ref="F88:G88"/>
    <mergeCell ref="H88:J88"/>
    <mergeCell ref="A88:B88"/>
    <mergeCell ref="C88:E88"/>
    <mergeCell ref="A46:J46"/>
    <mergeCell ref="A43:J43"/>
    <mergeCell ref="A42:J42"/>
    <mergeCell ref="B40:F40"/>
    <mergeCell ref="H40:J40"/>
    <mergeCell ref="A44:J44"/>
    <mergeCell ref="A41:J41"/>
    <mergeCell ref="A45:J45"/>
    <mergeCell ref="F65:G66"/>
    <mergeCell ref="A66:C66"/>
    <mergeCell ref="D66:E66"/>
    <mergeCell ref="A67:J67"/>
    <mergeCell ref="I68:J68"/>
    <mergeCell ref="B69:C69"/>
    <mergeCell ref="I63:J63"/>
    <mergeCell ref="B64:C64"/>
    <mergeCell ref="B65:C65"/>
    <mergeCell ref="B63:E63"/>
    <mergeCell ref="F63:G63"/>
    <mergeCell ref="F64:G64"/>
    <mergeCell ref="B35:F35"/>
    <mergeCell ref="B36:F36"/>
    <mergeCell ref="B37:F37"/>
    <mergeCell ref="B38:F38"/>
    <mergeCell ref="B39:F39"/>
    <mergeCell ref="G33:J33"/>
    <mergeCell ref="A33:F33"/>
    <mergeCell ref="B34:F34"/>
    <mergeCell ref="H38:J38"/>
    <mergeCell ref="H39:J39"/>
    <mergeCell ref="H34:J34"/>
    <mergeCell ref="H35:J35"/>
    <mergeCell ref="H36:J36"/>
    <mergeCell ref="H37:J37"/>
    <mergeCell ref="I64:J64"/>
    <mergeCell ref="B75:F75"/>
    <mergeCell ref="H75:J75"/>
    <mergeCell ref="B73:C73"/>
    <mergeCell ref="A74:F74"/>
    <mergeCell ref="G74:J74"/>
    <mergeCell ref="B70:C70"/>
    <mergeCell ref="B71:C71"/>
    <mergeCell ref="B72:C72"/>
    <mergeCell ref="B68:C68"/>
    <mergeCell ref="A52:C53"/>
    <mergeCell ref="D52:J52"/>
    <mergeCell ref="B54:C54"/>
    <mergeCell ref="B55:C55"/>
    <mergeCell ref="B56:C56"/>
    <mergeCell ref="B57:C57"/>
    <mergeCell ref="A61:J61"/>
    <mergeCell ref="A62:E62"/>
    <mergeCell ref="F62:J62"/>
    <mergeCell ref="A47:J47"/>
    <mergeCell ref="A83:J83"/>
    <mergeCell ref="A84:J84"/>
    <mergeCell ref="A85:J85"/>
    <mergeCell ref="A86:J86"/>
    <mergeCell ref="A87:J87"/>
    <mergeCell ref="B80:F80"/>
    <mergeCell ref="H80:J80"/>
    <mergeCell ref="B81:F81"/>
    <mergeCell ref="H81:J81"/>
    <mergeCell ref="A82:J82"/>
    <mergeCell ref="B77:F77"/>
    <mergeCell ref="H77:J77"/>
    <mergeCell ref="B78:F78"/>
    <mergeCell ref="H78:J78"/>
    <mergeCell ref="B79:F79"/>
    <mergeCell ref="H79:J79"/>
    <mergeCell ref="B76:F76"/>
    <mergeCell ref="H76:J76"/>
    <mergeCell ref="A48:B48"/>
    <mergeCell ref="A49:B49"/>
    <mergeCell ref="A50:B51"/>
    <mergeCell ref="C50:J50"/>
    <mergeCell ref="C51:J51"/>
    <mergeCell ref="A97:B97"/>
    <mergeCell ref="C97:D97"/>
    <mergeCell ref="E97:F97"/>
    <mergeCell ref="A90:F90"/>
    <mergeCell ref="B92:C92"/>
    <mergeCell ref="D92:F92"/>
    <mergeCell ref="B93:C93"/>
    <mergeCell ref="D93:F93"/>
    <mergeCell ref="A96:B96"/>
    <mergeCell ref="C96:D96"/>
    <mergeCell ref="E96:F96"/>
  </mergeCells>
  <conditionalFormatting sqref="E32">
    <cfRule type="containsText" dxfId="87" priority="203" stopIfTrue="1" operator="containsText" text="No cumple">
      <formula>NOT(ISERROR(SEARCH("No cumple",E32)))</formula>
    </cfRule>
    <cfRule type="containsText" dxfId="86" priority="204" stopIfTrue="1" operator="containsText" text="Si cumple">
      <formula>NOT(ISERROR(SEARCH("Si cumple",E32)))</formula>
    </cfRule>
    <cfRule type="expression" dxfId="85" priority="205" stopIfTrue="1">
      <formula>#REF!&lt;5</formula>
    </cfRule>
    <cfRule type="expression" dxfId="84" priority="206" stopIfTrue="1">
      <formula>E32&lt;5</formula>
    </cfRule>
  </conditionalFormatting>
  <conditionalFormatting sqref="F32">
    <cfRule type="containsText" dxfId="83" priority="199" stopIfTrue="1" operator="containsText" text="No cumple">
      <formula>NOT(ISERROR(SEARCH("No cumple",F32)))</formula>
    </cfRule>
    <cfRule type="containsText" dxfId="82" priority="200" stopIfTrue="1" operator="containsText" text="Si cumple">
      <formula>NOT(ISERROR(SEARCH("Si cumple",F32)))</formula>
    </cfRule>
    <cfRule type="expression" dxfId="81" priority="201" stopIfTrue="1">
      <formula>#REF!&lt;5</formula>
    </cfRule>
    <cfRule type="expression" dxfId="80" priority="202" stopIfTrue="1">
      <formula>F32&lt;5</formula>
    </cfRule>
  </conditionalFormatting>
  <conditionalFormatting sqref="D32">
    <cfRule type="containsText" dxfId="79" priority="191" stopIfTrue="1" operator="containsText" text="No cumple">
      <formula>NOT(ISERROR(SEARCH("No cumple",D32)))</formula>
    </cfRule>
    <cfRule type="containsText" dxfId="78" priority="192" stopIfTrue="1" operator="containsText" text="Si cumple">
      <formula>NOT(ISERROR(SEARCH("Si cumple",D32)))</formula>
    </cfRule>
    <cfRule type="expression" dxfId="77" priority="193" stopIfTrue="1">
      <formula>#REF!&lt;5</formula>
    </cfRule>
    <cfRule type="expression" dxfId="76" priority="194" stopIfTrue="1">
      <formula>D32&lt;5</formula>
    </cfRule>
  </conditionalFormatting>
  <conditionalFormatting sqref="A32">
    <cfRule type="containsText" dxfId="75" priority="175" stopIfTrue="1" operator="containsText" text="No cumple">
      <formula>NOT(ISERROR(SEARCH("No cumple",A32)))</formula>
    </cfRule>
    <cfRule type="containsText" dxfId="74" priority="176" stopIfTrue="1" operator="containsText" text="Si cumple">
      <formula>NOT(ISERROR(SEARCH("Si cumple",A32)))</formula>
    </cfRule>
    <cfRule type="expression" dxfId="73" priority="177" stopIfTrue="1">
      <formula>#REF!&lt;5</formula>
    </cfRule>
    <cfRule type="expression" dxfId="72" priority="178" stopIfTrue="1">
      <formula>A32&lt;5</formula>
    </cfRule>
  </conditionalFormatting>
  <conditionalFormatting sqref="B32:C32">
    <cfRule type="containsText" dxfId="71" priority="165" operator="containsText" text="Si cumple">
      <formula>NOT(ISERROR(SEARCH("Si cumple",B32)))</formula>
    </cfRule>
    <cfRule type="containsText" dxfId="70" priority="166" operator="containsText" text="No Cumple">
      <formula>NOT(ISERROR(SEARCH("No Cumple",B32)))</formula>
    </cfRule>
  </conditionalFormatting>
  <conditionalFormatting sqref="G32">
    <cfRule type="containsText" dxfId="69" priority="163" operator="containsText" text="Si cumple">
      <formula>NOT(ISERROR(SEARCH("Si cumple",G32)))</formula>
    </cfRule>
    <cfRule type="containsText" dxfId="68" priority="164" operator="containsText" text="No cumple">
      <formula>NOT(ISERROR(SEARCH("No cumple",G32)))</formula>
    </cfRule>
  </conditionalFormatting>
  <conditionalFormatting sqref="I32">
    <cfRule type="containsText" dxfId="67" priority="159" stopIfTrue="1" operator="containsText" text="No cumple">
      <formula>NOT(ISERROR(SEARCH("No cumple",I32)))</formula>
    </cfRule>
    <cfRule type="containsText" dxfId="66" priority="160" stopIfTrue="1" operator="containsText" text="Si cumple">
      <formula>NOT(ISERROR(SEARCH("Si cumple",I32)))</formula>
    </cfRule>
    <cfRule type="expression" dxfId="65" priority="161" stopIfTrue="1">
      <formula>#REF!&lt;5</formula>
    </cfRule>
    <cfRule type="expression" dxfId="64" priority="162" stopIfTrue="1">
      <formula>I32&lt;5</formula>
    </cfRule>
  </conditionalFormatting>
  <conditionalFormatting sqref="J32">
    <cfRule type="containsText" dxfId="63" priority="155" stopIfTrue="1" operator="containsText" text="No cumple">
      <formula>NOT(ISERROR(SEARCH("No cumple",J32)))</formula>
    </cfRule>
    <cfRule type="containsText" dxfId="62" priority="156" stopIfTrue="1" operator="containsText" text="Si cumple">
      <formula>NOT(ISERROR(SEARCH("Si cumple",J32)))</formula>
    </cfRule>
    <cfRule type="expression" dxfId="61" priority="157" stopIfTrue="1">
      <formula>#REF!&lt;5</formula>
    </cfRule>
    <cfRule type="expression" dxfId="60" priority="158" stopIfTrue="1">
      <formula>J32&lt;5</formula>
    </cfRule>
  </conditionalFormatting>
  <conditionalFormatting sqref="D25:E25">
    <cfRule type="containsText" dxfId="59" priority="153" operator="containsText" text="Si cumple">
      <formula>NOT(ISERROR(SEARCH("Si cumple",D25)))</formula>
    </cfRule>
    <cfRule type="containsText" dxfId="58" priority="154" operator="containsText" text="No cumple">
      <formula>NOT(ISERROR(SEARCH("No cumple",D25)))</formula>
    </cfRule>
  </conditionalFormatting>
  <conditionalFormatting sqref="I22:J22">
    <cfRule type="containsText" dxfId="57" priority="151" operator="containsText" text="Si cumple">
      <formula>NOT(ISERROR(SEARCH("Si cumple",I22)))</formula>
    </cfRule>
    <cfRule type="containsText" dxfId="56" priority="152" operator="containsText" text="No cumple">
      <formula>NOT(ISERROR(SEARCH("No cumple",I22)))</formula>
    </cfRule>
  </conditionalFormatting>
  <conditionalFormatting sqref="I23:J23">
    <cfRule type="containsText" dxfId="55" priority="149" operator="containsText" text="SI CUMPLE">
      <formula>NOT(ISERROR(SEARCH("SI CUMPLE",I23)))</formula>
    </cfRule>
    <cfRule type="containsText" dxfId="54" priority="150" operator="containsText" text="NO CUMPLE">
      <formula>NOT(ISERROR(SEARCH("NO CUMPLE",I23)))</formula>
    </cfRule>
  </conditionalFormatting>
  <conditionalFormatting sqref="J24">
    <cfRule type="containsText" dxfId="53" priority="147" operator="containsText" text="si cumple">
      <formula>NOT(ISERROR(SEARCH("si cumple",J24)))</formula>
    </cfRule>
    <cfRule type="containsText" dxfId="52" priority="148" operator="containsText" text="no cumple">
      <formula>NOT(ISERROR(SEARCH("no cumple",J24)))</formula>
    </cfRule>
  </conditionalFormatting>
  <conditionalFormatting sqref="J25">
    <cfRule type="containsText" dxfId="51" priority="145" operator="containsText" text="SI CUMPLE">
      <formula>NOT(ISERROR(SEARCH("SI CUMPLE",J25)))</formula>
    </cfRule>
    <cfRule type="containsText" dxfId="50" priority="146" operator="containsText" text="NO CUMPLE">
      <formula>NOT(ISERROR(SEARCH("NO CUMPLE",J25)))</formula>
    </cfRule>
  </conditionalFormatting>
  <conditionalFormatting sqref="H32">
    <cfRule type="containsText" dxfId="49" priority="143" operator="containsText" text="Si cumple">
      <formula>NOT(ISERROR(SEARCH("Si cumple",H32)))</formula>
    </cfRule>
    <cfRule type="containsText" dxfId="48" priority="144" operator="containsText" text="No cumple">
      <formula>NOT(ISERROR(SEARCH("No cumple",H32)))</formula>
    </cfRule>
  </conditionalFormatting>
  <conditionalFormatting sqref="C17">
    <cfRule type="containsText" dxfId="47" priority="47" operator="containsText" text="Cumple">
      <formula>NOT(ISERROR(SEARCH("Cumple",C17)))</formula>
    </cfRule>
    <cfRule type="containsText" dxfId="46" priority="48" operator="containsText" text="No cumple">
      <formula>NOT(ISERROR(SEARCH("No cumple",C17)))</formula>
    </cfRule>
  </conditionalFormatting>
  <conditionalFormatting sqref="C18">
    <cfRule type="containsText" dxfId="45" priority="45" operator="containsText" text="CUMPLE">
      <formula>NOT(ISERROR(SEARCH("CUMPLE",C18)))</formula>
    </cfRule>
    <cfRule type="containsText" dxfId="44" priority="46" operator="containsText" text="NO CUMPLE">
      <formula>NOT(ISERROR(SEARCH("NO CUMPLE",C18)))</formula>
    </cfRule>
  </conditionalFormatting>
  <conditionalFormatting sqref="E73">
    <cfRule type="containsText" dxfId="43" priority="41" stopIfTrue="1" operator="containsText" text="No cumple">
      <formula>NOT(ISERROR(SEARCH("No cumple",E73)))</formula>
    </cfRule>
    <cfRule type="containsText" dxfId="42" priority="42" stopIfTrue="1" operator="containsText" text="Si cumple">
      <formula>NOT(ISERROR(SEARCH("Si cumple",E73)))</formula>
    </cfRule>
    <cfRule type="expression" dxfId="41" priority="43" stopIfTrue="1">
      <formula>#REF!&lt;5</formula>
    </cfRule>
    <cfRule type="expression" dxfId="40" priority="44" stopIfTrue="1">
      <formula>E73&lt;5</formula>
    </cfRule>
  </conditionalFormatting>
  <conditionalFormatting sqref="F73">
    <cfRule type="containsText" dxfId="39" priority="37" stopIfTrue="1" operator="containsText" text="No cumple">
      <formula>NOT(ISERROR(SEARCH("No cumple",F73)))</formula>
    </cfRule>
    <cfRule type="containsText" dxfId="38" priority="38" stopIfTrue="1" operator="containsText" text="Si cumple">
      <formula>NOT(ISERROR(SEARCH("Si cumple",F73)))</formula>
    </cfRule>
    <cfRule type="expression" dxfId="37" priority="39" stopIfTrue="1">
      <formula>#REF!&lt;5</formula>
    </cfRule>
    <cfRule type="expression" dxfId="36" priority="40" stopIfTrue="1">
      <formula>F73&lt;5</formula>
    </cfRule>
  </conditionalFormatting>
  <conditionalFormatting sqref="D73">
    <cfRule type="containsText" dxfId="35" priority="33" stopIfTrue="1" operator="containsText" text="No cumple">
      <formula>NOT(ISERROR(SEARCH("No cumple",D73)))</formula>
    </cfRule>
    <cfRule type="containsText" dxfId="34" priority="34" stopIfTrue="1" operator="containsText" text="Si cumple">
      <formula>NOT(ISERROR(SEARCH("Si cumple",D73)))</formula>
    </cfRule>
    <cfRule type="expression" dxfId="33" priority="35" stopIfTrue="1">
      <formula>#REF!&lt;5</formula>
    </cfRule>
    <cfRule type="expression" dxfId="32" priority="36" stopIfTrue="1">
      <formula>D73&lt;5</formula>
    </cfRule>
  </conditionalFormatting>
  <conditionalFormatting sqref="A73">
    <cfRule type="containsText" dxfId="31" priority="29" stopIfTrue="1" operator="containsText" text="No cumple">
      <formula>NOT(ISERROR(SEARCH("No cumple",A73)))</formula>
    </cfRule>
    <cfRule type="containsText" dxfId="30" priority="30" stopIfTrue="1" operator="containsText" text="Si cumple">
      <formula>NOT(ISERROR(SEARCH("Si cumple",A73)))</formula>
    </cfRule>
    <cfRule type="expression" dxfId="29" priority="31" stopIfTrue="1">
      <formula>#REF!&lt;5</formula>
    </cfRule>
    <cfRule type="expression" dxfId="28" priority="32" stopIfTrue="1">
      <formula>A73&lt;5</formula>
    </cfRule>
  </conditionalFormatting>
  <conditionalFormatting sqref="B73:C73">
    <cfRule type="containsText" dxfId="27" priority="27" operator="containsText" text="Si cumple">
      <formula>NOT(ISERROR(SEARCH("Si cumple",B73)))</formula>
    </cfRule>
    <cfRule type="containsText" dxfId="26" priority="28" operator="containsText" text="No Cumple">
      <formula>NOT(ISERROR(SEARCH("No Cumple",B73)))</formula>
    </cfRule>
  </conditionalFormatting>
  <conditionalFormatting sqref="G73">
    <cfRule type="containsText" dxfId="25" priority="25" operator="containsText" text="Si cumple">
      <formula>NOT(ISERROR(SEARCH("Si cumple",G73)))</formula>
    </cfRule>
    <cfRule type="containsText" dxfId="24" priority="26" operator="containsText" text="No cumple">
      <formula>NOT(ISERROR(SEARCH("No cumple",G73)))</formula>
    </cfRule>
  </conditionalFormatting>
  <conditionalFormatting sqref="I73">
    <cfRule type="containsText" dxfId="23" priority="21" stopIfTrue="1" operator="containsText" text="No cumple">
      <formula>NOT(ISERROR(SEARCH("No cumple",I73)))</formula>
    </cfRule>
    <cfRule type="containsText" dxfId="22" priority="22" stopIfTrue="1" operator="containsText" text="Si cumple">
      <formula>NOT(ISERROR(SEARCH("Si cumple",I73)))</formula>
    </cfRule>
    <cfRule type="expression" dxfId="21" priority="23" stopIfTrue="1">
      <formula>#REF!&lt;5</formula>
    </cfRule>
    <cfRule type="expression" dxfId="20" priority="24" stopIfTrue="1">
      <formula>I73&lt;5</formula>
    </cfRule>
  </conditionalFormatting>
  <conditionalFormatting sqref="J73">
    <cfRule type="containsText" dxfId="19" priority="17" stopIfTrue="1" operator="containsText" text="No cumple">
      <formula>NOT(ISERROR(SEARCH("No cumple",J73)))</formula>
    </cfRule>
    <cfRule type="containsText" dxfId="18" priority="18" stopIfTrue="1" operator="containsText" text="Si cumple">
      <formula>NOT(ISERROR(SEARCH("Si cumple",J73)))</formula>
    </cfRule>
    <cfRule type="expression" dxfId="17" priority="19" stopIfTrue="1">
      <formula>#REF!&lt;5</formula>
    </cfRule>
    <cfRule type="expression" dxfId="16" priority="20" stopIfTrue="1">
      <formula>J73&lt;5</formula>
    </cfRule>
  </conditionalFormatting>
  <conditionalFormatting sqref="D66:E66">
    <cfRule type="containsText" dxfId="15" priority="15" operator="containsText" text="Si cumple">
      <formula>NOT(ISERROR(SEARCH("Si cumple",D66)))</formula>
    </cfRule>
    <cfRule type="containsText" dxfId="14" priority="16" operator="containsText" text="No cumple">
      <formula>NOT(ISERROR(SEARCH("No cumple",D66)))</formula>
    </cfRule>
  </conditionalFormatting>
  <conditionalFormatting sqref="I63:J63">
    <cfRule type="containsText" dxfId="13" priority="13" operator="containsText" text="Si cumple">
      <formula>NOT(ISERROR(SEARCH("Si cumple",I63)))</formula>
    </cfRule>
    <cfRule type="containsText" dxfId="12" priority="14" operator="containsText" text="No cumple">
      <formula>NOT(ISERROR(SEARCH("No cumple",I63)))</formula>
    </cfRule>
  </conditionalFormatting>
  <conditionalFormatting sqref="I64:J64">
    <cfRule type="containsText" dxfId="11" priority="11" operator="containsText" text="SI CUMPLE">
      <formula>NOT(ISERROR(SEARCH("SI CUMPLE",I64)))</formula>
    </cfRule>
    <cfRule type="containsText" dxfId="10" priority="12" operator="containsText" text="NO CUMPLE">
      <formula>NOT(ISERROR(SEARCH("NO CUMPLE",I64)))</formula>
    </cfRule>
  </conditionalFormatting>
  <conditionalFormatting sqref="J65">
    <cfRule type="containsText" dxfId="9" priority="9" operator="containsText" text="si cumple">
      <formula>NOT(ISERROR(SEARCH("si cumple",J65)))</formula>
    </cfRule>
    <cfRule type="containsText" dxfId="8" priority="10" operator="containsText" text="no cumple">
      <formula>NOT(ISERROR(SEARCH("no cumple",J65)))</formula>
    </cfRule>
  </conditionalFormatting>
  <conditionalFormatting sqref="J66">
    <cfRule type="containsText" dxfId="7" priority="7" operator="containsText" text="SI CUMPLE">
      <formula>NOT(ISERROR(SEARCH("SI CUMPLE",J66)))</formula>
    </cfRule>
    <cfRule type="containsText" dxfId="6" priority="8" operator="containsText" text="NO CUMPLE">
      <formula>NOT(ISERROR(SEARCH("NO CUMPLE",J66)))</formula>
    </cfRule>
  </conditionalFormatting>
  <conditionalFormatting sqref="H73">
    <cfRule type="containsText" dxfId="5" priority="5" operator="containsText" text="Si cumple">
      <formula>NOT(ISERROR(SEARCH("Si cumple",H73)))</formula>
    </cfRule>
    <cfRule type="containsText" dxfId="4" priority="6" operator="containsText" text="No cumple">
      <formula>NOT(ISERROR(SEARCH("No cumple",H73)))</formula>
    </cfRule>
  </conditionalFormatting>
  <conditionalFormatting sqref="C58">
    <cfRule type="containsText" dxfId="3" priority="3" operator="containsText" text="Cumple">
      <formula>NOT(ISERROR(SEARCH("Cumple",C58)))</formula>
    </cfRule>
    <cfRule type="containsText" dxfId="2" priority="4" operator="containsText" text="No cumple">
      <formula>NOT(ISERROR(SEARCH("No cumple",C58)))</formula>
    </cfRule>
  </conditionalFormatting>
  <conditionalFormatting sqref="C59">
    <cfRule type="containsText" dxfId="1" priority="1" operator="containsText" text="CUMPLE">
      <formula>NOT(ISERROR(SEARCH("CUMPLE",C59)))</formula>
    </cfRule>
    <cfRule type="containsText" dxfId="0" priority="2" operator="containsText" text="NO CUMPLE">
      <formula>NOT(ISERROR(SEARCH("NO CUMPLE",C59)))</formula>
    </cfRule>
  </conditionalFormatting>
  <pageMargins left="0.25" right="0.25" top="0.75" bottom="0.75" header="0.3" footer="0.3"/>
  <pageSetup scale="33" orientation="portrait" horizontalDpi="300" verticalDpi="300" r:id="rId1"/>
  <colBreaks count="1" manualBreakCount="1">
    <brk id="10" max="1048575" man="1"/>
  </colBreaks>
  <ignoredErrors>
    <ignoredError sqref="C17:C1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237175-1960-AB48-84E0-1085894D843E}">
          <x14:formula1>
            <xm:f>Hoja1!$B$3:$B$9</xm:f>
          </x14:formula1>
          <xm:sqref>C7 C48</xm:sqref>
        </x14:dataValidation>
        <x14:dataValidation type="list" allowBlank="1" showInputMessage="1" showErrorMessage="1" xr:uid="{FE7856A8-6FB0-DD4C-9D60-67EBE2273125}">
          <x14:formula1>
            <xm:f>Hoja1!$G$3:$G$9</xm:f>
          </x14:formula1>
          <xm:sqref>C8 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23BC8-2763-4444-A453-3E2B661C17CA}">
  <dimension ref="A1:L19"/>
  <sheetViews>
    <sheetView workbookViewId="0">
      <selection activeCell="C27" sqref="C27"/>
    </sheetView>
  </sheetViews>
  <sheetFormatPr baseColWidth="10" defaultRowHeight="15" x14ac:dyDescent="0.25"/>
  <cols>
    <col min="3" max="3" width="16.28515625" customWidth="1"/>
  </cols>
  <sheetData>
    <row r="1" spans="1:12" x14ac:dyDescent="0.25">
      <c r="A1" t="s">
        <v>96</v>
      </c>
    </row>
    <row r="2" spans="1:12" x14ac:dyDescent="0.25">
      <c r="A2" t="s">
        <v>97</v>
      </c>
      <c r="L2" s="2"/>
    </row>
    <row r="3" spans="1:12" x14ac:dyDescent="0.25">
      <c r="B3" t="s">
        <v>72</v>
      </c>
      <c r="G3" t="s">
        <v>67</v>
      </c>
    </row>
    <row r="4" spans="1:12" x14ac:dyDescent="0.25">
      <c r="B4" t="s">
        <v>70</v>
      </c>
      <c r="G4" t="s">
        <v>35</v>
      </c>
    </row>
    <row r="5" spans="1:12" x14ac:dyDescent="0.25">
      <c r="B5" t="s">
        <v>71</v>
      </c>
      <c r="G5" s="1" t="s">
        <v>66</v>
      </c>
    </row>
    <row r="6" spans="1:12" x14ac:dyDescent="0.25">
      <c r="B6" t="s">
        <v>74</v>
      </c>
      <c r="G6" t="s">
        <v>68</v>
      </c>
    </row>
    <row r="7" spans="1:12" x14ac:dyDescent="0.25">
      <c r="B7" t="s">
        <v>73</v>
      </c>
      <c r="G7" t="s">
        <v>76</v>
      </c>
    </row>
    <row r="8" spans="1:12" x14ac:dyDescent="0.25">
      <c r="B8" t="s">
        <v>75</v>
      </c>
      <c r="G8" t="s">
        <v>69</v>
      </c>
    </row>
    <row r="9" spans="1:12" x14ac:dyDescent="0.25">
      <c r="B9" t="s">
        <v>65</v>
      </c>
      <c r="G9" t="s">
        <v>65</v>
      </c>
    </row>
    <row r="11" spans="1:12" x14ac:dyDescent="0.25">
      <c r="B11" t="s">
        <v>77</v>
      </c>
      <c r="C11" t="s">
        <v>78</v>
      </c>
      <c r="D11" t="s">
        <v>87</v>
      </c>
    </row>
    <row r="12" spans="1:12" x14ac:dyDescent="0.25">
      <c r="B12" t="s">
        <v>79</v>
      </c>
      <c r="C12" t="s">
        <v>80</v>
      </c>
      <c r="D12" t="s">
        <v>88</v>
      </c>
    </row>
    <row r="13" spans="1:12" x14ac:dyDescent="0.25">
      <c r="B13" t="s">
        <v>81</v>
      </c>
      <c r="C13">
        <v>3</v>
      </c>
      <c r="D13">
        <v>0</v>
      </c>
    </row>
    <row r="14" spans="1:12" x14ac:dyDescent="0.25">
      <c r="B14" t="s">
        <v>82</v>
      </c>
      <c r="C14">
        <v>4</v>
      </c>
      <c r="D14">
        <v>0</v>
      </c>
    </row>
    <row r="15" spans="1:12" x14ac:dyDescent="0.25">
      <c r="B15" t="s">
        <v>83</v>
      </c>
      <c r="C15">
        <v>3</v>
      </c>
      <c r="D15">
        <v>1</v>
      </c>
    </row>
    <row r="16" spans="1:12" x14ac:dyDescent="0.25">
      <c r="B16" t="s">
        <v>84</v>
      </c>
      <c r="C16">
        <v>3</v>
      </c>
      <c r="D16">
        <v>1</v>
      </c>
    </row>
    <row r="17" spans="2:4" x14ac:dyDescent="0.25">
      <c r="B17" t="s">
        <v>85</v>
      </c>
      <c r="C17">
        <v>2</v>
      </c>
      <c r="D17">
        <v>2</v>
      </c>
    </row>
    <row r="18" spans="2:4" x14ac:dyDescent="0.25">
      <c r="B18" t="s">
        <v>86</v>
      </c>
      <c r="C18">
        <v>2</v>
      </c>
      <c r="D18">
        <v>0</v>
      </c>
    </row>
    <row r="19" spans="2:4" x14ac:dyDescent="0.25">
      <c r="B19" t="s">
        <v>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Calidad Aire - Gases.</vt:lpstr>
      <vt:lpstr>Hoja1</vt:lpstr>
      <vt:lpstr>'Calidad Aire - Gases.'!Área_de_impresión</vt:lpstr>
    </vt:vector>
  </TitlesOfParts>
  <Company>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Daniel Díaz Díaz</cp:lastModifiedBy>
  <cp:lastPrinted>2020-05-11T16:42:33Z</cp:lastPrinted>
  <dcterms:created xsi:type="dcterms:W3CDTF">2012-05-19T22:11:27Z</dcterms:created>
  <dcterms:modified xsi:type="dcterms:W3CDTF">2020-05-30T00:55:37Z</dcterms:modified>
</cp:coreProperties>
</file>