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sbarragan\Documents\IDEAM-SERVICIO-METEROLOGÍA AERONAUTICA\SGC\DOCUMENTOS M-S-MA\NUEVA DOCUMENTACIÓN\FORMATOS\"/>
    </mc:Choice>
  </mc:AlternateContent>
  <xr:revisionPtr revIDLastSave="0" documentId="13_ncr:1_{B0B5B912-61D1-4E8C-A6BC-E9270109371C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Diario" sheetId="1" r:id="rId1"/>
    <sheet name="Climat Mensual" sheetId="2" r:id="rId2"/>
    <sheet name="Informes" sheetId="3" r:id="rId3"/>
    <sheet name="Versión" sheetId="4" state="hidden" r:id="rId4"/>
  </sheets>
  <definedNames>
    <definedName name="_xlnm._FilterDatabase" localSheetId="1" hidden="1">'Climat Mensual'!$A$1:$A$59</definedName>
    <definedName name="_xlnm._FilterDatabase" localSheetId="2" hidden="1">Informes!$B$2:$D$5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Mj8EU/jNJoFYA6VyjKiMTwepkxw=="/>
    </ext>
  </extLst>
</workbook>
</file>

<file path=xl/calcChain.xml><?xml version="1.0" encoding="utf-8"?>
<calcChain xmlns="http://schemas.openxmlformats.org/spreadsheetml/2006/main">
  <c r="F51" i="1" l="1"/>
  <c r="B51" i="1"/>
  <c r="AG7" i="1"/>
  <c r="AQ7" i="1"/>
  <c r="BH7" i="1"/>
  <c r="BO7" i="1"/>
  <c r="BT7" i="1"/>
  <c r="Z17" i="1"/>
  <c r="N15" i="1"/>
  <c r="AG6" i="2" l="1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25" i="2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3" i="3"/>
  <c r="BT1367" i="1" l="1"/>
  <c r="BT1323" i="1"/>
  <c r="BT1279" i="1"/>
  <c r="BT1235" i="1"/>
  <c r="BT1191" i="1"/>
  <c r="BT1147" i="1"/>
  <c r="BT1103" i="1"/>
  <c r="BT1059" i="1"/>
  <c r="BT1015" i="1"/>
  <c r="BT971" i="1"/>
  <c r="BT927" i="1"/>
  <c r="BT883" i="1"/>
  <c r="BT839" i="1"/>
  <c r="BT795" i="1"/>
  <c r="BT751" i="1"/>
  <c r="BT707" i="1"/>
  <c r="BT663" i="1"/>
  <c r="BT619" i="1"/>
  <c r="BT575" i="1"/>
  <c r="BT531" i="1"/>
  <c r="BT487" i="1"/>
  <c r="BT443" i="1"/>
  <c r="BT399" i="1"/>
  <c r="BT355" i="1"/>
  <c r="BT311" i="1"/>
  <c r="BT267" i="1"/>
  <c r="BT223" i="1"/>
  <c r="BT179" i="1"/>
  <c r="BT135" i="1"/>
  <c r="BT91" i="1"/>
  <c r="BT47" i="1" l="1"/>
  <c r="AG14" i="2" l="1"/>
  <c r="N1616" i="1" s="1"/>
  <c r="AF14" i="2"/>
  <c r="N1608" i="1" s="1"/>
  <c r="AE14" i="2"/>
  <c r="N1600" i="1" s="1"/>
  <c r="AD14" i="2"/>
  <c r="N1592" i="1" s="1"/>
  <c r="AC14" i="2"/>
  <c r="N1584" i="1" s="1"/>
  <c r="AB14" i="2"/>
  <c r="N1576" i="1" s="1"/>
  <c r="AA14" i="2"/>
  <c r="N1568" i="1" s="1"/>
  <c r="Z14" i="2"/>
  <c r="N1560" i="1" s="1"/>
  <c r="Y14" i="2"/>
  <c r="N1552" i="1" s="1"/>
  <c r="X14" i="2"/>
  <c r="N1544" i="1" s="1"/>
  <c r="W14" i="2"/>
  <c r="N1536" i="1" s="1"/>
  <c r="V14" i="2"/>
  <c r="N1528" i="1" s="1"/>
  <c r="U14" i="2"/>
  <c r="N1520" i="1" s="1"/>
  <c r="T14" i="2"/>
  <c r="N1512" i="1" s="1"/>
  <c r="S14" i="2"/>
  <c r="N1504" i="1" s="1"/>
  <c r="R14" i="2"/>
  <c r="N1496" i="1" s="1"/>
  <c r="Q14" i="2"/>
  <c r="N1488" i="1" s="1"/>
  <c r="P14" i="2"/>
  <c r="N1480" i="1" s="1"/>
  <c r="O14" i="2"/>
  <c r="N1472" i="1" s="1"/>
  <c r="N14" i="2"/>
  <c r="N1464" i="1" s="1"/>
  <c r="M14" i="2"/>
  <c r="N1456" i="1" s="1"/>
  <c r="L14" i="2"/>
  <c r="N1448" i="1" s="1"/>
  <c r="K14" i="2"/>
  <c r="N1440" i="1" s="1"/>
  <c r="J14" i="2"/>
  <c r="N1432" i="1" s="1"/>
  <c r="I14" i="2"/>
  <c r="N1424" i="1" s="1"/>
  <c r="H14" i="2"/>
  <c r="N1416" i="1" s="1"/>
  <c r="G14" i="2"/>
  <c r="N1408" i="1" s="1"/>
  <c r="F14" i="2"/>
  <c r="N1400" i="1" s="1"/>
  <c r="E14" i="2"/>
  <c r="N1392" i="1" s="1"/>
  <c r="D14" i="2"/>
  <c r="N1384" i="1" s="1"/>
  <c r="C14" i="2"/>
  <c r="N1376" i="1" s="1"/>
  <c r="C19" i="2"/>
  <c r="D5" i="2"/>
  <c r="N1382" i="1" s="1"/>
  <c r="D4" i="2"/>
  <c r="N1375" i="1" s="1"/>
  <c r="C5" i="2"/>
  <c r="N1374" i="1" s="1"/>
  <c r="N13" i="2"/>
  <c r="C13" i="2"/>
  <c r="N12" i="2"/>
  <c r="C12" i="2"/>
  <c r="N1613" i="1" l="1"/>
  <c r="N1605" i="1"/>
  <c r="N1597" i="1"/>
  <c r="N1589" i="1"/>
  <c r="N1581" i="1"/>
  <c r="N1573" i="1"/>
  <c r="N1565" i="1"/>
  <c r="N1557" i="1"/>
  <c r="N1549" i="1"/>
  <c r="N1541" i="1"/>
  <c r="N1533" i="1"/>
  <c r="N1525" i="1"/>
  <c r="N1517" i="1"/>
  <c r="N1509" i="1"/>
  <c r="N1501" i="1"/>
  <c r="N1493" i="1"/>
  <c r="N1485" i="1"/>
  <c r="N1477" i="1"/>
  <c r="N1469" i="1"/>
  <c r="N1461" i="1"/>
  <c r="N1453" i="1"/>
  <c r="N1445" i="1"/>
  <c r="N1437" i="1"/>
  <c r="N1429" i="1"/>
  <c r="N1421" i="1"/>
  <c r="N1413" i="1"/>
  <c r="N1405" i="1"/>
  <c r="N1397" i="1"/>
  <c r="N1389" i="1"/>
  <c r="N1381" i="1"/>
  <c r="N1373" i="1"/>
  <c r="C25" i="2"/>
  <c r="C21" i="2"/>
  <c r="C20" i="2"/>
  <c r="D27" i="2" l="1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D28" i="2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AG28" i="2" s="1"/>
  <c r="D29" i="2"/>
  <c r="E29" i="2" s="1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D26" i="2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E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D15" i="2"/>
  <c r="C15" i="2"/>
  <c r="C23" i="2"/>
  <c r="C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3" i="2"/>
  <c r="N1377" i="1" s="1"/>
  <c r="C7" i="2"/>
  <c r="D22" i="2" l="1"/>
  <c r="D23" i="2" s="1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G3" i="2"/>
  <c r="N1617" i="1" s="1"/>
  <c r="AF3" i="2"/>
  <c r="N1609" i="1" s="1"/>
  <c r="AE3" i="2"/>
  <c r="N1601" i="1" s="1"/>
  <c r="AD3" i="2"/>
  <c r="N1593" i="1" s="1"/>
  <c r="AC3" i="2"/>
  <c r="N1585" i="1" s="1"/>
  <c r="AB3" i="2"/>
  <c r="N1577" i="1" s="1"/>
  <c r="AA3" i="2"/>
  <c r="N1569" i="1" s="1"/>
  <c r="Z3" i="2"/>
  <c r="N1561" i="1" s="1"/>
  <c r="Y3" i="2"/>
  <c r="N1553" i="1" s="1"/>
  <c r="X3" i="2"/>
  <c r="N1545" i="1" s="1"/>
  <c r="W3" i="2"/>
  <c r="N1537" i="1" s="1"/>
  <c r="V3" i="2"/>
  <c r="N1529" i="1" s="1"/>
  <c r="U3" i="2"/>
  <c r="N1521" i="1" s="1"/>
  <c r="T3" i="2"/>
  <c r="N1513" i="1" s="1"/>
  <c r="S3" i="2"/>
  <c r="N1505" i="1" s="1"/>
  <c r="R3" i="2"/>
  <c r="N1497" i="1" s="1"/>
  <c r="Q3" i="2"/>
  <c r="N1489" i="1" s="1"/>
  <c r="P3" i="2"/>
  <c r="N1481" i="1" s="1"/>
  <c r="O3" i="2"/>
  <c r="N1473" i="1" s="1"/>
  <c r="N3" i="2"/>
  <c r="N1465" i="1" s="1"/>
  <c r="M3" i="2"/>
  <c r="N1457" i="1" s="1"/>
  <c r="L3" i="2"/>
  <c r="N1449" i="1" s="1"/>
  <c r="K3" i="2"/>
  <c r="N1441" i="1" s="1"/>
  <c r="J3" i="2"/>
  <c r="N1433" i="1" s="1"/>
  <c r="I3" i="2"/>
  <c r="N1425" i="1" s="1"/>
  <c r="H3" i="2"/>
  <c r="N1417" i="1" s="1"/>
  <c r="G3" i="2"/>
  <c r="N1409" i="1" s="1"/>
  <c r="F3" i="2"/>
  <c r="N1401" i="1" s="1"/>
  <c r="E3" i="2"/>
  <c r="N1393" i="1" s="1"/>
  <c r="D3" i="2"/>
  <c r="N1385" i="1" s="1"/>
  <c r="D17" i="2"/>
  <c r="D18" i="2" l="1"/>
  <c r="E17" i="2" s="1"/>
  <c r="D21" i="2"/>
  <c r="E18" i="2"/>
  <c r="F17" i="2" s="1"/>
  <c r="E22" i="2"/>
  <c r="E23" i="2" s="1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1006" i="3"/>
  <c r="C1006" i="3"/>
  <c r="B1007" i="3"/>
  <c r="C1007" i="3"/>
  <c r="B1008" i="3"/>
  <c r="C1008" i="3"/>
  <c r="B1009" i="3"/>
  <c r="C1009" i="3"/>
  <c r="B1010" i="3"/>
  <c r="C1010" i="3"/>
  <c r="B1011" i="3"/>
  <c r="C1011" i="3"/>
  <c r="B1012" i="3"/>
  <c r="C1012" i="3"/>
  <c r="B1013" i="3"/>
  <c r="C1013" i="3"/>
  <c r="B1014" i="3"/>
  <c r="C1014" i="3"/>
  <c r="B1015" i="3"/>
  <c r="C1015" i="3"/>
  <c r="B1016" i="3"/>
  <c r="C1016" i="3"/>
  <c r="B1017" i="3"/>
  <c r="C1017" i="3"/>
  <c r="B1018" i="3"/>
  <c r="C1018" i="3"/>
  <c r="B1019" i="3"/>
  <c r="C1019" i="3"/>
  <c r="B1020" i="3"/>
  <c r="C1020" i="3"/>
  <c r="B1021" i="3"/>
  <c r="C1021" i="3"/>
  <c r="B1022" i="3"/>
  <c r="C1022" i="3"/>
  <c r="B1023" i="3"/>
  <c r="C1023" i="3"/>
  <c r="B1024" i="3"/>
  <c r="C1024" i="3"/>
  <c r="B1025" i="3"/>
  <c r="C1025" i="3"/>
  <c r="B1026" i="3"/>
  <c r="C1026" i="3"/>
  <c r="B1027" i="3"/>
  <c r="C1027" i="3"/>
  <c r="B1028" i="3"/>
  <c r="C1028" i="3"/>
  <c r="B1029" i="3"/>
  <c r="C1029" i="3"/>
  <c r="B1030" i="3"/>
  <c r="C1030" i="3"/>
  <c r="B1031" i="3"/>
  <c r="C1031" i="3"/>
  <c r="B1032" i="3"/>
  <c r="C1032" i="3"/>
  <c r="B1033" i="3"/>
  <c r="C1033" i="3"/>
  <c r="B1034" i="3"/>
  <c r="C1034" i="3"/>
  <c r="B1035" i="3"/>
  <c r="C1035" i="3"/>
  <c r="B1036" i="3"/>
  <c r="C1036" i="3"/>
  <c r="B1037" i="3"/>
  <c r="C1037" i="3"/>
  <c r="B1038" i="3"/>
  <c r="C1038" i="3"/>
  <c r="B1039" i="3"/>
  <c r="C1039" i="3"/>
  <c r="B1040" i="3"/>
  <c r="C1040" i="3"/>
  <c r="B1041" i="3"/>
  <c r="C1041" i="3"/>
  <c r="B1042" i="3"/>
  <c r="C1042" i="3"/>
  <c r="B1043" i="3"/>
  <c r="C1043" i="3"/>
  <c r="B1044" i="3"/>
  <c r="C1044" i="3"/>
  <c r="B1045" i="3"/>
  <c r="C1045" i="3"/>
  <c r="B1046" i="3"/>
  <c r="C1046" i="3"/>
  <c r="B1047" i="3"/>
  <c r="C1047" i="3"/>
  <c r="B1048" i="3"/>
  <c r="C1048" i="3"/>
  <c r="B1049" i="3"/>
  <c r="C1049" i="3"/>
  <c r="B1050" i="3"/>
  <c r="C1050" i="3"/>
  <c r="B1051" i="3"/>
  <c r="C1051" i="3"/>
  <c r="B1052" i="3"/>
  <c r="C1052" i="3"/>
  <c r="B1053" i="3"/>
  <c r="C1053" i="3"/>
  <c r="B1054" i="3"/>
  <c r="C1054" i="3"/>
  <c r="B1055" i="3"/>
  <c r="C1055" i="3"/>
  <c r="B1056" i="3"/>
  <c r="C1056" i="3"/>
  <c r="B1057" i="3"/>
  <c r="C1057" i="3"/>
  <c r="B1058" i="3"/>
  <c r="C1058" i="3"/>
  <c r="B1059" i="3"/>
  <c r="C1059" i="3"/>
  <c r="B1060" i="3"/>
  <c r="C1060" i="3"/>
  <c r="B1061" i="3"/>
  <c r="C1061" i="3"/>
  <c r="B1062" i="3"/>
  <c r="C1062" i="3"/>
  <c r="B1063" i="3"/>
  <c r="C1063" i="3"/>
  <c r="B1064" i="3"/>
  <c r="C1064" i="3"/>
  <c r="B1065" i="3"/>
  <c r="C1065" i="3"/>
  <c r="B1066" i="3"/>
  <c r="C1066" i="3"/>
  <c r="B1067" i="3"/>
  <c r="C1067" i="3"/>
  <c r="B1068" i="3"/>
  <c r="C1068" i="3"/>
  <c r="B1069" i="3"/>
  <c r="C1069" i="3"/>
  <c r="B1070" i="3"/>
  <c r="C1070" i="3"/>
  <c r="B1071" i="3"/>
  <c r="C1071" i="3"/>
  <c r="B1072" i="3"/>
  <c r="C1072" i="3"/>
  <c r="B1073" i="3"/>
  <c r="C1073" i="3"/>
  <c r="B1074" i="3"/>
  <c r="C1074" i="3"/>
  <c r="B1075" i="3"/>
  <c r="C1075" i="3"/>
  <c r="B1076" i="3"/>
  <c r="C1076" i="3"/>
  <c r="B1077" i="3"/>
  <c r="C1077" i="3"/>
  <c r="B1078" i="3"/>
  <c r="C1078" i="3"/>
  <c r="B1079" i="3"/>
  <c r="C1079" i="3"/>
  <c r="B1080" i="3"/>
  <c r="C1080" i="3"/>
  <c r="B1081" i="3"/>
  <c r="C1081" i="3"/>
  <c r="B1082" i="3"/>
  <c r="C1082" i="3"/>
  <c r="B1083" i="3"/>
  <c r="C1083" i="3"/>
  <c r="B1084" i="3"/>
  <c r="C1084" i="3"/>
  <c r="B1085" i="3"/>
  <c r="C1085" i="3"/>
  <c r="B1086" i="3"/>
  <c r="C1086" i="3"/>
  <c r="B1087" i="3"/>
  <c r="C1087" i="3"/>
  <c r="B1088" i="3"/>
  <c r="C1088" i="3"/>
  <c r="B1089" i="3"/>
  <c r="C1089" i="3"/>
  <c r="B1090" i="3"/>
  <c r="C1090" i="3"/>
  <c r="B1091" i="3"/>
  <c r="C1091" i="3"/>
  <c r="B1092" i="3"/>
  <c r="C1092" i="3"/>
  <c r="B1093" i="3"/>
  <c r="C1093" i="3"/>
  <c r="B1094" i="3"/>
  <c r="C1094" i="3"/>
  <c r="B1095" i="3"/>
  <c r="C1095" i="3"/>
  <c r="B1096" i="3"/>
  <c r="C1096" i="3"/>
  <c r="B1097" i="3"/>
  <c r="C1097" i="3"/>
  <c r="B1098" i="3"/>
  <c r="C1098" i="3"/>
  <c r="B1099" i="3"/>
  <c r="C1099" i="3"/>
  <c r="B1100" i="3"/>
  <c r="C1100" i="3"/>
  <c r="B1101" i="3"/>
  <c r="C1101" i="3"/>
  <c r="B1102" i="3"/>
  <c r="C1102" i="3"/>
  <c r="B1103" i="3"/>
  <c r="C1103" i="3"/>
  <c r="B1104" i="3"/>
  <c r="C1104" i="3"/>
  <c r="B1105" i="3"/>
  <c r="C1105" i="3"/>
  <c r="B1106" i="3"/>
  <c r="C1106" i="3"/>
  <c r="B1107" i="3"/>
  <c r="C1107" i="3"/>
  <c r="B1108" i="3"/>
  <c r="C1108" i="3"/>
  <c r="B1109" i="3"/>
  <c r="C1109" i="3"/>
  <c r="B1110" i="3"/>
  <c r="C1110" i="3"/>
  <c r="B1111" i="3"/>
  <c r="C1111" i="3"/>
  <c r="B1112" i="3"/>
  <c r="C1112" i="3"/>
  <c r="B1113" i="3"/>
  <c r="C1113" i="3"/>
  <c r="B1114" i="3"/>
  <c r="C1114" i="3"/>
  <c r="B1115" i="3"/>
  <c r="C1115" i="3"/>
  <c r="B1116" i="3"/>
  <c r="C1116" i="3"/>
  <c r="B1117" i="3"/>
  <c r="C1117" i="3"/>
  <c r="B1118" i="3"/>
  <c r="C1118" i="3"/>
  <c r="B1119" i="3"/>
  <c r="C1119" i="3"/>
  <c r="B1120" i="3"/>
  <c r="C1120" i="3"/>
  <c r="B1121" i="3"/>
  <c r="C1121" i="3"/>
  <c r="B1122" i="3"/>
  <c r="C1122" i="3"/>
  <c r="B1123" i="3"/>
  <c r="C1123" i="3"/>
  <c r="B1124" i="3"/>
  <c r="C1124" i="3"/>
  <c r="B1125" i="3"/>
  <c r="C1125" i="3"/>
  <c r="B1126" i="3"/>
  <c r="C1126" i="3"/>
  <c r="B1127" i="3"/>
  <c r="C1127" i="3"/>
  <c r="B1128" i="3"/>
  <c r="C1128" i="3"/>
  <c r="B1129" i="3"/>
  <c r="C1129" i="3"/>
  <c r="B1130" i="3"/>
  <c r="C1130" i="3"/>
  <c r="B1131" i="3"/>
  <c r="C1131" i="3"/>
  <c r="B1132" i="3"/>
  <c r="C1132" i="3"/>
  <c r="B1133" i="3"/>
  <c r="C1133" i="3"/>
  <c r="B1134" i="3"/>
  <c r="C1134" i="3"/>
  <c r="B1135" i="3"/>
  <c r="C1135" i="3"/>
  <c r="B1136" i="3"/>
  <c r="C1136" i="3"/>
  <c r="B1137" i="3"/>
  <c r="C1137" i="3"/>
  <c r="B1138" i="3"/>
  <c r="C1138" i="3"/>
  <c r="B1139" i="3"/>
  <c r="C1139" i="3"/>
  <c r="B1140" i="3"/>
  <c r="C1140" i="3"/>
  <c r="B1141" i="3"/>
  <c r="C1141" i="3"/>
  <c r="B1142" i="3"/>
  <c r="C1142" i="3"/>
  <c r="B1143" i="3"/>
  <c r="C1143" i="3"/>
  <c r="B1144" i="3"/>
  <c r="C1144" i="3"/>
  <c r="B1145" i="3"/>
  <c r="C1145" i="3"/>
  <c r="B1146" i="3"/>
  <c r="C1146" i="3"/>
  <c r="B1147" i="3"/>
  <c r="C1147" i="3"/>
  <c r="B1148" i="3"/>
  <c r="C1148" i="3"/>
  <c r="B1149" i="3"/>
  <c r="C1149" i="3"/>
  <c r="B1150" i="3"/>
  <c r="C1150" i="3"/>
  <c r="B1151" i="3"/>
  <c r="C1151" i="3"/>
  <c r="B1152" i="3"/>
  <c r="C1152" i="3"/>
  <c r="B1153" i="3"/>
  <c r="C1153" i="3"/>
  <c r="B1154" i="3"/>
  <c r="C1154" i="3"/>
  <c r="B1155" i="3"/>
  <c r="C1155" i="3"/>
  <c r="B1156" i="3"/>
  <c r="C1156" i="3"/>
  <c r="B1157" i="3"/>
  <c r="C1157" i="3"/>
  <c r="B1158" i="3"/>
  <c r="C1158" i="3"/>
  <c r="B1159" i="3"/>
  <c r="C1159" i="3"/>
  <c r="B1160" i="3"/>
  <c r="C1160" i="3"/>
  <c r="B1161" i="3"/>
  <c r="C1161" i="3"/>
  <c r="B1162" i="3"/>
  <c r="C1162" i="3"/>
  <c r="B1163" i="3"/>
  <c r="C1163" i="3"/>
  <c r="B1164" i="3"/>
  <c r="C1164" i="3"/>
  <c r="B1165" i="3"/>
  <c r="C1165" i="3"/>
  <c r="B1166" i="3"/>
  <c r="C1166" i="3"/>
  <c r="B1167" i="3"/>
  <c r="C1167" i="3"/>
  <c r="B1168" i="3"/>
  <c r="C1168" i="3"/>
  <c r="B1169" i="3"/>
  <c r="C1169" i="3"/>
  <c r="B1170" i="3"/>
  <c r="C1170" i="3"/>
  <c r="B1171" i="3"/>
  <c r="C1171" i="3"/>
  <c r="B1172" i="3"/>
  <c r="C1172" i="3"/>
  <c r="B1173" i="3"/>
  <c r="C1173" i="3"/>
  <c r="B1174" i="3"/>
  <c r="C1174" i="3"/>
  <c r="B1175" i="3"/>
  <c r="C1175" i="3"/>
  <c r="B1176" i="3"/>
  <c r="C1176" i="3"/>
  <c r="B1177" i="3"/>
  <c r="C1177" i="3"/>
  <c r="B1178" i="3"/>
  <c r="C1178" i="3"/>
  <c r="B1179" i="3"/>
  <c r="C1179" i="3"/>
  <c r="B1180" i="3"/>
  <c r="C1180" i="3"/>
  <c r="B1181" i="3"/>
  <c r="C1181" i="3"/>
  <c r="B1182" i="3"/>
  <c r="C1182" i="3"/>
  <c r="B1183" i="3"/>
  <c r="C1183" i="3"/>
  <c r="B1184" i="3"/>
  <c r="C1184" i="3"/>
  <c r="B1185" i="3"/>
  <c r="C1185" i="3"/>
  <c r="B1186" i="3"/>
  <c r="C1186" i="3"/>
  <c r="B1187" i="3"/>
  <c r="C1187" i="3"/>
  <c r="B1188" i="3"/>
  <c r="C1188" i="3"/>
  <c r="B1189" i="3"/>
  <c r="C1189" i="3"/>
  <c r="B1190" i="3"/>
  <c r="C1190" i="3"/>
  <c r="B1191" i="3"/>
  <c r="C1191" i="3"/>
  <c r="B1192" i="3"/>
  <c r="C1192" i="3"/>
  <c r="B1193" i="3"/>
  <c r="C1193" i="3"/>
  <c r="B1194" i="3"/>
  <c r="C1194" i="3"/>
  <c r="B1195" i="3"/>
  <c r="C1195" i="3"/>
  <c r="B1196" i="3"/>
  <c r="C1196" i="3"/>
  <c r="B1197" i="3"/>
  <c r="C1197" i="3"/>
  <c r="B1198" i="3"/>
  <c r="C1198" i="3"/>
  <c r="B1199" i="3"/>
  <c r="C1199" i="3"/>
  <c r="B1200" i="3"/>
  <c r="C1200" i="3"/>
  <c r="B1201" i="3"/>
  <c r="C1201" i="3"/>
  <c r="B1202" i="3"/>
  <c r="C1202" i="3"/>
  <c r="B1203" i="3"/>
  <c r="C1203" i="3"/>
  <c r="B1204" i="3"/>
  <c r="C1204" i="3"/>
  <c r="B1205" i="3"/>
  <c r="C1205" i="3"/>
  <c r="B1206" i="3"/>
  <c r="C1206" i="3"/>
  <c r="B1207" i="3"/>
  <c r="C1207" i="3"/>
  <c r="B1208" i="3"/>
  <c r="C1208" i="3"/>
  <c r="B1209" i="3"/>
  <c r="C1209" i="3"/>
  <c r="B1210" i="3"/>
  <c r="C1210" i="3"/>
  <c r="B1211" i="3"/>
  <c r="C1211" i="3"/>
  <c r="B1212" i="3"/>
  <c r="C1212" i="3"/>
  <c r="B1213" i="3"/>
  <c r="C1213" i="3"/>
  <c r="B1214" i="3"/>
  <c r="C1214" i="3"/>
  <c r="B1215" i="3"/>
  <c r="C1215" i="3"/>
  <c r="B1216" i="3"/>
  <c r="C1216" i="3"/>
  <c r="B1217" i="3"/>
  <c r="C1217" i="3"/>
  <c r="B1218" i="3"/>
  <c r="C1218" i="3"/>
  <c r="B1219" i="3"/>
  <c r="C1219" i="3"/>
  <c r="B1220" i="3"/>
  <c r="C1220" i="3"/>
  <c r="B1221" i="3"/>
  <c r="C1221" i="3"/>
  <c r="B1222" i="3"/>
  <c r="C1222" i="3"/>
  <c r="B1223" i="3"/>
  <c r="C1223" i="3"/>
  <c r="B1224" i="3"/>
  <c r="C1224" i="3"/>
  <c r="B1225" i="3"/>
  <c r="C1225" i="3"/>
  <c r="B1226" i="3"/>
  <c r="C1226" i="3"/>
  <c r="B1227" i="3"/>
  <c r="C1227" i="3"/>
  <c r="B1228" i="3"/>
  <c r="C1228" i="3"/>
  <c r="B1229" i="3"/>
  <c r="C1229" i="3"/>
  <c r="B1230" i="3"/>
  <c r="C1230" i="3"/>
  <c r="B1231" i="3"/>
  <c r="C1231" i="3"/>
  <c r="B1232" i="3"/>
  <c r="C1232" i="3"/>
  <c r="B1233" i="3"/>
  <c r="C1233" i="3"/>
  <c r="B1234" i="3"/>
  <c r="C1234" i="3"/>
  <c r="B1235" i="3"/>
  <c r="C1235" i="3"/>
  <c r="B1236" i="3"/>
  <c r="C1236" i="3"/>
  <c r="B1237" i="3"/>
  <c r="C1237" i="3"/>
  <c r="B1238" i="3"/>
  <c r="C1238" i="3"/>
  <c r="B1239" i="3"/>
  <c r="C1239" i="3"/>
  <c r="B1240" i="3"/>
  <c r="C1240" i="3"/>
  <c r="B1241" i="3"/>
  <c r="C1241" i="3"/>
  <c r="B1242" i="3"/>
  <c r="C1242" i="3"/>
  <c r="B1243" i="3"/>
  <c r="C1243" i="3"/>
  <c r="B1244" i="3"/>
  <c r="C1244" i="3"/>
  <c r="B1245" i="3"/>
  <c r="C1245" i="3"/>
  <c r="B1246" i="3"/>
  <c r="C1246" i="3"/>
  <c r="B1247" i="3"/>
  <c r="C1247" i="3"/>
  <c r="B1248" i="3"/>
  <c r="C1248" i="3"/>
  <c r="B1249" i="3"/>
  <c r="C1249" i="3"/>
  <c r="B1250" i="3"/>
  <c r="C1250" i="3"/>
  <c r="B1251" i="3"/>
  <c r="C1251" i="3"/>
  <c r="B1252" i="3"/>
  <c r="C1252" i="3"/>
  <c r="B1253" i="3"/>
  <c r="C1253" i="3"/>
  <c r="B1254" i="3"/>
  <c r="C1254" i="3"/>
  <c r="B1255" i="3"/>
  <c r="C1255" i="3"/>
  <c r="B1256" i="3"/>
  <c r="C1256" i="3"/>
  <c r="B1257" i="3"/>
  <c r="C1257" i="3"/>
  <c r="B1258" i="3"/>
  <c r="C1258" i="3"/>
  <c r="B1259" i="3"/>
  <c r="C1259" i="3"/>
  <c r="B1260" i="3"/>
  <c r="C1260" i="3"/>
  <c r="B1261" i="3"/>
  <c r="C1261" i="3"/>
  <c r="B1262" i="3"/>
  <c r="C1262" i="3"/>
  <c r="B1263" i="3"/>
  <c r="C1263" i="3"/>
  <c r="B1264" i="3"/>
  <c r="C1264" i="3"/>
  <c r="B1265" i="3"/>
  <c r="C1265" i="3"/>
  <c r="B1266" i="3"/>
  <c r="C1266" i="3"/>
  <c r="B1267" i="3"/>
  <c r="C1267" i="3"/>
  <c r="B1268" i="3"/>
  <c r="C1268" i="3"/>
  <c r="B1269" i="3"/>
  <c r="C1269" i="3"/>
  <c r="B1270" i="3"/>
  <c r="C1270" i="3"/>
  <c r="B1271" i="3"/>
  <c r="C1271" i="3"/>
  <c r="B1272" i="3"/>
  <c r="C1272" i="3"/>
  <c r="B1273" i="3"/>
  <c r="C1273" i="3"/>
  <c r="B1274" i="3"/>
  <c r="C1274" i="3"/>
  <c r="B1275" i="3"/>
  <c r="C1275" i="3"/>
  <c r="B1276" i="3"/>
  <c r="C1276" i="3"/>
  <c r="B1277" i="3"/>
  <c r="C1277" i="3"/>
  <c r="B1278" i="3"/>
  <c r="C1278" i="3"/>
  <c r="B1279" i="3"/>
  <c r="C1279" i="3"/>
  <c r="B1280" i="3"/>
  <c r="C1280" i="3"/>
  <c r="B1281" i="3"/>
  <c r="C1281" i="3"/>
  <c r="B1282" i="3"/>
  <c r="C1282" i="3"/>
  <c r="B1283" i="3"/>
  <c r="C1283" i="3"/>
  <c r="B1284" i="3"/>
  <c r="C1284" i="3"/>
  <c r="B1285" i="3"/>
  <c r="C1285" i="3"/>
  <c r="B1286" i="3"/>
  <c r="C1286" i="3"/>
  <c r="B1287" i="3"/>
  <c r="C1287" i="3"/>
  <c r="B1288" i="3"/>
  <c r="C1288" i="3"/>
  <c r="B1289" i="3"/>
  <c r="C1289" i="3"/>
  <c r="B1290" i="3"/>
  <c r="C1290" i="3"/>
  <c r="B1291" i="3"/>
  <c r="C1291" i="3"/>
  <c r="B1292" i="3"/>
  <c r="C1292" i="3"/>
  <c r="B1293" i="3"/>
  <c r="C1293" i="3"/>
  <c r="B1294" i="3"/>
  <c r="C1294" i="3"/>
  <c r="B1295" i="3"/>
  <c r="C1295" i="3"/>
  <c r="B1296" i="3"/>
  <c r="C1296" i="3"/>
  <c r="B1297" i="3"/>
  <c r="C1297" i="3"/>
  <c r="B1298" i="3"/>
  <c r="C1298" i="3"/>
  <c r="B1299" i="3"/>
  <c r="C1299" i="3"/>
  <c r="B1300" i="3"/>
  <c r="C1300" i="3"/>
  <c r="B1301" i="3"/>
  <c r="C1301" i="3"/>
  <c r="B1302" i="3"/>
  <c r="C1302" i="3"/>
  <c r="B1303" i="3"/>
  <c r="C1303" i="3"/>
  <c r="B1304" i="3"/>
  <c r="C1304" i="3"/>
  <c r="B1305" i="3"/>
  <c r="C1305" i="3"/>
  <c r="B1306" i="3"/>
  <c r="C1306" i="3"/>
  <c r="B1307" i="3"/>
  <c r="C1307" i="3"/>
  <c r="B1308" i="3"/>
  <c r="C1308" i="3"/>
  <c r="B1309" i="3"/>
  <c r="C1309" i="3"/>
  <c r="B1310" i="3"/>
  <c r="C1310" i="3"/>
  <c r="B1311" i="3"/>
  <c r="C1311" i="3"/>
  <c r="B1312" i="3"/>
  <c r="C1312" i="3"/>
  <c r="B1313" i="3"/>
  <c r="C1313" i="3"/>
  <c r="B1314" i="3"/>
  <c r="C1314" i="3"/>
  <c r="B1315" i="3"/>
  <c r="C1315" i="3"/>
  <c r="B1316" i="3"/>
  <c r="C1316" i="3"/>
  <c r="B1317" i="3"/>
  <c r="C1317" i="3"/>
  <c r="B1318" i="3"/>
  <c r="C1318" i="3"/>
  <c r="B1319" i="3"/>
  <c r="C1319" i="3"/>
  <c r="B1320" i="3"/>
  <c r="C1320" i="3"/>
  <c r="B1321" i="3"/>
  <c r="C1321" i="3"/>
  <c r="B1322" i="3"/>
  <c r="C1322" i="3"/>
  <c r="B1323" i="3"/>
  <c r="C1323" i="3"/>
  <c r="B1324" i="3"/>
  <c r="C1324" i="3"/>
  <c r="B1325" i="3"/>
  <c r="C1325" i="3"/>
  <c r="B1326" i="3"/>
  <c r="C1326" i="3"/>
  <c r="B1327" i="3"/>
  <c r="C1327" i="3"/>
  <c r="B1328" i="3"/>
  <c r="C1328" i="3"/>
  <c r="B1329" i="3"/>
  <c r="C1329" i="3"/>
  <c r="B1330" i="3"/>
  <c r="C1330" i="3"/>
  <c r="B1331" i="3"/>
  <c r="C1331" i="3"/>
  <c r="B1332" i="3"/>
  <c r="C1332" i="3"/>
  <c r="B1333" i="3"/>
  <c r="C1333" i="3"/>
  <c r="B1334" i="3"/>
  <c r="C1334" i="3"/>
  <c r="B1335" i="3"/>
  <c r="C1335" i="3"/>
  <c r="B1336" i="3"/>
  <c r="C1336" i="3"/>
  <c r="B1337" i="3"/>
  <c r="C1337" i="3"/>
  <c r="B1338" i="3"/>
  <c r="C1338" i="3"/>
  <c r="B1339" i="3"/>
  <c r="C1339" i="3"/>
  <c r="B1340" i="3"/>
  <c r="C1340" i="3"/>
  <c r="B1341" i="3"/>
  <c r="C1341" i="3"/>
  <c r="B1342" i="3"/>
  <c r="C1342" i="3"/>
  <c r="B1343" i="3"/>
  <c r="C1343" i="3"/>
  <c r="B1344" i="3"/>
  <c r="C1344" i="3"/>
  <c r="B1345" i="3"/>
  <c r="C1345" i="3"/>
  <c r="B1346" i="3"/>
  <c r="C1346" i="3"/>
  <c r="B1347" i="3"/>
  <c r="C1347" i="3"/>
  <c r="B1348" i="3"/>
  <c r="C1348" i="3"/>
  <c r="B1349" i="3"/>
  <c r="C1349" i="3"/>
  <c r="B1350" i="3"/>
  <c r="C1350" i="3"/>
  <c r="B1351" i="3"/>
  <c r="C1351" i="3"/>
  <c r="B1352" i="3"/>
  <c r="C1352" i="3"/>
  <c r="B1353" i="3"/>
  <c r="C1353" i="3"/>
  <c r="B1354" i="3"/>
  <c r="C1354" i="3"/>
  <c r="B1355" i="3"/>
  <c r="C1355" i="3"/>
  <c r="B1356" i="3"/>
  <c r="C1356" i="3"/>
  <c r="B1357" i="3"/>
  <c r="C1357" i="3"/>
  <c r="B1358" i="3"/>
  <c r="C1358" i="3"/>
  <c r="B1359" i="3"/>
  <c r="C1359" i="3"/>
  <c r="B1360" i="3"/>
  <c r="C1360" i="3"/>
  <c r="B1361" i="3"/>
  <c r="C1361" i="3"/>
  <c r="B1362" i="3"/>
  <c r="C1362" i="3"/>
  <c r="B1363" i="3"/>
  <c r="C1363" i="3"/>
  <c r="B1364" i="3"/>
  <c r="C1364" i="3"/>
  <c r="B1365" i="3"/>
  <c r="C1365" i="3"/>
  <c r="B1366" i="3"/>
  <c r="C1366" i="3"/>
  <c r="B1367" i="3"/>
  <c r="C1367" i="3"/>
  <c r="B1368" i="3"/>
  <c r="C1368" i="3"/>
  <c r="B1369" i="3"/>
  <c r="C1369" i="3"/>
  <c r="B1370" i="3"/>
  <c r="C1370" i="3"/>
  <c r="B1371" i="3"/>
  <c r="C1371" i="3"/>
  <c r="B1372" i="3"/>
  <c r="C1372" i="3"/>
  <c r="B1373" i="3"/>
  <c r="C1373" i="3"/>
  <c r="B1374" i="3"/>
  <c r="C1374" i="3"/>
  <c r="B1375" i="3"/>
  <c r="C1375" i="3"/>
  <c r="B1376" i="3"/>
  <c r="C1376" i="3"/>
  <c r="B1377" i="3"/>
  <c r="C1377" i="3"/>
  <c r="B1378" i="3"/>
  <c r="C1378" i="3"/>
  <c r="B1379" i="3"/>
  <c r="C1379" i="3"/>
  <c r="B1380" i="3"/>
  <c r="C1380" i="3"/>
  <c r="B1381" i="3"/>
  <c r="C1381" i="3"/>
  <c r="B1382" i="3"/>
  <c r="C1382" i="3"/>
  <c r="B1383" i="3"/>
  <c r="C1383" i="3"/>
  <c r="B1384" i="3"/>
  <c r="C1384" i="3"/>
  <c r="B1385" i="3"/>
  <c r="C1385" i="3"/>
  <c r="B1386" i="3"/>
  <c r="C1386" i="3"/>
  <c r="B1387" i="3"/>
  <c r="C1387" i="3"/>
  <c r="B1388" i="3"/>
  <c r="C1388" i="3"/>
  <c r="B1389" i="3"/>
  <c r="C1389" i="3"/>
  <c r="B1390" i="3"/>
  <c r="C1390" i="3"/>
  <c r="B1391" i="3"/>
  <c r="C1391" i="3"/>
  <c r="B1392" i="3"/>
  <c r="C1392" i="3"/>
  <c r="B1393" i="3"/>
  <c r="C1393" i="3"/>
  <c r="B1394" i="3"/>
  <c r="C1394" i="3"/>
  <c r="B1395" i="3"/>
  <c r="C1395" i="3"/>
  <c r="B1396" i="3"/>
  <c r="C1396" i="3"/>
  <c r="B1397" i="3"/>
  <c r="C1397" i="3"/>
  <c r="B1398" i="3"/>
  <c r="C1398" i="3"/>
  <c r="B1399" i="3"/>
  <c r="C1399" i="3"/>
  <c r="B1400" i="3"/>
  <c r="C1400" i="3"/>
  <c r="B1401" i="3"/>
  <c r="C1401" i="3"/>
  <c r="B1402" i="3"/>
  <c r="C1402" i="3"/>
  <c r="B1403" i="3"/>
  <c r="C1403" i="3"/>
  <c r="B1404" i="3"/>
  <c r="C1404" i="3"/>
  <c r="B1405" i="3"/>
  <c r="C1405" i="3"/>
  <c r="B1406" i="3"/>
  <c r="C1406" i="3"/>
  <c r="B1407" i="3"/>
  <c r="C1407" i="3"/>
  <c r="B1408" i="3"/>
  <c r="C1408" i="3"/>
  <c r="B1409" i="3"/>
  <c r="C1409" i="3"/>
  <c r="B1410" i="3"/>
  <c r="C1410" i="3"/>
  <c r="B1411" i="3"/>
  <c r="C1411" i="3"/>
  <c r="B1412" i="3"/>
  <c r="C1412" i="3"/>
  <c r="B1413" i="3"/>
  <c r="C1413" i="3"/>
  <c r="B1414" i="3"/>
  <c r="C1414" i="3"/>
  <c r="B1415" i="3"/>
  <c r="C1415" i="3"/>
  <c r="B1416" i="3"/>
  <c r="C1416" i="3"/>
  <c r="B1417" i="3"/>
  <c r="C1417" i="3"/>
  <c r="B1418" i="3"/>
  <c r="C1418" i="3"/>
  <c r="B1419" i="3"/>
  <c r="C1419" i="3"/>
  <c r="B1420" i="3"/>
  <c r="C1420" i="3"/>
  <c r="B1421" i="3"/>
  <c r="C1421" i="3"/>
  <c r="B1422" i="3"/>
  <c r="C1422" i="3"/>
  <c r="B1423" i="3"/>
  <c r="C1423" i="3"/>
  <c r="B1424" i="3"/>
  <c r="C1424" i="3"/>
  <c r="B1425" i="3"/>
  <c r="C1425" i="3"/>
  <c r="B1426" i="3"/>
  <c r="C1426" i="3"/>
  <c r="B1427" i="3"/>
  <c r="C1427" i="3"/>
  <c r="B1428" i="3"/>
  <c r="C1428" i="3"/>
  <c r="B1429" i="3"/>
  <c r="C1429" i="3"/>
  <c r="B1430" i="3"/>
  <c r="C1430" i="3"/>
  <c r="B1431" i="3"/>
  <c r="C1431" i="3"/>
  <c r="B1432" i="3"/>
  <c r="C1432" i="3"/>
  <c r="B1433" i="3"/>
  <c r="C1433" i="3"/>
  <c r="B1434" i="3"/>
  <c r="C1434" i="3"/>
  <c r="B1435" i="3"/>
  <c r="C1435" i="3"/>
  <c r="B1436" i="3"/>
  <c r="C1436" i="3"/>
  <c r="B1437" i="3"/>
  <c r="C1437" i="3"/>
  <c r="B1438" i="3"/>
  <c r="C1438" i="3"/>
  <c r="B1439" i="3"/>
  <c r="C1439" i="3"/>
  <c r="B1440" i="3"/>
  <c r="C1440" i="3"/>
  <c r="B1441" i="3"/>
  <c r="C1441" i="3"/>
  <c r="B1442" i="3"/>
  <c r="C1442" i="3"/>
  <c r="B1443" i="3"/>
  <c r="C1443" i="3"/>
  <c r="B1444" i="3"/>
  <c r="C1444" i="3"/>
  <c r="B1445" i="3"/>
  <c r="C1445" i="3"/>
  <c r="B1446" i="3"/>
  <c r="C1446" i="3"/>
  <c r="B1447" i="3"/>
  <c r="C1447" i="3"/>
  <c r="B1448" i="3"/>
  <c r="C1448" i="3"/>
  <c r="B1449" i="3"/>
  <c r="C1449" i="3"/>
  <c r="B1450" i="3"/>
  <c r="C1450" i="3"/>
  <c r="B1451" i="3"/>
  <c r="C1451" i="3"/>
  <c r="B1452" i="3"/>
  <c r="C1452" i="3"/>
  <c r="B1453" i="3"/>
  <c r="C1453" i="3"/>
  <c r="B1454" i="3"/>
  <c r="C1454" i="3"/>
  <c r="B1455" i="3"/>
  <c r="C1455" i="3"/>
  <c r="B1456" i="3"/>
  <c r="C1456" i="3"/>
  <c r="B1457" i="3"/>
  <c r="C1457" i="3"/>
  <c r="B1458" i="3"/>
  <c r="C1458" i="3"/>
  <c r="B1459" i="3"/>
  <c r="C1459" i="3"/>
  <c r="B1460" i="3"/>
  <c r="C1460" i="3"/>
  <c r="B1461" i="3"/>
  <c r="C1461" i="3"/>
  <c r="B1462" i="3"/>
  <c r="C1462" i="3"/>
  <c r="B1463" i="3"/>
  <c r="C1463" i="3"/>
  <c r="B1464" i="3"/>
  <c r="C1464" i="3"/>
  <c r="B1465" i="3"/>
  <c r="C1465" i="3"/>
  <c r="B1466" i="3"/>
  <c r="C1466" i="3"/>
  <c r="B1467" i="3"/>
  <c r="C1467" i="3"/>
  <c r="B1468" i="3"/>
  <c r="C1468" i="3"/>
  <c r="B1469" i="3"/>
  <c r="C1469" i="3"/>
  <c r="B1470" i="3"/>
  <c r="C1470" i="3"/>
  <c r="B1471" i="3"/>
  <c r="C1471" i="3"/>
  <c r="B1472" i="3"/>
  <c r="C1472" i="3"/>
  <c r="B1473" i="3"/>
  <c r="C1473" i="3"/>
  <c r="B1474" i="3"/>
  <c r="C1474" i="3"/>
  <c r="B1475" i="3"/>
  <c r="C1475" i="3"/>
  <c r="B1476" i="3"/>
  <c r="C1476" i="3"/>
  <c r="B1477" i="3"/>
  <c r="C1477" i="3"/>
  <c r="B1478" i="3"/>
  <c r="C1478" i="3"/>
  <c r="B1479" i="3"/>
  <c r="C1479" i="3"/>
  <c r="B1480" i="3"/>
  <c r="C1480" i="3"/>
  <c r="B1481" i="3"/>
  <c r="C1481" i="3"/>
  <c r="B1482" i="3"/>
  <c r="C1482" i="3"/>
  <c r="B1483" i="3"/>
  <c r="C1483" i="3"/>
  <c r="B1484" i="3"/>
  <c r="C1484" i="3"/>
  <c r="B1485" i="3"/>
  <c r="C1485" i="3"/>
  <c r="B1486" i="3"/>
  <c r="C1486" i="3"/>
  <c r="B1487" i="3"/>
  <c r="C1487" i="3"/>
  <c r="B1488" i="3"/>
  <c r="C1488" i="3"/>
  <c r="B1489" i="3"/>
  <c r="C1489" i="3"/>
  <c r="B1490" i="3"/>
  <c r="C1490" i="3"/>
  <c r="B1491" i="3"/>
  <c r="C1491" i="3"/>
  <c r="B1492" i="3"/>
  <c r="C1492" i="3"/>
  <c r="B1493" i="3"/>
  <c r="C1493" i="3"/>
  <c r="B1494" i="3"/>
  <c r="C1494" i="3"/>
  <c r="B1495" i="3"/>
  <c r="C1495" i="3"/>
  <c r="B1496" i="3"/>
  <c r="C1496" i="3"/>
  <c r="B1497" i="3"/>
  <c r="C1497" i="3"/>
  <c r="B1498" i="3"/>
  <c r="C1498" i="3"/>
  <c r="B1499" i="3"/>
  <c r="C1499" i="3"/>
  <c r="B1500" i="3"/>
  <c r="C1500" i="3"/>
  <c r="B1501" i="3"/>
  <c r="C1501" i="3"/>
  <c r="B1502" i="3"/>
  <c r="C1502" i="3"/>
  <c r="B1503" i="3"/>
  <c r="C1503" i="3"/>
  <c r="B1504" i="3"/>
  <c r="C1504" i="3"/>
  <c r="B1505" i="3"/>
  <c r="C1505" i="3"/>
  <c r="B1506" i="3"/>
  <c r="C1506" i="3"/>
  <c r="B1507" i="3"/>
  <c r="C1507" i="3"/>
  <c r="B1508" i="3"/>
  <c r="C1508" i="3"/>
  <c r="B1509" i="3"/>
  <c r="C1509" i="3"/>
  <c r="B1510" i="3"/>
  <c r="C1510" i="3"/>
  <c r="B1511" i="3"/>
  <c r="C1511" i="3"/>
  <c r="B1512" i="3"/>
  <c r="C1512" i="3"/>
  <c r="B1513" i="3"/>
  <c r="C1513" i="3"/>
  <c r="B1514" i="3"/>
  <c r="C1514" i="3"/>
  <c r="B1515" i="3"/>
  <c r="C1515" i="3"/>
  <c r="B1516" i="3"/>
  <c r="C1516" i="3"/>
  <c r="B1517" i="3"/>
  <c r="C1517" i="3"/>
  <c r="B1518" i="3"/>
  <c r="C1518" i="3"/>
  <c r="B1519" i="3"/>
  <c r="C1519" i="3"/>
  <c r="B1520" i="3"/>
  <c r="C1520" i="3"/>
  <c r="B1521" i="3"/>
  <c r="C1521" i="3"/>
  <c r="B1522" i="3"/>
  <c r="C1522" i="3"/>
  <c r="B1523" i="3"/>
  <c r="C1523" i="3"/>
  <c r="B1524" i="3"/>
  <c r="C1524" i="3"/>
  <c r="B1525" i="3"/>
  <c r="C1525" i="3"/>
  <c r="B1526" i="3"/>
  <c r="C1526" i="3"/>
  <c r="B1527" i="3"/>
  <c r="C1527" i="3"/>
  <c r="B1528" i="3"/>
  <c r="C1528" i="3"/>
  <c r="B1529" i="3"/>
  <c r="C1529" i="3"/>
  <c r="B1530" i="3"/>
  <c r="C1530" i="3"/>
  <c r="B1531" i="3"/>
  <c r="C1531" i="3"/>
  <c r="B1532" i="3"/>
  <c r="C1532" i="3"/>
  <c r="B1533" i="3"/>
  <c r="C1533" i="3"/>
  <c r="B1534" i="3"/>
  <c r="C1534" i="3"/>
  <c r="B1535" i="3"/>
  <c r="C1535" i="3"/>
  <c r="B1536" i="3"/>
  <c r="C1536" i="3"/>
  <c r="B1537" i="3"/>
  <c r="C1537" i="3"/>
  <c r="B1538" i="3"/>
  <c r="C1538" i="3"/>
  <c r="B1539" i="3"/>
  <c r="C1539" i="3"/>
  <c r="B1540" i="3"/>
  <c r="C1540" i="3"/>
  <c r="B1541" i="3"/>
  <c r="C1541" i="3"/>
  <c r="B1542" i="3"/>
  <c r="C1542" i="3"/>
  <c r="B1543" i="3"/>
  <c r="C1543" i="3"/>
  <c r="B1544" i="3"/>
  <c r="C1544" i="3"/>
  <c r="B1545" i="3"/>
  <c r="C1545" i="3"/>
  <c r="B1546" i="3"/>
  <c r="C1546" i="3"/>
  <c r="B1547" i="3"/>
  <c r="C1547" i="3"/>
  <c r="B1548" i="3"/>
  <c r="C1548" i="3"/>
  <c r="B1549" i="3"/>
  <c r="C1549" i="3"/>
  <c r="B1550" i="3"/>
  <c r="C1550" i="3"/>
  <c r="B1551" i="3"/>
  <c r="C1551" i="3"/>
  <c r="B1552" i="3"/>
  <c r="C1552" i="3"/>
  <c r="B1553" i="3"/>
  <c r="C1553" i="3"/>
  <c r="B1554" i="3"/>
  <c r="C1554" i="3"/>
  <c r="B1555" i="3"/>
  <c r="C1555" i="3"/>
  <c r="B1556" i="3"/>
  <c r="C1556" i="3"/>
  <c r="B1557" i="3"/>
  <c r="C1557" i="3"/>
  <c r="B1558" i="3"/>
  <c r="C1558" i="3"/>
  <c r="B1559" i="3"/>
  <c r="C1559" i="3"/>
  <c r="B1560" i="3"/>
  <c r="C1560" i="3"/>
  <c r="B1561" i="3"/>
  <c r="C1561" i="3"/>
  <c r="B1562" i="3"/>
  <c r="C1562" i="3"/>
  <c r="B1563" i="3"/>
  <c r="C1563" i="3"/>
  <c r="B1564" i="3"/>
  <c r="C1564" i="3"/>
  <c r="B1565" i="3"/>
  <c r="C1565" i="3"/>
  <c r="B1566" i="3"/>
  <c r="C1566" i="3"/>
  <c r="B1567" i="3"/>
  <c r="C1567" i="3"/>
  <c r="B1568" i="3"/>
  <c r="C1568" i="3"/>
  <c r="B1569" i="3"/>
  <c r="C1569" i="3"/>
  <c r="B1570" i="3"/>
  <c r="C1570" i="3"/>
  <c r="B1571" i="3"/>
  <c r="C1571" i="3"/>
  <c r="B1572" i="3"/>
  <c r="C1572" i="3"/>
  <c r="B1573" i="3"/>
  <c r="C1573" i="3"/>
  <c r="B1574" i="3"/>
  <c r="C1574" i="3"/>
  <c r="B1575" i="3"/>
  <c r="C1575" i="3"/>
  <c r="B1576" i="3"/>
  <c r="C1576" i="3"/>
  <c r="B1577" i="3"/>
  <c r="C1577" i="3"/>
  <c r="B1578" i="3"/>
  <c r="C1578" i="3"/>
  <c r="B1579" i="3"/>
  <c r="C1579" i="3"/>
  <c r="B1580" i="3"/>
  <c r="C1580" i="3"/>
  <c r="B1581" i="3"/>
  <c r="C1581" i="3"/>
  <c r="B1582" i="3"/>
  <c r="C1582" i="3"/>
  <c r="B1583" i="3"/>
  <c r="C1583" i="3"/>
  <c r="B1584" i="3"/>
  <c r="C1584" i="3"/>
  <c r="B1585" i="3"/>
  <c r="C1585" i="3"/>
  <c r="B1586" i="3"/>
  <c r="C1586" i="3"/>
  <c r="B1587" i="3"/>
  <c r="C1587" i="3"/>
  <c r="B1588" i="3"/>
  <c r="C1588" i="3"/>
  <c r="B1589" i="3"/>
  <c r="C1589" i="3"/>
  <c r="B1590" i="3"/>
  <c r="C1590" i="3"/>
  <c r="B1591" i="3"/>
  <c r="C1591" i="3"/>
  <c r="B1592" i="3"/>
  <c r="C1592" i="3"/>
  <c r="B1593" i="3"/>
  <c r="C1593" i="3"/>
  <c r="B1594" i="3"/>
  <c r="C1594" i="3"/>
  <c r="B1595" i="3"/>
  <c r="C1595" i="3"/>
  <c r="B1596" i="3"/>
  <c r="C1596" i="3"/>
  <c r="B1597" i="3"/>
  <c r="C1597" i="3"/>
  <c r="B1598" i="3"/>
  <c r="C1598" i="3"/>
  <c r="B1599" i="3"/>
  <c r="C1599" i="3"/>
  <c r="B1600" i="3"/>
  <c r="C1600" i="3"/>
  <c r="B1601" i="3"/>
  <c r="C1601" i="3"/>
  <c r="B1602" i="3"/>
  <c r="C1602" i="3"/>
  <c r="B1603" i="3"/>
  <c r="C1603" i="3"/>
  <c r="B1604" i="3"/>
  <c r="C1604" i="3"/>
  <c r="B1605" i="3"/>
  <c r="C1605" i="3"/>
  <c r="B1606" i="3"/>
  <c r="C1606" i="3"/>
  <c r="B1607" i="3"/>
  <c r="C1607" i="3"/>
  <c r="B1608" i="3"/>
  <c r="C1608" i="3"/>
  <c r="B1609" i="3"/>
  <c r="C1609" i="3"/>
  <c r="B1610" i="3"/>
  <c r="C1610" i="3"/>
  <c r="B1611" i="3"/>
  <c r="C1611" i="3"/>
  <c r="B1612" i="3"/>
  <c r="C1612" i="3"/>
  <c r="B1613" i="3"/>
  <c r="C1613" i="3"/>
  <c r="B1614" i="3"/>
  <c r="C1614" i="3"/>
  <c r="B1615" i="3"/>
  <c r="C1615" i="3"/>
  <c r="B1616" i="3"/>
  <c r="C1616" i="3"/>
  <c r="B1617" i="3"/>
  <c r="C1617" i="3"/>
  <c r="B1618" i="3"/>
  <c r="C1618" i="3"/>
  <c r="B1619" i="3"/>
  <c r="C1619" i="3"/>
  <c r="B1620" i="3"/>
  <c r="C1620" i="3"/>
  <c r="B1621" i="3"/>
  <c r="C1621" i="3"/>
  <c r="B1622" i="3"/>
  <c r="C1622" i="3"/>
  <c r="B1623" i="3"/>
  <c r="C1623" i="3"/>
  <c r="B1624" i="3"/>
  <c r="C1624" i="3"/>
  <c r="B1625" i="3"/>
  <c r="C1625" i="3"/>
  <c r="B1626" i="3"/>
  <c r="C1626" i="3"/>
  <c r="B1627" i="3"/>
  <c r="C1627" i="3"/>
  <c r="B1628" i="3"/>
  <c r="C1628" i="3"/>
  <c r="B1629" i="3"/>
  <c r="C1629" i="3"/>
  <c r="B1630" i="3"/>
  <c r="C1630" i="3"/>
  <c r="B1631" i="3"/>
  <c r="C1631" i="3"/>
  <c r="B1632" i="3"/>
  <c r="C1632" i="3"/>
  <c r="B1633" i="3"/>
  <c r="C1633" i="3"/>
  <c r="B1634" i="3"/>
  <c r="C1634" i="3"/>
  <c r="B1635" i="3"/>
  <c r="C1635" i="3"/>
  <c r="B1636" i="3"/>
  <c r="C1636" i="3"/>
  <c r="B1637" i="3"/>
  <c r="C1637" i="3"/>
  <c r="B1638" i="3"/>
  <c r="C1638" i="3"/>
  <c r="B1639" i="3"/>
  <c r="C1639" i="3"/>
  <c r="B1640" i="3"/>
  <c r="C1640" i="3"/>
  <c r="B1641" i="3"/>
  <c r="C1641" i="3"/>
  <c r="B1642" i="3"/>
  <c r="C1642" i="3"/>
  <c r="B1643" i="3"/>
  <c r="C1643" i="3"/>
  <c r="B1644" i="3"/>
  <c r="C1644" i="3"/>
  <c r="B1645" i="3"/>
  <c r="C1645" i="3"/>
  <c r="B1646" i="3"/>
  <c r="C1646" i="3"/>
  <c r="B1647" i="3"/>
  <c r="C1647" i="3"/>
  <c r="B1648" i="3"/>
  <c r="C1648" i="3"/>
  <c r="B1649" i="3"/>
  <c r="C1649" i="3"/>
  <c r="B1650" i="3"/>
  <c r="C1650" i="3"/>
  <c r="B1651" i="3"/>
  <c r="C1651" i="3"/>
  <c r="B1652" i="3"/>
  <c r="C1652" i="3"/>
  <c r="B1653" i="3"/>
  <c r="C1653" i="3"/>
  <c r="B1654" i="3"/>
  <c r="C1654" i="3"/>
  <c r="B1655" i="3"/>
  <c r="C1655" i="3"/>
  <c r="B1656" i="3"/>
  <c r="C1656" i="3"/>
  <c r="B1657" i="3"/>
  <c r="C1657" i="3"/>
  <c r="B1658" i="3"/>
  <c r="C1658" i="3"/>
  <c r="B1659" i="3"/>
  <c r="C1659" i="3"/>
  <c r="B1660" i="3"/>
  <c r="C1660" i="3"/>
  <c r="B1661" i="3"/>
  <c r="C1661" i="3"/>
  <c r="B1662" i="3"/>
  <c r="C1662" i="3"/>
  <c r="B1663" i="3"/>
  <c r="C1663" i="3"/>
  <c r="B1664" i="3"/>
  <c r="C1664" i="3"/>
  <c r="B1665" i="3"/>
  <c r="C1665" i="3"/>
  <c r="B1666" i="3"/>
  <c r="C1666" i="3"/>
  <c r="B1667" i="3"/>
  <c r="C1667" i="3"/>
  <c r="B1668" i="3"/>
  <c r="C1668" i="3"/>
  <c r="B1669" i="3"/>
  <c r="C1669" i="3"/>
  <c r="B1670" i="3"/>
  <c r="C1670" i="3"/>
  <c r="B1671" i="3"/>
  <c r="C1671" i="3"/>
  <c r="B1672" i="3"/>
  <c r="C1672" i="3"/>
  <c r="B1673" i="3"/>
  <c r="C1673" i="3"/>
  <c r="B1674" i="3"/>
  <c r="C1674" i="3"/>
  <c r="B1675" i="3"/>
  <c r="C1675" i="3"/>
  <c r="B1676" i="3"/>
  <c r="C1676" i="3"/>
  <c r="B1677" i="3"/>
  <c r="C1677" i="3"/>
  <c r="B1678" i="3"/>
  <c r="C1678" i="3"/>
  <c r="B1679" i="3"/>
  <c r="C1679" i="3"/>
  <c r="B1680" i="3"/>
  <c r="C1680" i="3"/>
  <c r="B1681" i="3"/>
  <c r="C1681" i="3"/>
  <c r="B1682" i="3"/>
  <c r="C1682" i="3"/>
  <c r="B1683" i="3"/>
  <c r="C1683" i="3"/>
  <c r="B1684" i="3"/>
  <c r="C1684" i="3"/>
  <c r="B1685" i="3"/>
  <c r="C1685" i="3"/>
  <c r="B1686" i="3"/>
  <c r="C1686" i="3"/>
  <c r="B1687" i="3"/>
  <c r="C1687" i="3"/>
  <c r="B1688" i="3"/>
  <c r="C1688" i="3"/>
  <c r="B1689" i="3"/>
  <c r="C1689" i="3"/>
  <c r="B1690" i="3"/>
  <c r="C1690" i="3"/>
  <c r="B1691" i="3"/>
  <c r="C1691" i="3"/>
  <c r="B1692" i="3"/>
  <c r="C1692" i="3"/>
  <c r="B1693" i="3"/>
  <c r="C1693" i="3"/>
  <c r="B1694" i="3"/>
  <c r="C1694" i="3"/>
  <c r="B1695" i="3"/>
  <c r="C1695" i="3"/>
  <c r="B1696" i="3"/>
  <c r="C1696" i="3"/>
  <c r="B1697" i="3"/>
  <c r="C1697" i="3"/>
  <c r="B1698" i="3"/>
  <c r="C1698" i="3"/>
  <c r="B1699" i="3"/>
  <c r="C1699" i="3"/>
  <c r="B1700" i="3"/>
  <c r="C1700" i="3"/>
  <c r="B1701" i="3"/>
  <c r="C1701" i="3"/>
  <c r="B1702" i="3"/>
  <c r="C1702" i="3"/>
  <c r="B1703" i="3"/>
  <c r="C1703" i="3"/>
  <c r="B1704" i="3"/>
  <c r="C1704" i="3"/>
  <c r="B1705" i="3"/>
  <c r="C1705" i="3"/>
  <c r="B1706" i="3"/>
  <c r="C1706" i="3"/>
  <c r="B1707" i="3"/>
  <c r="C1707" i="3"/>
  <c r="B1708" i="3"/>
  <c r="C1708" i="3"/>
  <c r="B1709" i="3"/>
  <c r="C1709" i="3"/>
  <c r="B1710" i="3"/>
  <c r="C1710" i="3"/>
  <c r="B1711" i="3"/>
  <c r="C1711" i="3"/>
  <c r="B1712" i="3"/>
  <c r="C1712" i="3"/>
  <c r="B1713" i="3"/>
  <c r="C1713" i="3"/>
  <c r="B1714" i="3"/>
  <c r="C1714" i="3"/>
  <c r="B1715" i="3"/>
  <c r="C1715" i="3"/>
  <c r="B1716" i="3"/>
  <c r="C1716" i="3"/>
  <c r="B1717" i="3"/>
  <c r="C1717" i="3"/>
  <c r="B1718" i="3"/>
  <c r="C1718" i="3"/>
  <c r="B1719" i="3"/>
  <c r="C1719" i="3"/>
  <c r="B1720" i="3"/>
  <c r="C1720" i="3"/>
  <c r="B1721" i="3"/>
  <c r="C1721" i="3"/>
  <c r="B1722" i="3"/>
  <c r="C1722" i="3"/>
  <c r="B1723" i="3"/>
  <c r="C1723" i="3"/>
  <c r="B1724" i="3"/>
  <c r="C1724" i="3"/>
  <c r="B1725" i="3"/>
  <c r="C1725" i="3"/>
  <c r="B1726" i="3"/>
  <c r="C1726" i="3"/>
  <c r="B1727" i="3"/>
  <c r="C1727" i="3"/>
  <c r="B1728" i="3"/>
  <c r="C1728" i="3"/>
  <c r="B1729" i="3"/>
  <c r="C1729" i="3"/>
  <c r="B1730" i="3"/>
  <c r="C1730" i="3"/>
  <c r="B1731" i="3"/>
  <c r="C1731" i="3"/>
  <c r="B1732" i="3"/>
  <c r="C1732" i="3"/>
  <c r="B1733" i="3"/>
  <c r="C1733" i="3"/>
  <c r="B1734" i="3"/>
  <c r="C1734" i="3"/>
  <c r="B1735" i="3"/>
  <c r="C1735" i="3"/>
  <c r="B1736" i="3"/>
  <c r="C1736" i="3"/>
  <c r="B1737" i="3"/>
  <c r="C1737" i="3"/>
  <c r="B1738" i="3"/>
  <c r="C1738" i="3"/>
  <c r="B1739" i="3"/>
  <c r="C1739" i="3"/>
  <c r="B1740" i="3"/>
  <c r="C1740" i="3"/>
  <c r="B1741" i="3"/>
  <c r="C1741" i="3"/>
  <c r="B1742" i="3"/>
  <c r="C1742" i="3"/>
  <c r="B1743" i="3"/>
  <c r="C1743" i="3"/>
  <c r="B1744" i="3"/>
  <c r="C1744" i="3"/>
  <c r="B1745" i="3"/>
  <c r="C1745" i="3"/>
  <c r="B1746" i="3"/>
  <c r="C1746" i="3"/>
  <c r="B1747" i="3"/>
  <c r="C1747" i="3"/>
  <c r="B1748" i="3"/>
  <c r="C1748" i="3"/>
  <c r="B1749" i="3"/>
  <c r="C1749" i="3"/>
  <c r="B1750" i="3"/>
  <c r="C1750" i="3"/>
  <c r="B1751" i="3"/>
  <c r="C1751" i="3"/>
  <c r="B1752" i="3"/>
  <c r="C1752" i="3"/>
  <c r="B1753" i="3"/>
  <c r="C1753" i="3"/>
  <c r="B1754" i="3"/>
  <c r="C1754" i="3"/>
  <c r="B1755" i="3"/>
  <c r="C1755" i="3"/>
  <c r="B1756" i="3"/>
  <c r="C1756" i="3"/>
  <c r="B1757" i="3"/>
  <c r="C1757" i="3"/>
  <c r="B1758" i="3"/>
  <c r="C1758" i="3"/>
  <c r="B1759" i="3"/>
  <c r="C1759" i="3"/>
  <c r="B1760" i="3"/>
  <c r="C1760" i="3"/>
  <c r="B1761" i="3"/>
  <c r="C1761" i="3"/>
  <c r="B1762" i="3"/>
  <c r="C1762" i="3"/>
  <c r="B1763" i="3"/>
  <c r="C1763" i="3"/>
  <c r="B1764" i="3"/>
  <c r="C1764" i="3"/>
  <c r="B1765" i="3"/>
  <c r="C1765" i="3"/>
  <c r="B1766" i="3"/>
  <c r="C1766" i="3"/>
  <c r="B1767" i="3"/>
  <c r="C1767" i="3"/>
  <c r="B1768" i="3"/>
  <c r="C1768" i="3"/>
  <c r="B1769" i="3"/>
  <c r="C1769" i="3"/>
  <c r="B1770" i="3"/>
  <c r="C1770" i="3"/>
  <c r="B1771" i="3"/>
  <c r="C1771" i="3"/>
  <c r="B1772" i="3"/>
  <c r="C1772" i="3"/>
  <c r="B1773" i="3"/>
  <c r="C1773" i="3"/>
  <c r="B1774" i="3"/>
  <c r="C1774" i="3"/>
  <c r="B1775" i="3"/>
  <c r="C1775" i="3"/>
  <c r="B1776" i="3"/>
  <c r="C1776" i="3"/>
  <c r="B1777" i="3"/>
  <c r="C1777" i="3"/>
  <c r="B1778" i="3"/>
  <c r="C1778" i="3"/>
  <c r="B1779" i="3"/>
  <c r="C1779" i="3"/>
  <c r="B1780" i="3"/>
  <c r="C1780" i="3"/>
  <c r="B1781" i="3"/>
  <c r="C1781" i="3"/>
  <c r="B1782" i="3"/>
  <c r="C1782" i="3"/>
  <c r="B1783" i="3"/>
  <c r="C1783" i="3"/>
  <c r="B1784" i="3"/>
  <c r="C1784" i="3"/>
  <c r="B1785" i="3"/>
  <c r="C1785" i="3"/>
  <c r="B1786" i="3"/>
  <c r="C1786" i="3"/>
  <c r="B1787" i="3"/>
  <c r="C1787" i="3"/>
  <c r="B1788" i="3"/>
  <c r="C1788" i="3"/>
  <c r="B1789" i="3"/>
  <c r="C1789" i="3"/>
  <c r="B1790" i="3"/>
  <c r="C1790" i="3"/>
  <c r="B1791" i="3"/>
  <c r="C1791" i="3"/>
  <c r="B1792" i="3"/>
  <c r="C1792" i="3"/>
  <c r="B1793" i="3"/>
  <c r="C1793" i="3"/>
  <c r="B1794" i="3"/>
  <c r="C1794" i="3"/>
  <c r="B1795" i="3"/>
  <c r="C1795" i="3"/>
  <c r="B1796" i="3"/>
  <c r="C1796" i="3"/>
  <c r="B1797" i="3"/>
  <c r="C1797" i="3"/>
  <c r="B1798" i="3"/>
  <c r="C1798" i="3"/>
  <c r="B1799" i="3"/>
  <c r="C1799" i="3"/>
  <c r="B1800" i="3"/>
  <c r="C1800" i="3"/>
  <c r="B1801" i="3"/>
  <c r="C1801" i="3"/>
  <c r="B1802" i="3"/>
  <c r="C1802" i="3"/>
  <c r="B1803" i="3"/>
  <c r="C1803" i="3"/>
  <c r="B1804" i="3"/>
  <c r="C1804" i="3"/>
  <c r="B1805" i="3"/>
  <c r="C1805" i="3"/>
  <c r="B1806" i="3"/>
  <c r="C1806" i="3"/>
  <c r="B1807" i="3"/>
  <c r="C1807" i="3"/>
  <c r="B1808" i="3"/>
  <c r="C1808" i="3"/>
  <c r="B1809" i="3"/>
  <c r="C1809" i="3"/>
  <c r="B1810" i="3"/>
  <c r="C1810" i="3"/>
  <c r="B1811" i="3"/>
  <c r="C1811" i="3"/>
  <c r="B1812" i="3"/>
  <c r="C1812" i="3"/>
  <c r="B1813" i="3"/>
  <c r="C1813" i="3"/>
  <c r="B1814" i="3"/>
  <c r="C1814" i="3"/>
  <c r="B1815" i="3"/>
  <c r="C1815" i="3"/>
  <c r="B1816" i="3"/>
  <c r="C1816" i="3"/>
  <c r="B1817" i="3"/>
  <c r="C1817" i="3"/>
  <c r="B1818" i="3"/>
  <c r="C1818" i="3"/>
  <c r="B1819" i="3"/>
  <c r="C1819" i="3"/>
  <c r="B1820" i="3"/>
  <c r="C1820" i="3"/>
  <c r="B1821" i="3"/>
  <c r="C1821" i="3"/>
  <c r="B1822" i="3"/>
  <c r="C1822" i="3"/>
  <c r="B1823" i="3"/>
  <c r="C1823" i="3"/>
  <c r="B1824" i="3"/>
  <c r="C1824" i="3"/>
  <c r="B1825" i="3"/>
  <c r="C1825" i="3"/>
  <c r="B1826" i="3"/>
  <c r="C1826" i="3"/>
  <c r="B1827" i="3"/>
  <c r="C1827" i="3"/>
  <c r="B1828" i="3"/>
  <c r="C1828" i="3"/>
  <c r="B1829" i="3"/>
  <c r="C1829" i="3"/>
  <c r="B1830" i="3"/>
  <c r="C1830" i="3"/>
  <c r="B1831" i="3"/>
  <c r="C1831" i="3"/>
  <c r="B1832" i="3"/>
  <c r="C1832" i="3"/>
  <c r="B1833" i="3"/>
  <c r="C1833" i="3"/>
  <c r="B1834" i="3"/>
  <c r="C1834" i="3"/>
  <c r="B1835" i="3"/>
  <c r="C1835" i="3"/>
  <c r="B1836" i="3"/>
  <c r="C1836" i="3"/>
  <c r="B1837" i="3"/>
  <c r="C1837" i="3"/>
  <c r="B1838" i="3"/>
  <c r="C1838" i="3"/>
  <c r="B1839" i="3"/>
  <c r="C1839" i="3"/>
  <c r="B1840" i="3"/>
  <c r="C1840" i="3"/>
  <c r="B1841" i="3"/>
  <c r="C1841" i="3"/>
  <c r="B1842" i="3"/>
  <c r="C1842" i="3"/>
  <c r="B1843" i="3"/>
  <c r="C1843" i="3"/>
  <c r="B1844" i="3"/>
  <c r="C1844" i="3"/>
  <c r="B1845" i="3"/>
  <c r="C1845" i="3"/>
  <c r="B1846" i="3"/>
  <c r="C1846" i="3"/>
  <c r="B1847" i="3"/>
  <c r="C1847" i="3"/>
  <c r="B1848" i="3"/>
  <c r="C1848" i="3"/>
  <c r="B1849" i="3"/>
  <c r="C1849" i="3"/>
  <c r="B1850" i="3"/>
  <c r="C1850" i="3"/>
  <c r="B1851" i="3"/>
  <c r="C1851" i="3"/>
  <c r="B1852" i="3"/>
  <c r="C1852" i="3"/>
  <c r="B1853" i="3"/>
  <c r="C1853" i="3"/>
  <c r="B1854" i="3"/>
  <c r="C1854" i="3"/>
  <c r="B1855" i="3"/>
  <c r="C1855" i="3"/>
  <c r="B1856" i="3"/>
  <c r="C1856" i="3"/>
  <c r="B1857" i="3"/>
  <c r="C1857" i="3"/>
  <c r="B1858" i="3"/>
  <c r="C1858" i="3"/>
  <c r="B1859" i="3"/>
  <c r="C1859" i="3"/>
  <c r="B1860" i="3"/>
  <c r="C1860" i="3"/>
  <c r="B1861" i="3"/>
  <c r="C1861" i="3"/>
  <c r="B1862" i="3"/>
  <c r="C1862" i="3"/>
  <c r="B1863" i="3"/>
  <c r="C1863" i="3"/>
  <c r="B1864" i="3"/>
  <c r="C1864" i="3"/>
  <c r="B1865" i="3"/>
  <c r="C1865" i="3"/>
  <c r="B1866" i="3"/>
  <c r="C1866" i="3"/>
  <c r="B1867" i="3"/>
  <c r="C1867" i="3"/>
  <c r="B1868" i="3"/>
  <c r="C1868" i="3"/>
  <c r="B1869" i="3"/>
  <c r="C1869" i="3"/>
  <c r="B1870" i="3"/>
  <c r="C1870" i="3"/>
  <c r="B1871" i="3"/>
  <c r="C1871" i="3"/>
  <c r="B1872" i="3"/>
  <c r="C1872" i="3"/>
  <c r="B1873" i="3"/>
  <c r="C1873" i="3"/>
  <c r="B1874" i="3"/>
  <c r="C1874" i="3"/>
  <c r="B1875" i="3"/>
  <c r="C1875" i="3"/>
  <c r="B1876" i="3"/>
  <c r="C1876" i="3"/>
  <c r="B1877" i="3"/>
  <c r="C1877" i="3"/>
  <c r="B1878" i="3"/>
  <c r="C1878" i="3"/>
  <c r="B1879" i="3"/>
  <c r="C1879" i="3"/>
  <c r="B1880" i="3"/>
  <c r="C1880" i="3"/>
  <c r="B1881" i="3"/>
  <c r="C1881" i="3"/>
  <c r="B1882" i="3"/>
  <c r="C1882" i="3"/>
  <c r="B1883" i="3"/>
  <c r="C1883" i="3"/>
  <c r="B1884" i="3"/>
  <c r="C1884" i="3"/>
  <c r="B1885" i="3"/>
  <c r="C1885" i="3"/>
  <c r="B1886" i="3"/>
  <c r="C1886" i="3"/>
  <c r="B1887" i="3"/>
  <c r="C1887" i="3"/>
  <c r="B1888" i="3"/>
  <c r="C1888" i="3"/>
  <c r="B1889" i="3"/>
  <c r="C1889" i="3"/>
  <c r="B1890" i="3"/>
  <c r="C1890" i="3"/>
  <c r="B1891" i="3"/>
  <c r="C1891" i="3"/>
  <c r="B1892" i="3"/>
  <c r="C1892" i="3"/>
  <c r="B1893" i="3"/>
  <c r="C1893" i="3"/>
  <c r="B1894" i="3"/>
  <c r="C1894" i="3"/>
  <c r="B1895" i="3"/>
  <c r="C1895" i="3"/>
  <c r="B1896" i="3"/>
  <c r="C1896" i="3"/>
  <c r="B1897" i="3"/>
  <c r="C1897" i="3"/>
  <c r="B1898" i="3"/>
  <c r="C1898" i="3"/>
  <c r="B1899" i="3"/>
  <c r="C1899" i="3"/>
  <c r="B1900" i="3"/>
  <c r="C1900" i="3"/>
  <c r="B1901" i="3"/>
  <c r="C1901" i="3"/>
  <c r="B1902" i="3"/>
  <c r="C1902" i="3"/>
  <c r="B1903" i="3"/>
  <c r="C1903" i="3"/>
  <c r="B1904" i="3"/>
  <c r="C1904" i="3"/>
  <c r="B1905" i="3"/>
  <c r="C1905" i="3"/>
  <c r="B1906" i="3"/>
  <c r="C1906" i="3"/>
  <c r="B1907" i="3"/>
  <c r="C1907" i="3"/>
  <c r="B1908" i="3"/>
  <c r="C1908" i="3"/>
  <c r="B1909" i="3"/>
  <c r="C1909" i="3"/>
  <c r="B1910" i="3"/>
  <c r="C1910" i="3"/>
  <c r="B1911" i="3"/>
  <c r="C1911" i="3"/>
  <c r="B1912" i="3"/>
  <c r="C1912" i="3"/>
  <c r="B1913" i="3"/>
  <c r="C1913" i="3"/>
  <c r="B1914" i="3"/>
  <c r="C1914" i="3"/>
  <c r="B1915" i="3"/>
  <c r="C1915" i="3"/>
  <c r="B1916" i="3"/>
  <c r="C1916" i="3"/>
  <c r="B1917" i="3"/>
  <c r="C1917" i="3"/>
  <c r="B1918" i="3"/>
  <c r="C1918" i="3"/>
  <c r="B1919" i="3"/>
  <c r="C1919" i="3"/>
  <c r="B1920" i="3"/>
  <c r="C1920" i="3"/>
  <c r="B1921" i="3"/>
  <c r="C1921" i="3"/>
  <c r="B1922" i="3"/>
  <c r="C1922" i="3"/>
  <c r="B1923" i="3"/>
  <c r="C1923" i="3"/>
  <c r="B1924" i="3"/>
  <c r="C1924" i="3"/>
  <c r="B1925" i="3"/>
  <c r="C1925" i="3"/>
  <c r="B1926" i="3"/>
  <c r="C1926" i="3"/>
  <c r="B1927" i="3"/>
  <c r="C1927" i="3"/>
  <c r="B1928" i="3"/>
  <c r="C1928" i="3"/>
  <c r="B1929" i="3"/>
  <c r="C1929" i="3"/>
  <c r="B1930" i="3"/>
  <c r="C1930" i="3"/>
  <c r="B1931" i="3"/>
  <c r="C1931" i="3"/>
  <c r="B1932" i="3"/>
  <c r="C1932" i="3"/>
  <c r="B1933" i="3"/>
  <c r="C1933" i="3"/>
  <c r="B1934" i="3"/>
  <c r="C1934" i="3"/>
  <c r="B1935" i="3"/>
  <c r="C1935" i="3"/>
  <c r="B1936" i="3"/>
  <c r="C1936" i="3"/>
  <c r="B1937" i="3"/>
  <c r="C1937" i="3"/>
  <c r="B1938" i="3"/>
  <c r="C1938" i="3"/>
  <c r="B1939" i="3"/>
  <c r="C1939" i="3"/>
  <c r="B1940" i="3"/>
  <c r="C1940" i="3"/>
  <c r="B1941" i="3"/>
  <c r="C1941" i="3"/>
  <c r="B1942" i="3"/>
  <c r="C1942" i="3"/>
  <c r="B1943" i="3"/>
  <c r="C1943" i="3"/>
  <c r="B1944" i="3"/>
  <c r="C1944" i="3"/>
  <c r="B1945" i="3"/>
  <c r="C1945" i="3"/>
  <c r="B1946" i="3"/>
  <c r="C1946" i="3"/>
  <c r="B1947" i="3"/>
  <c r="C1947" i="3"/>
  <c r="B1948" i="3"/>
  <c r="C1948" i="3"/>
  <c r="B1949" i="3"/>
  <c r="C1949" i="3"/>
  <c r="B1950" i="3"/>
  <c r="C1950" i="3"/>
  <c r="B1951" i="3"/>
  <c r="C1951" i="3"/>
  <c r="B1952" i="3"/>
  <c r="C1952" i="3"/>
  <c r="B1953" i="3"/>
  <c r="C1953" i="3"/>
  <c r="B1954" i="3"/>
  <c r="C1954" i="3"/>
  <c r="B1955" i="3"/>
  <c r="C1955" i="3"/>
  <c r="B1956" i="3"/>
  <c r="C1956" i="3"/>
  <c r="B1957" i="3"/>
  <c r="C1957" i="3"/>
  <c r="B1958" i="3"/>
  <c r="C1958" i="3"/>
  <c r="B1959" i="3"/>
  <c r="C1959" i="3"/>
  <c r="B1960" i="3"/>
  <c r="C1960" i="3"/>
  <c r="B1961" i="3"/>
  <c r="C1961" i="3"/>
  <c r="B1962" i="3"/>
  <c r="C1962" i="3"/>
  <c r="B1963" i="3"/>
  <c r="C1963" i="3"/>
  <c r="B1964" i="3"/>
  <c r="C1964" i="3"/>
  <c r="B1965" i="3"/>
  <c r="C1965" i="3"/>
  <c r="B1966" i="3"/>
  <c r="C1966" i="3"/>
  <c r="B1967" i="3"/>
  <c r="C1967" i="3"/>
  <c r="B1968" i="3"/>
  <c r="C1968" i="3"/>
  <c r="B1969" i="3"/>
  <c r="C1969" i="3"/>
  <c r="B1970" i="3"/>
  <c r="C1970" i="3"/>
  <c r="B1971" i="3"/>
  <c r="C1971" i="3"/>
  <c r="B1972" i="3"/>
  <c r="C1972" i="3"/>
  <c r="B1973" i="3"/>
  <c r="C1973" i="3"/>
  <c r="B1974" i="3"/>
  <c r="C1974" i="3"/>
  <c r="B1975" i="3"/>
  <c r="C1975" i="3"/>
  <c r="B1976" i="3"/>
  <c r="C1976" i="3"/>
  <c r="B1977" i="3"/>
  <c r="C1977" i="3"/>
  <c r="B1978" i="3"/>
  <c r="C1978" i="3"/>
  <c r="B1979" i="3"/>
  <c r="C1979" i="3"/>
  <c r="B1980" i="3"/>
  <c r="C1980" i="3"/>
  <c r="B1981" i="3"/>
  <c r="C1981" i="3"/>
  <c r="B1982" i="3"/>
  <c r="C1982" i="3"/>
  <c r="B1983" i="3"/>
  <c r="C1983" i="3"/>
  <c r="B1984" i="3"/>
  <c r="C1984" i="3"/>
  <c r="B1985" i="3"/>
  <c r="C1985" i="3"/>
  <c r="B1986" i="3"/>
  <c r="C1986" i="3"/>
  <c r="B1987" i="3"/>
  <c r="C1987" i="3"/>
  <c r="B1988" i="3"/>
  <c r="C1988" i="3"/>
  <c r="B1989" i="3"/>
  <c r="C1989" i="3"/>
  <c r="B1990" i="3"/>
  <c r="C1990" i="3"/>
  <c r="B1991" i="3"/>
  <c r="C1991" i="3"/>
  <c r="B1992" i="3"/>
  <c r="C1992" i="3"/>
  <c r="B1993" i="3"/>
  <c r="C1993" i="3"/>
  <c r="B1994" i="3"/>
  <c r="C1994" i="3"/>
  <c r="B1995" i="3"/>
  <c r="C1995" i="3"/>
  <c r="B1996" i="3"/>
  <c r="C1996" i="3"/>
  <c r="B1997" i="3"/>
  <c r="C1997" i="3"/>
  <c r="B1998" i="3"/>
  <c r="C1998" i="3"/>
  <c r="B1999" i="3"/>
  <c r="C1999" i="3"/>
  <c r="B2000" i="3"/>
  <c r="C2000" i="3"/>
  <c r="B2001" i="3"/>
  <c r="C2001" i="3"/>
  <c r="B2002" i="3"/>
  <c r="C2002" i="3"/>
  <c r="B2003" i="3"/>
  <c r="C2003" i="3"/>
  <c r="B2004" i="3"/>
  <c r="C2004" i="3"/>
  <c r="B2005" i="3"/>
  <c r="C2005" i="3"/>
  <c r="B2006" i="3"/>
  <c r="C2006" i="3"/>
  <c r="B2007" i="3"/>
  <c r="C2007" i="3"/>
  <c r="B2008" i="3"/>
  <c r="C2008" i="3"/>
  <c r="B2009" i="3"/>
  <c r="C2009" i="3"/>
  <c r="B2010" i="3"/>
  <c r="C2010" i="3"/>
  <c r="B2011" i="3"/>
  <c r="C2011" i="3"/>
  <c r="B2012" i="3"/>
  <c r="C2012" i="3"/>
  <c r="B2013" i="3"/>
  <c r="C2013" i="3"/>
  <c r="B2014" i="3"/>
  <c r="C2014" i="3"/>
  <c r="B2015" i="3"/>
  <c r="C2015" i="3"/>
  <c r="B2016" i="3"/>
  <c r="C2016" i="3"/>
  <c r="B2017" i="3"/>
  <c r="C2017" i="3"/>
  <c r="B2018" i="3"/>
  <c r="C2018" i="3"/>
  <c r="B2019" i="3"/>
  <c r="C2019" i="3"/>
  <c r="B2020" i="3"/>
  <c r="C2020" i="3"/>
  <c r="B2021" i="3"/>
  <c r="C2021" i="3"/>
  <c r="B2022" i="3"/>
  <c r="C2022" i="3"/>
  <c r="B2023" i="3"/>
  <c r="C2023" i="3"/>
  <c r="B2024" i="3"/>
  <c r="C2024" i="3"/>
  <c r="B2025" i="3"/>
  <c r="C2025" i="3"/>
  <c r="B2026" i="3"/>
  <c r="C2026" i="3"/>
  <c r="B2027" i="3"/>
  <c r="C2027" i="3"/>
  <c r="B2028" i="3"/>
  <c r="C2028" i="3"/>
  <c r="B2029" i="3"/>
  <c r="C2029" i="3"/>
  <c r="B2030" i="3"/>
  <c r="C2030" i="3"/>
  <c r="B2031" i="3"/>
  <c r="C2031" i="3"/>
  <c r="B2032" i="3"/>
  <c r="C2032" i="3"/>
  <c r="B2033" i="3"/>
  <c r="C2033" i="3"/>
  <c r="B2034" i="3"/>
  <c r="C2034" i="3"/>
  <c r="B2035" i="3"/>
  <c r="C2035" i="3"/>
  <c r="B2036" i="3"/>
  <c r="C2036" i="3"/>
  <c r="B2037" i="3"/>
  <c r="C2037" i="3"/>
  <c r="B2038" i="3"/>
  <c r="C2038" i="3"/>
  <c r="B2039" i="3"/>
  <c r="C2039" i="3"/>
  <c r="B2040" i="3"/>
  <c r="C2040" i="3"/>
  <c r="B2041" i="3"/>
  <c r="C2041" i="3"/>
  <c r="B2042" i="3"/>
  <c r="C2042" i="3"/>
  <c r="B2043" i="3"/>
  <c r="C2043" i="3"/>
  <c r="B2044" i="3"/>
  <c r="C2044" i="3"/>
  <c r="B2045" i="3"/>
  <c r="C2045" i="3"/>
  <c r="B2046" i="3"/>
  <c r="C2046" i="3"/>
  <c r="B2047" i="3"/>
  <c r="C2047" i="3"/>
  <c r="B2048" i="3"/>
  <c r="C2048" i="3"/>
  <c r="B2049" i="3"/>
  <c r="C2049" i="3"/>
  <c r="B2050" i="3"/>
  <c r="C2050" i="3"/>
  <c r="B2051" i="3"/>
  <c r="C2051" i="3"/>
  <c r="B2052" i="3"/>
  <c r="C2052" i="3"/>
  <c r="B2053" i="3"/>
  <c r="C2053" i="3"/>
  <c r="B2054" i="3"/>
  <c r="C2054" i="3"/>
  <c r="B2055" i="3"/>
  <c r="C2055" i="3"/>
  <c r="B2056" i="3"/>
  <c r="C2056" i="3"/>
  <c r="B2057" i="3"/>
  <c r="C2057" i="3"/>
  <c r="B2058" i="3"/>
  <c r="C2058" i="3"/>
  <c r="B2059" i="3"/>
  <c r="C2059" i="3"/>
  <c r="B2060" i="3"/>
  <c r="C2060" i="3"/>
  <c r="B2061" i="3"/>
  <c r="C2061" i="3"/>
  <c r="B2062" i="3"/>
  <c r="C2062" i="3"/>
  <c r="B2063" i="3"/>
  <c r="C2063" i="3"/>
  <c r="B2064" i="3"/>
  <c r="C2064" i="3"/>
  <c r="B2065" i="3"/>
  <c r="C2065" i="3"/>
  <c r="B2066" i="3"/>
  <c r="C2066" i="3"/>
  <c r="B2067" i="3"/>
  <c r="C2067" i="3"/>
  <c r="B2068" i="3"/>
  <c r="C2068" i="3"/>
  <c r="B2069" i="3"/>
  <c r="C2069" i="3"/>
  <c r="B2070" i="3"/>
  <c r="C2070" i="3"/>
  <c r="B2071" i="3"/>
  <c r="C2071" i="3"/>
  <c r="B2072" i="3"/>
  <c r="C2072" i="3"/>
  <c r="B2073" i="3"/>
  <c r="C2073" i="3"/>
  <c r="B2074" i="3"/>
  <c r="C2074" i="3"/>
  <c r="B2075" i="3"/>
  <c r="C2075" i="3"/>
  <c r="B2076" i="3"/>
  <c r="C2076" i="3"/>
  <c r="B2077" i="3"/>
  <c r="C2077" i="3"/>
  <c r="B2078" i="3"/>
  <c r="C2078" i="3"/>
  <c r="B2079" i="3"/>
  <c r="C2079" i="3"/>
  <c r="B2080" i="3"/>
  <c r="C2080" i="3"/>
  <c r="B2081" i="3"/>
  <c r="C2081" i="3"/>
  <c r="B2082" i="3"/>
  <c r="C2082" i="3"/>
  <c r="B2083" i="3"/>
  <c r="C2083" i="3"/>
  <c r="B2084" i="3"/>
  <c r="C2084" i="3"/>
  <c r="B2085" i="3"/>
  <c r="C2085" i="3"/>
  <c r="B2086" i="3"/>
  <c r="C2086" i="3"/>
  <c r="B2087" i="3"/>
  <c r="C2087" i="3"/>
  <c r="B2088" i="3"/>
  <c r="C2088" i="3"/>
  <c r="B2089" i="3"/>
  <c r="C2089" i="3"/>
  <c r="B2090" i="3"/>
  <c r="C2090" i="3"/>
  <c r="B2091" i="3"/>
  <c r="C2091" i="3"/>
  <c r="B2092" i="3"/>
  <c r="C2092" i="3"/>
  <c r="B2093" i="3"/>
  <c r="C2093" i="3"/>
  <c r="B2094" i="3"/>
  <c r="C2094" i="3"/>
  <c r="B2095" i="3"/>
  <c r="C2095" i="3"/>
  <c r="B2096" i="3"/>
  <c r="C2096" i="3"/>
  <c r="B2097" i="3"/>
  <c r="C2097" i="3"/>
  <c r="B2098" i="3"/>
  <c r="C2098" i="3"/>
  <c r="B2099" i="3"/>
  <c r="C2099" i="3"/>
  <c r="B2100" i="3"/>
  <c r="C2100" i="3"/>
  <c r="B2101" i="3"/>
  <c r="C2101" i="3"/>
  <c r="B2102" i="3"/>
  <c r="C2102" i="3"/>
  <c r="B2103" i="3"/>
  <c r="C2103" i="3"/>
  <c r="B2104" i="3"/>
  <c r="C2104" i="3"/>
  <c r="B2105" i="3"/>
  <c r="C2105" i="3"/>
  <c r="B2106" i="3"/>
  <c r="C2106" i="3"/>
  <c r="B2107" i="3"/>
  <c r="C2107" i="3"/>
  <c r="B2108" i="3"/>
  <c r="C2108" i="3"/>
  <c r="B2109" i="3"/>
  <c r="C2109" i="3"/>
  <c r="B2110" i="3"/>
  <c r="C2110" i="3"/>
  <c r="B2111" i="3"/>
  <c r="C2111" i="3"/>
  <c r="B2112" i="3"/>
  <c r="C2112" i="3"/>
  <c r="B2113" i="3"/>
  <c r="C2113" i="3"/>
  <c r="B2114" i="3"/>
  <c r="C2114" i="3"/>
  <c r="B2115" i="3"/>
  <c r="C2115" i="3"/>
  <c r="B2116" i="3"/>
  <c r="C2116" i="3"/>
  <c r="B2117" i="3"/>
  <c r="C2117" i="3"/>
  <c r="B2118" i="3"/>
  <c r="C2118" i="3"/>
  <c r="B2119" i="3"/>
  <c r="C2119" i="3"/>
  <c r="B2120" i="3"/>
  <c r="C2120" i="3"/>
  <c r="B2121" i="3"/>
  <c r="C2121" i="3"/>
  <c r="B2122" i="3"/>
  <c r="C2122" i="3"/>
  <c r="B2123" i="3"/>
  <c r="C2123" i="3"/>
  <c r="B2124" i="3"/>
  <c r="C2124" i="3"/>
  <c r="B2125" i="3"/>
  <c r="C2125" i="3"/>
  <c r="B2126" i="3"/>
  <c r="C2126" i="3"/>
  <c r="B2127" i="3"/>
  <c r="C2127" i="3"/>
  <c r="B2128" i="3"/>
  <c r="C2128" i="3"/>
  <c r="B2129" i="3"/>
  <c r="C2129" i="3"/>
  <c r="B2130" i="3"/>
  <c r="C2130" i="3"/>
  <c r="B2131" i="3"/>
  <c r="C2131" i="3"/>
  <c r="B2132" i="3"/>
  <c r="C2132" i="3"/>
  <c r="B2133" i="3"/>
  <c r="C2133" i="3"/>
  <c r="B2134" i="3"/>
  <c r="C2134" i="3"/>
  <c r="B2135" i="3"/>
  <c r="C2135" i="3"/>
  <c r="B2136" i="3"/>
  <c r="C2136" i="3"/>
  <c r="B2137" i="3"/>
  <c r="C2137" i="3"/>
  <c r="B2138" i="3"/>
  <c r="C2138" i="3"/>
  <c r="B2139" i="3"/>
  <c r="C2139" i="3"/>
  <c r="B2140" i="3"/>
  <c r="C2140" i="3"/>
  <c r="B2141" i="3"/>
  <c r="C2141" i="3"/>
  <c r="B2142" i="3"/>
  <c r="C2142" i="3"/>
  <c r="B2143" i="3"/>
  <c r="C2143" i="3"/>
  <c r="B2144" i="3"/>
  <c r="C2144" i="3"/>
  <c r="B2145" i="3"/>
  <c r="C2145" i="3"/>
  <c r="B2146" i="3"/>
  <c r="C2146" i="3"/>
  <c r="B2147" i="3"/>
  <c r="C2147" i="3"/>
  <c r="B2148" i="3"/>
  <c r="C2148" i="3"/>
  <c r="B2149" i="3"/>
  <c r="C2149" i="3"/>
  <c r="B2150" i="3"/>
  <c r="C2150" i="3"/>
  <c r="B2151" i="3"/>
  <c r="C2151" i="3"/>
  <c r="B2152" i="3"/>
  <c r="C2152" i="3"/>
  <c r="B2153" i="3"/>
  <c r="C2153" i="3"/>
  <c r="B2154" i="3"/>
  <c r="C2154" i="3"/>
  <c r="B2155" i="3"/>
  <c r="C2155" i="3"/>
  <c r="B2156" i="3"/>
  <c r="C2156" i="3"/>
  <c r="B2157" i="3"/>
  <c r="C2157" i="3"/>
  <c r="B2158" i="3"/>
  <c r="C2158" i="3"/>
  <c r="B2159" i="3"/>
  <c r="C2159" i="3"/>
  <c r="B2160" i="3"/>
  <c r="C2160" i="3"/>
  <c r="B2161" i="3"/>
  <c r="C2161" i="3"/>
  <c r="B2162" i="3"/>
  <c r="C2162" i="3"/>
  <c r="B2163" i="3"/>
  <c r="C2163" i="3"/>
  <c r="B2164" i="3"/>
  <c r="C2164" i="3"/>
  <c r="B2165" i="3"/>
  <c r="C2165" i="3"/>
  <c r="B2166" i="3"/>
  <c r="C2166" i="3"/>
  <c r="B2167" i="3"/>
  <c r="C2167" i="3"/>
  <c r="B2168" i="3"/>
  <c r="C2168" i="3"/>
  <c r="B2169" i="3"/>
  <c r="C2169" i="3"/>
  <c r="B2170" i="3"/>
  <c r="C2170" i="3"/>
  <c r="B2171" i="3"/>
  <c r="C2171" i="3"/>
  <c r="B2172" i="3"/>
  <c r="C2172" i="3"/>
  <c r="B2173" i="3"/>
  <c r="C2173" i="3"/>
  <c r="B2174" i="3"/>
  <c r="C2174" i="3"/>
  <c r="B2175" i="3"/>
  <c r="C2175" i="3"/>
  <c r="B2176" i="3"/>
  <c r="C2176" i="3"/>
  <c r="B2177" i="3"/>
  <c r="C2177" i="3"/>
  <c r="B2178" i="3"/>
  <c r="C2178" i="3"/>
  <c r="B2179" i="3"/>
  <c r="C2179" i="3"/>
  <c r="B2180" i="3"/>
  <c r="C2180" i="3"/>
  <c r="B2181" i="3"/>
  <c r="C2181" i="3"/>
  <c r="B2182" i="3"/>
  <c r="C2182" i="3"/>
  <c r="B2183" i="3"/>
  <c r="C2183" i="3"/>
  <c r="B2184" i="3"/>
  <c r="C2184" i="3"/>
  <c r="B2185" i="3"/>
  <c r="C2185" i="3"/>
  <c r="B2186" i="3"/>
  <c r="C2186" i="3"/>
  <c r="B2187" i="3"/>
  <c r="C2187" i="3"/>
  <c r="B2188" i="3"/>
  <c r="C2188" i="3"/>
  <c r="B2189" i="3"/>
  <c r="C2189" i="3"/>
  <c r="B2190" i="3"/>
  <c r="C2190" i="3"/>
  <c r="B2191" i="3"/>
  <c r="C2191" i="3"/>
  <c r="B2192" i="3"/>
  <c r="C2192" i="3"/>
  <c r="B2193" i="3"/>
  <c r="C2193" i="3"/>
  <c r="B2194" i="3"/>
  <c r="C2194" i="3"/>
  <c r="B2195" i="3"/>
  <c r="C2195" i="3"/>
  <c r="B2196" i="3"/>
  <c r="C2196" i="3"/>
  <c r="B2197" i="3"/>
  <c r="C2197" i="3"/>
  <c r="B2198" i="3"/>
  <c r="C2198" i="3"/>
  <c r="B2199" i="3"/>
  <c r="C2199" i="3"/>
  <c r="B2200" i="3"/>
  <c r="C2200" i="3"/>
  <c r="B2201" i="3"/>
  <c r="C2201" i="3"/>
  <c r="B2202" i="3"/>
  <c r="C2202" i="3"/>
  <c r="B2203" i="3"/>
  <c r="C2203" i="3"/>
  <c r="B2204" i="3"/>
  <c r="C2204" i="3"/>
  <c r="B2205" i="3"/>
  <c r="C2205" i="3"/>
  <c r="B2206" i="3"/>
  <c r="C2206" i="3"/>
  <c r="B2207" i="3"/>
  <c r="C2207" i="3"/>
  <c r="B2208" i="3"/>
  <c r="C2208" i="3"/>
  <c r="B2209" i="3"/>
  <c r="C2209" i="3"/>
  <c r="B2210" i="3"/>
  <c r="C2210" i="3"/>
  <c r="B2211" i="3"/>
  <c r="C2211" i="3"/>
  <c r="B2212" i="3"/>
  <c r="C2212" i="3"/>
  <c r="B2213" i="3"/>
  <c r="C2213" i="3"/>
  <c r="B2214" i="3"/>
  <c r="C2214" i="3"/>
  <c r="B2215" i="3"/>
  <c r="C2215" i="3"/>
  <c r="B2216" i="3"/>
  <c r="C2216" i="3"/>
  <c r="B2217" i="3"/>
  <c r="C2217" i="3"/>
  <c r="B2218" i="3"/>
  <c r="C2218" i="3"/>
  <c r="B2219" i="3"/>
  <c r="C2219" i="3"/>
  <c r="B2220" i="3"/>
  <c r="C2220" i="3"/>
  <c r="B2221" i="3"/>
  <c r="C2221" i="3"/>
  <c r="B2222" i="3"/>
  <c r="C2222" i="3"/>
  <c r="B2223" i="3"/>
  <c r="C2223" i="3"/>
  <c r="B2224" i="3"/>
  <c r="C2224" i="3"/>
  <c r="B2225" i="3"/>
  <c r="C2225" i="3"/>
  <c r="B2226" i="3"/>
  <c r="C2226" i="3"/>
  <c r="B2227" i="3"/>
  <c r="C2227" i="3"/>
  <c r="B2228" i="3"/>
  <c r="C2228" i="3"/>
  <c r="B2229" i="3"/>
  <c r="C2229" i="3"/>
  <c r="B2230" i="3"/>
  <c r="C2230" i="3"/>
  <c r="B2231" i="3"/>
  <c r="C2231" i="3"/>
  <c r="B2232" i="3"/>
  <c r="C2232" i="3"/>
  <c r="B2233" i="3"/>
  <c r="C2233" i="3"/>
  <c r="B2234" i="3"/>
  <c r="C2234" i="3"/>
  <c r="B2235" i="3"/>
  <c r="C2235" i="3"/>
  <c r="B2236" i="3"/>
  <c r="C2236" i="3"/>
  <c r="B2237" i="3"/>
  <c r="C2237" i="3"/>
  <c r="B2238" i="3"/>
  <c r="C2238" i="3"/>
  <c r="B2239" i="3"/>
  <c r="C2239" i="3"/>
  <c r="B2240" i="3"/>
  <c r="C2240" i="3"/>
  <c r="B2241" i="3"/>
  <c r="C2241" i="3"/>
  <c r="B2242" i="3"/>
  <c r="C2242" i="3"/>
  <c r="B2243" i="3"/>
  <c r="C2243" i="3"/>
  <c r="B2244" i="3"/>
  <c r="C2244" i="3"/>
  <c r="B2245" i="3"/>
  <c r="C2245" i="3"/>
  <c r="B2246" i="3"/>
  <c r="C2246" i="3"/>
  <c r="B2247" i="3"/>
  <c r="C2247" i="3"/>
  <c r="B2248" i="3"/>
  <c r="C2248" i="3"/>
  <c r="B2249" i="3"/>
  <c r="C2249" i="3"/>
  <c r="B2250" i="3"/>
  <c r="C2250" i="3"/>
  <c r="B2251" i="3"/>
  <c r="C2251" i="3"/>
  <c r="B2252" i="3"/>
  <c r="C2252" i="3"/>
  <c r="B2253" i="3"/>
  <c r="C2253" i="3"/>
  <c r="B2254" i="3"/>
  <c r="C2254" i="3"/>
  <c r="B2255" i="3"/>
  <c r="C2255" i="3"/>
  <c r="B2256" i="3"/>
  <c r="C2256" i="3"/>
  <c r="B2257" i="3"/>
  <c r="C2257" i="3"/>
  <c r="B2258" i="3"/>
  <c r="C2258" i="3"/>
  <c r="B2259" i="3"/>
  <c r="C2259" i="3"/>
  <c r="B2260" i="3"/>
  <c r="C2260" i="3"/>
  <c r="B2261" i="3"/>
  <c r="C2261" i="3"/>
  <c r="B2262" i="3"/>
  <c r="C2262" i="3"/>
  <c r="B2263" i="3"/>
  <c r="C2263" i="3"/>
  <c r="B2264" i="3"/>
  <c r="C2264" i="3"/>
  <c r="B2265" i="3"/>
  <c r="C2265" i="3"/>
  <c r="B2266" i="3"/>
  <c r="C2266" i="3"/>
  <c r="B2267" i="3"/>
  <c r="C2267" i="3"/>
  <c r="B2268" i="3"/>
  <c r="C2268" i="3"/>
  <c r="B2269" i="3"/>
  <c r="C2269" i="3"/>
  <c r="B2270" i="3"/>
  <c r="C2270" i="3"/>
  <c r="B2271" i="3"/>
  <c r="C2271" i="3"/>
  <c r="B2272" i="3"/>
  <c r="C2272" i="3"/>
  <c r="B2273" i="3"/>
  <c r="C2273" i="3"/>
  <c r="B2274" i="3"/>
  <c r="C2274" i="3"/>
  <c r="B2275" i="3"/>
  <c r="C2275" i="3"/>
  <c r="B2276" i="3"/>
  <c r="C2276" i="3"/>
  <c r="B2277" i="3"/>
  <c r="C2277" i="3"/>
  <c r="B2278" i="3"/>
  <c r="C2278" i="3"/>
  <c r="B2279" i="3"/>
  <c r="C2279" i="3"/>
  <c r="B2280" i="3"/>
  <c r="C2280" i="3"/>
  <c r="B2281" i="3"/>
  <c r="C2281" i="3"/>
  <c r="B2282" i="3"/>
  <c r="C2282" i="3"/>
  <c r="B2283" i="3"/>
  <c r="C2283" i="3"/>
  <c r="B2284" i="3"/>
  <c r="C2284" i="3"/>
  <c r="B2285" i="3"/>
  <c r="C2285" i="3"/>
  <c r="B2286" i="3"/>
  <c r="C2286" i="3"/>
  <c r="B2287" i="3"/>
  <c r="C2287" i="3"/>
  <c r="B2288" i="3"/>
  <c r="C2288" i="3"/>
  <c r="B2289" i="3"/>
  <c r="C2289" i="3"/>
  <c r="B2290" i="3"/>
  <c r="C2290" i="3"/>
  <c r="B2291" i="3"/>
  <c r="C2291" i="3"/>
  <c r="B2292" i="3"/>
  <c r="C2292" i="3"/>
  <c r="B2293" i="3"/>
  <c r="C2293" i="3"/>
  <c r="B2294" i="3"/>
  <c r="C2294" i="3"/>
  <c r="B2295" i="3"/>
  <c r="C2295" i="3"/>
  <c r="B2296" i="3"/>
  <c r="C2296" i="3"/>
  <c r="B2297" i="3"/>
  <c r="C2297" i="3"/>
  <c r="B2298" i="3"/>
  <c r="C2298" i="3"/>
  <c r="B2299" i="3"/>
  <c r="C2299" i="3"/>
  <c r="B2300" i="3"/>
  <c r="C2300" i="3"/>
  <c r="B2301" i="3"/>
  <c r="C2301" i="3"/>
  <c r="B2302" i="3"/>
  <c r="C2302" i="3"/>
  <c r="B2303" i="3"/>
  <c r="C2303" i="3"/>
  <c r="B2304" i="3"/>
  <c r="C2304" i="3"/>
  <c r="B2305" i="3"/>
  <c r="C2305" i="3"/>
  <c r="B2306" i="3"/>
  <c r="C2306" i="3"/>
  <c r="B2307" i="3"/>
  <c r="C2307" i="3"/>
  <c r="B2308" i="3"/>
  <c r="C2308" i="3"/>
  <c r="B2309" i="3"/>
  <c r="C2309" i="3"/>
  <c r="B2310" i="3"/>
  <c r="C2310" i="3"/>
  <c r="B2311" i="3"/>
  <c r="C2311" i="3"/>
  <c r="B2312" i="3"/>
  <c r="C2312" i="3"/>
  <c r="B2313" i="3"/>
  <c r="C2313" i="3"/>
  <c r="B2314" i="3"/>
  <c r="C2314" i="3"/>
  <c r="B2315" i="3"/>
  <c r="C2315" i="3"/>
  <c r="B2316" i="3"/>
  <c r="C2316" i="3"/>
  <c r="B2317" i="3"/>
  <c r="C2317" i="3"/>
  <c r="B2318" i="3"/>
  <c r="C2318" i="3"/>
  <c r="B2319" i="3"/>
  <c r="C2319" i="3"/>
  <c r="B2320" i="3"/>
  <c r="C2320" i="3"/>
  <c r="B2321" i="3"/>
  <c r="C2321" i="3"/>
  <c r="B2322" i="3"/>
  <c r="C2322" i="3"/>
  <c r="B2323" i="3"/>
  <c r="C2323" i="3"/>
  <c r="B2324" i="3"/>
  <c r="C2324" i="3"/>
  <c r="B2325" i="3"/>
  <c r="C2325" i="3"/>
  <c r="B2326" i="3"/>
  <c r="C2326" i="3"/>
  <c r="B2327" i="3"/>
  <c r="C2327" i="3"/>
  <c r="B2328" i="3"/>
  <c r="C2328" i="3"/>
  <c r="B2329" i="3"/>
  <c r="C2329" i="3"/>
  <c r="B2330" i="3"/>
  <c r="C2330" i="3"/>
  <c r="B2331" i="3"/>
  <c r="C2331" i="3"/>
  <c r="B2332" i="3"/>
  <c r="C2332" i="3"/>
  <c r="B2333" i="3"/>
  <c r="C2333" i="3"/>
  <c r="B2334" i="3"/>
  <c r="C2334" i="3"/>
  <c r="B2335" i="3"/>
  <c r="C2335" i="3"/>
  <c r="B2336" i="3"/>
  <c r="C2336" i="3"/>
  <c r="B2337" i="3"/>
  <c r="C2337" i="3"/>
  <c r="B2338" i="3"/>
  <c r="C2338" i="3"/>
  <c r="B2339" i="3"/>
  <c r="C2339" i="3"/>
  <c r="B2340" i="3"/>
  <c r="C2340" i="3"/>
  <c r="B2341" i="3"/>
  <c r="C2341" i="3"/>
  <c r="B2342" i="3"/>
  <c r="C2342" i="3"/>
  <c r="B2343" i="3"/>
  <c r="C2343" i="3"/>
  <c r="B2344" i="3"/>
  <c r="C2344" i="3"/>
  <c r="B2345" i="3"/>
  <c r="C2345" i="3"/>
  <c r="B2346" i="3"/>
  <c r="C2346" i="3"/>
  <c r="B2347" i="3"/>
  <c r="C2347" i="3"/>
  <c r="B2348" i="3"/>
  <c r="C2348" i="3"/>
  <c r="B2349" i="3"/>
  <c r="C2349" i="3"/>
  <c r="B2350" i="3"/>
  <c r="C2350" i="3"/>
  <c r="B2351" i="3"/>
  <c r="C2351" i="3"/>
  <c r="B2352" i="3"/>
  <c r="C2352" i="3"/>
  <c r="B2353" i="3"/>
  <c r="C2353" i="3"/>
  <c r="B2354" i="3"/>
  <c r="C2354" i="3"/>
  <c r="B2355" i="3"/>
  <c r="C2355" i="3"/>
  <c r="B2356" i="3"/>
  <c r="C2356" i="3"/>
  <c r="B2357" i="3"/>
  <c r="C2357" i="3"/>
  <c r="B2358" i="3"/>
  <c r="C2358" i="3"/>
  <c r="B2359" i="3"/>
  <c r="C2359" i="3"/>
  <c r="B2360" i="3"/>
  <c r="C2360" i="3"/>
  <c r="B2361" i="3"/>
  <c r="C2361" i="3"/>
  <c r="B2362" i="3"/>
  <c r="C2362" i="3"/>
  <c r="B2363" i="3"/>
  <c r="C2363" i="3"/>
  <c r="B2364" i="3"/>
  <c r="C2364" i="3"/>
  <c r="B2365" i="3"/>
  <c r="C2365" i="3"/>
  <c r="B2366" i="3"/>
  <c r="C2366" i="3"/>
  <c r="B2367" i="3"/>
  <c r="C2367" i="3"/>
  <c r="B2368" i="3"/>
  <c r="C2368" i="3"/>
  <c r="B2369" i="3"/>
  <c r="C2369" i="3"/>
  <c r="B2370" i="3"/>
  <c r="C2370" i="3"/>
  <c r="B2371" i="3"/>
  <c r="C2371" i="3"/>
  <c r="B2372" i="3"/>
  <c r="C2372" i="3"/>
  <c r="B2373" i="3"/>
  <c r="C2373" i="3"/>
  <c r="B2374" i="3"/>
  <c r="C2374" i="3"/>
  <c r="B2375" i="3"/>
  <c r="C2375" i="3"/>
  <c r="B2376" i="3"/>
  <c r="C2376" i="3"/>
  <c r="B2377" i="3"/>
  <c r="C2377" i="3"/>
  <c r="B2378" i="3"/>
  <c r="C2378" i="3"/>
  <c r="B2379" i="3"/>
  <c r="C2379" i="3"/>
  <c r="B2380" i="3"/>
  <c r="C2380" i="3"/>
  <c r="B2381" i="3"/>
  <c r="C2381" i="3"/>
  <c r="B2382" i="3"/>
  <c r="C2382" i="3"/>
  <c r="B2383" i="3"/>
  <c r="C2383" i="3"/>
  <c r="B2384" i="3"/>
  <c r="C2384" i="3"/>
  <c r="B2385" i="3"/>
  <c r="C2385" i="3"/>
  <c r="B2386" i="3"/>
  <c r="C2386" i="3"/>
  <c r="B2387" i="3"/>
  <c r="C2387" i="3"/>
  <c r="B2388" i="3"/>
  <c r="C2388" i="3"/>
  <c r="B2389" i="3"/>
  <c r="C2389" i="3"/>
  <c r="B2390" i="3"/>
  <c r="C2390" i="3"/>
  <c r="B2391" i="3"/>
  <c r="C2391" i="3"/>
  <c r="B2392" i="3"/>
  <c r="C2392" i="3"/>
  <c r="B2393" i="3"/>
  <c r="C2393" i="3"/>
  <c r="B2394" i="3"/>
  <c r="C2394" i="3"/>
  <c r="B2395" i="3"/>
  <c r="C2395" i="3"/>
  <c r="B2396" i="3"/>
  <c r="C2396" i="3"/>
  <c r="B2397" i="3"/>
  <c r="C2397" i="3"/>
  <c r="B2398" i="3"/>
  <c r="C2398" i="3"/>
  <c r="B2399" i="3"/>
  <c r="C2399" i="3"/>
  <c r="B2400" i="3"/>
  <c r="C2400" i="3"/>
  <c r="B2401" i="3"/>
  <c r="C2401" i="3"/>
  <c r="B2402" i="3"/>
  <c r="C2402" i="3"/>
  <c r="B2403" i="3"/>
  <c r="C2403" i="3"/>
  <c r="B2404" i="3"/>
  <c r="C2404" i="3"/>
  <c r="B2405" i="3"/>
  <c r="C2405" i="3"/>
  <c r="B2406" i="3"/>
  <c r="C2406" i="3"/>
  <c r="B2407" i="3"/>
  <c r="C2407" i="3"/>
  <c r="B2408" i="3"/>
  <c r="C2408" i="3"/>
  <c r="B2409" i="3"/>
  <c r="C2409" i="3"/>
  <c r="B2410" i="3"/>
  <c r="C2410" i="3"/>
  <c r="B2411" i="3"/>
  <c r="C2411" i="3"/>
  <c r="B2412" i="3"/>
  <c r="C2412" i="3"/>
  <c r="B2413" i="3"/>
  <c r="C2413" i="3"/>
  <c r="B2414" i="3"/>
  <c r="C2414" i="3"/>
  <c r="B2415" i="3"/>
  <c r="C2415" i="3"/>
  <c r="B2416" i="3"/>
  <c r="C2416" i="3"/>
  <c r="B2417" i="3"/>
  <c r="C2417" i="3"/>
  <c r="B2418" i="3"/>
  <c r="C2418" i="3"/>
  <c r="B2419" i="3"/>
  <c r="C2419" i="3"/>
  <c r="B2420" i="3"/>
  <c r="C2420" i="3"/>
  <c r="B2421" i="3"/>
  <c r="C2421" i="3"/>
  <c r="B2422" i="3"/>
  <c r="C2422" i="3"/>
  <c r="B2423" i="3"/>
  <c r="C2423" i="3"/>
  <c r="B2424" i="3"/>
  <c r="C2424" i="3"/>
  <c r="B2425" i="3"/>
  <c r="C2425" i="3"/>
  <c r="B2426" i="3"/>
  <c r="C2426" i="3"/>
  <c r="B2427" i="3"/>
  <c r="C2427" i="3"/>
  <c r="B2428" i="3"/>
  <c r="C2428" i="3"/>
  <c r="B2429" i="3"/>
  <c r="C2429" i="3"/>
  <c r="B2430" i="3"/>
  <c r="C2430" i="3"/>
  <c r="B2431" i="3"/>
  <c r="C2431" i="3"/>
  <c r="B2432" i="3"/>
  <c r="C2432" i="3"/>
  <c r="B2433" i="3"/>
  <c r="C2433" i="3"/>
  <c r="B2434" i="3"/>
  <c r="C2434" i="3"/>
  <c r="B2435" i="3"/>
  <c r="C2435" i="3"/>
  <c r="B2436" i="3"/>
  <c r="C2436" i="3"/>
  <c r="B2437" i="3"/>
  <c r="C2437" i="3"/>
  <c r="B2438" i="3"/>
  <c r="C2438" i="3"/>
  <c r="B2439" i="3"/>
  <c r="C2439" i="3"/>
  <c r="B2440" i="3"/>
  <c r="C2440" i="3"/>
  <c r="B2441" i="3"/>
  <c r="C2441" i="3"/>
  <c r="B2442" i="3"/>
  <c r="C2442" i="3"/>
  <c r="B2443" i="3"/>
  <c r="C2443" i="3"/>
  <c r="B2444" i="3"/>
  <c r="C2444" i="3"/>
  <c r="B2445" i="3"/>
  <c r="C2445" i="3"/>
  <c r="B2446" i="3"/>
  <c r="C2446" i="3"/>
  <c r="B2447" i="3"/>
  <c r="C2447" i="3"/>
  <c r="B2448" i="3"/>
  <c r="C2448" i="3"/>
  <c r="B2449" i="3"/>
  <c r="C2449" i="3"/>
  <c r="B2450" i="3"/>
  <c r="C2450" i="3"/>
  <c r="B2451" i="3"/>
  <c r="C2451" i="3"/>
  <c r="B2452" i="3"/>
  <c r="C2452" i="3"/>
  <c r="B2453" i="3"/>
  <c r="C2453" i="3"/>
  <c r="B2454" i="3"/>
  <c r="C2454" i="3"/>
  <c r="B2455" i="3"/>
  <c r="C2455" i="3"/>
  <c r="B2456" i="3"/>
  <c r="C2456" i="3"/>
  <c r="B2457" i="3"/>
  <c r="C2457" i="3"/>
  <c r="B2458" i="3"/>
  <c r="C2458" i="3"/>
  <c r="B2459" i="3"/>
  <c r="C2459" i="3"/>
  <c r="B2460" i="3"/>
  <c r="C2460" i="3"/>
  <c r="B2461" i="3"/>
  <c r="C2461" i="3"/>
  <c r="B2462" i="3"/>
  <c r="C2462" i="3"/>
  <c r="B2463" i="3"/>
  <c r="C2463" i="3"/>
  <c r="B2464" i="3"/>
  <c r="C2464" i="3"/>
  <c r="B2465" i="3"/>
  <c r="C2465" i="3"/>
  <c r="B2466" i="3"/>
  <c r="C2466" i="3"/>
  <c r="B2467" i="3"/>
  <c r="C2467" i="3"/>
  <c r="B2468" i="3"/>
  <c r="C2468" i="3"/>
  <c r="B2469" i="3"/>
  <c r="C2469" i="3"/>
  <c r="B2470" i="3"/>
  <c r="C2470" i="3"/>
  <c r="B2471" i="3"/>
  <c r="C2471" i="3"/>
  <c r="B2472" i="3"/>
  <c r="C2472" i="3"/>
  <c r="B2473" i="3"/>
  <c r="C2473" i="3"/>
  <c r="B2474" i="3"/>
  <c r="C2474" i="3"/>
  <c r="B2475" i="3"/>
  <c r="C2475" i="3"/>
  <c r="B2476" i="3"/>
  <c r="C2476" i="3"/>
  <c r="B2477" i="3"/>
  <c r="C2477" i="3"/>
  <c r="B2478" i="3"/>
  <c r="C2478" i="3"/>
  <c r="B2479" i="3"/>
  <c r="C2479" i="3"/>
  <c r="B2480" i="3"/>
  <c r="C2480" i="3"/>
  <c r="B2481" i="3"/>
  <c r="C2481" i="3"/>
  <c r="B2482" i="3"/>
  <c r="C2482" i="3"/>
  <c r="B2483" i="3"/>
  <c r="C2483" i="3"/>
  <c r="B2484" i="3"/>
  <c r="C2484" i="3"/>
  <c r="B2485" i="3"/>
  <c r="C2485" i="3"/>
  <c r="B2486" i="3"/>
  <c r="C2486" i="3"/>
  <c r="B2487" i="3"/>
  <c r="C2487" i="3"/>
  <c r="B2488" i="3"/>
  <c r="C2488" i="3"/>
  <c r="B2489" i="3"/>
  <c r="C2489" i="3"/>
  <c r="B2490" i="3"/>
  <c r="C2490" i="3"/>
  <c r="B2491" i="3"/>
  <c r="C2491" i="3"/>
  <c r="B2492" i="3"/>
  <c r="C2492" i="3"/>
  <c r="B2493" i="3"/>
  <c r="C2493" i="3"/>
  <c r="B2494" i="3"/>
  <c r="C2494" i="3"/>
  <c r="B2495" i="3"/>
  <c r="C2495" i="3"/>
  <c r="B2496" i="3"/>
  <c r="C2496" i="3"/>
  <c r="B2497" i="3"/>
  <c r="C2497" i="3"/>
  <c r="B2498" i="3"/>
  <c r="C2498" i="3"/>
  <c r="B2499" i="3"/>
  <c r="C2499" i="3"/>
  <c r="B2500" i="3"/>
  <c r="C2500" i="3"/>
  <c r="B2501" i="3"/>
  <c r="C2501" i="3"/>
  <c r="B2502" i="3"/>
  <c r="C2502" i="3"/>
  <c r="B2503" i="3"/>
  <c r="C2503" i="3"/>
  <c r="B2504" i="3"/>
  <c r="C2504" i="3"/>
  <c r="B2505" i="3"/>
  <c r="C2505" i="3"/>
  <c r="B2506" i="3"/>
  <c r="C2506" i="3"/>
  <c r="B2507" i="3"/>
  <c r="C2507" i="3"/>
  <c r="B2508" i="3"/>
  <c r="C2508" i="3"/>
  <c r="B2509" i="3"/>
  <c r="C2509" i="3"/>
  <c r="B2510" i="3"/>
  <c r="C2510" i="3"/>
  <c r="B2511" i="3"/>
  <c r="C2511" i="3"/>
  <c r="B2512" i="3"/>
  <c r="C2512" i="3"/>
  <c r="B2513" i="3"/>
  <c r="C2513" i="3"/>
  <c r="B2514" i="3"/>
  <c r="C2514" i="3"/>
  <c r="B2515" i="3"/>
  <c r="C2515" i="3"/>
  <c r="B2516" i="3"/>
  <c r="C2516" i="3"/>
  <c r="B2517" i="3"/>
  <c r="C2517" i="3"/>
  <c r="B2518" i="3"/>
  <c r="C2518" i="3"/>
  <c r="B2519" i="3"/>
  <c r="C2519" i="3"/>
  <c r="B2520" i="3"/>
  <c r="C2520" i="3"/>
  <c r="B2521" i="3"/>
  <c r="C2521" i="3"/>
  <c r="B2522" i="3"/>
  <c r="C2522" i="3"/>
  <c r="B2523" i="3"/>
  <c r="C2523" i="3"/>
  <c r="B2524" i="3"/>
  <c r="C2524" i="3"/>
  <c r="B2525" i="3"/>
  <c r="C2525" i="3"/>
  <c r="B2526" i="3"/>
  <c r="C2526" i="3"/>
  <c r="B2527" i="3"/>
  <c r="C2527" i="3"/>
  <c r="B2528" i="3"/>
  <c r="C2528" i="3"/>
  <c r="B2529" i="3"/>
  <c r="C2529" i="3"/>
  <c r="B2530" i="3"/>
  <c r="C2530" i="3"/>
  <c r="B2531" i="3"/>
  <c r="C2531" i="3"/>
  <c r="B2532" i="3"/>
  <c r="C2532" i="3"/>
  <c r="B2533" i="3"/>
  <c r="C2533" i="3"/>
  <c r="B2534" i="3"/>
  <c r="C2534" i="3"/>
  <c r="B2535" i="3"/>
  <c r="C2535" i="3"/>
  <c r="B2536" i="3"/>
  <c r="C2536" i="3"/>
  <c r="B2537" i="3"/>
  <c r="C2537" i="3"/>
  <c r="B2538" i="3"/>
  <c r="C2538" i="3"/>
  <c r="B2539" i="3"/>
  <c r="C2539" i="3"/>
  <c r="B2540" i="3"/>
  <c r="C2540" i="3"/>
  <c r="B2541" i="3"/>
  <c r="C2541" i="3"/>
  <c r="B2542" i="3"/>
  <c r="C2542" i="3"/>
  <c r="B2543" i="3"/>
  <c r="C2543" i="3"/>
  <c r="B2544" i="3"/>
  <c r="C2544" i="3"/>
  <c r="B2545" i="3"/>
  <c r="C2545" i="3"/>
  <c r="B2546" i="3"/>
  <c r="C2546" i="3"/>
  <c r="B2547" i="3"/>
  <c r="C2547" i="3"/>
  <c r="B2548" i="3"/>
  <c r="C2548" i="3"/>
  <c r="B2549" i="3"/>
  <c r="C2549" i="3"/>
  <c r="B2550" i="3"/>
  <c r="C2550" i="3"/>
  <c r="B2551" i="3"/>
  <c r="C2551" i="3"/>
  <c r="B2552" i="3"/>
  <c r="C2552" i="3"/>
  <c r="B2553" i="3"/>
  <c r="C2553" i="3"/>
  <c r="B2554" i="3"/>
  <c r="C2554" i="3"/>
  <c r="B2555" i="3"/>
  <c r="C2555" i="3"/>
  <c r="B2556" i="3"/>
  <c r="C2556" i="3"/>
  <c r="B2557" i="3"/>
  <c r="C2557" i="3"/>
  <c r="B2558" i="3"/>
  <c r="C2558" i="3"/>
  <c r="B2559" i="3"/>
  <c r="C2559" i="3"/>
  <c r="B2560" i="3"/>
  <c r="C2560" i="3"/>
  <c r="B2561" i="3"/>
  <c r="C2561" i="3"/>
  <c r="B2562" i="3"/>
  <c r="C2562" i="3"/>
  <c r="B2563" i="3"/>
  <c r="C2563" i="3"/>
  <c r="B2564" i="3"/>
  <c r="C2564" i="3"/>
  <c r="B2565" i="3"/>
  <c r="C2565" i="3"/>
  <c r="B2566" i="3"/>
  <c r="C2566" i="3"/>
  <c r="B2567" i="3"/>
  <c r="C2567" i="3"/>
  <c r="B2568" i="3"/>
  <c r="C2568" i="3"/>
  <c r="B2569" i="3"/>
  <c r="C2569" i="3"/>
  <c r="B2570" i="3"/>
  <c r="C2570" i="3"/>
  <c r="B2571" i="3"/>
  <c r="C2571" i="3"/>
  <c r="B2572" i="3"/>
  <c r="C2572" i="3"/>
  <c r="B2573" i="3"/>
  <c r="C2573" i="3"/>
  <c r="B2574" i="3"/>
  <c r="C2574" i="3"/>
  <c r="B2575" i="3"/>
  <c r="C2575" i="3"/>
  <c r="B2576" i="3"/>
  <c r="C2576" i="3"/>
  <c r="B2577" i="3"/>
  <c r="C2577" i="3"/>
  <c r="B2578" i="3"/>
  <c r="C2578" i="3"/>
  <c r="B2579" i="3"/>
  <c r="C2579" i="3"/>
  <c r="B2580" i="3"/>
  <c r="C2580" i="3"/>
  <c r="B2581" i="3"/>
  <c r="C2581" i="3"/>
  <c r="B2582" i="3"/>
  <c r="C2582" i="3"/>
  <c r="B2583" i="3"/>
  <c r="C2583" i="3"/>
  <c r="B2584" i="3"/>
  <c r="C2584" i="3"/>
  <c r="B2585" i="3"/>
  <c r="C2585" i="3"/>
  <c r="B2586" i="3"/>
  <c r="C2586" i="3"/>
  <c r="B2587" i="3"/>
  <c r="C2587" i="3"/>
  <c r="B2588" i="3"/>
  <c r="C2588" i="3"/>
  <c r="B2589" i="3"/>
  <c r="C2589" i="3"/>
  <c r="B2590" i="3"/>
  <c r="C2590" i="3"/>
  <c r="B2591" i="3"/>
  <c r="C2591" i="3"/>
  <c r="B2592" i="3"/>
  <c r="C2592" i="3"/>
  <c r="B2593" i="3"/>
  <c r="C2593" i="3"/>
  <c r="B2594" i="3"/>
  <c r="C2594" i="3"/>
  <c r="B2595" i="3"/>
  <c r="C2595" i="3"/>
  <c r="B2596" i="3"/>
  <c r="C2596" i="3"/>
  <c r="B2597" i="3"/>
  <c r="C2597" i="3"/>
  <c r="B2598" i="3"/>
  <c r="C2598" i="3"/>
  <c r="B2599" i="3"/>
  <c r="C2599" i="3"/>
  <c r="B2600" i="3"/>
  <c r="C2600" i="3"/>
  <c r="B2601" i="3"/>
  <c r="C2601" i="3"/>
  <c r="B2602" i="3"/>
  <c r="C2602" i="3"/>
  <c r="B2603" i="3"/>
  <c r="C2603" i="3"/>
  <c r="B2604" i="3"/>
  <c r="C2604" i="3"/>
  <c r="B2605" i="3"/>
  <c r="C2605" i="3"/>
  <c r="B2606" i="3"/>
  <c r="C2606" i="3"/>
  <c r="B2607" i="3"/>
  <c r="C2607" i="3"/>
  <c r="B2608" i="3"/>
  <c r="C2608" i="3"/>
  <c r="B2609" i="3"/>
  <c r="C2609" i="3"/>
  <c r="B2610" i="3"/>
  <c r="C2610" i="3"/>
  <c r="B2611" i="3"/>
  <c r="C2611" i="3"/>
  <c r="B2612" i="3"/>
  <c r="C2612" i="3"/>
  <c r="B2613" i="3"/>
  <c r="C2613" i="3"/>
  <c r="B2614" i="3"/>
  <c r="C2614" i="3"/>
  <c r="B2615" i="3"/>
  <c r="C2615" i="3"/>
  <c r="B2616" i="3"/>
  <c r="C2616" i="3"/>
  <c r="B2617" i="3"/>
  <c r="C2617" i="3"/>
  <c r="B2618" i="3"/>
  <c r="C2618" i="3"/>
  <c r="B2619" i="3"/>
  <c r="C2619" i="3"/>
  <c r="B2620" i="3"/>
  <c r="C2620" i="3"/>
  <c r="B2621" i="3"/>
  <c r="C2621" i="3"/>
  <c r="B2622" i="3"/>
  <c r="C2622" i="3"/>
  <c r="B2623" i="3"/>
  <c r="C2623" i="3"/>
  <c r="B2624" i="3"/>
  <c r="C2624" i="3"/>
  <c r="B2625" i="3"/>
  <c r="C2625" i="3"/>
  <c r="B2626" i="3"/>
  <c r="C2626" i="3"/>
  <c r="B2627" i="3"/>
  <c r="C2627" i="3"/>
  <c r="B2628" i="3"/>
  <c r="C2628" i="3"/>
  <c r="B2629" i="3"/>
  <c r="C2629" i="3"/>
  <c r="B2630" i="3"/>
  <c r="C2630" i="3"/>
  <c r="B2631" i="3"/>
  <c r="C2631" i="3"/>
  <c r="B2632" i="3"/>
  <c r="C2632" i="3"/>
  <c r="B2633" i="3"/>
  <c r="C2633" i="3"/>
  <c r="B2634" i="3"/>
  <c r="C2634" i="3"/>
  <c r="B2635" i="3"/>
  <c r="C2635" i="3"/>
  <c r="B2636" i="3"/>
  <c r="C2636" i="3"/>
  <c r="B2637" i="3"/>
  <c r="C2637" i="3"/>
  <c r="B2638" i="3"/>
  <c r="C2638" i="3"/>
  <c r="B2639" i="3"/>
  <c r="C2639" i="3"/>
  <c r="B2640" i="3"/>
  <c r="C2640" i="3"/>
  <c r="B2641" i="3"/>
  <c r="C2641" i="3"/>
  <c r="B2642" i="3"/>
  <c r="C2642" i="3"/>
  <c r="B2643" i="3"/>
  <c r="C2643" i="3"/>
  <c r="B2644" i="3"/>
  <c r="C2644" i="3"/>
  <c r="B2645" i="3"/>
  <c r="C2645" i="3"/>
  <c r="B2646" i="3"/>
  <c r="C2646" i="3"/>
  <c r="B2647" i="3"/>
  <c r="C2647" i="3"/>
  <c r="B2648" i="3"/>
  <c r="C2648" i="3"/>
  <c r="B2649" i="3"/>
  <c r="C2649" i="3"/>
  <c r="C3" i="3"/>
  <c r="C4" i="3"/>
  <c r="C5" i="3"/>
  <c r="B4" i="3"/>
  <c r="B5" i="3"/>
  <c r="B3" i="3"/>
  <c r="D19" i="2" l="1"/>
  <c r="E19" i="2"/>
  <c r="E21" i="2"/>
  <c r="F22" i="2"/>
  <c r="F23" i="2" s="1"/>
  <c r="F18" i="2"/>
  <c r="G17" i="2" s="1"/>
  <c r="B1611" i="1"/>
  <c r="B1603" i="1"/>
  <c r="B1595" i="1"/>
  <c r="B1587" i="1"/>
  <c r="B1579" i="1"/>
  <c r="B1571" i="1"/>
  <c r="B1563" i="1"/>
  <c r="B1555" i="1"/>
  <c r="B1547" i="1"/>
  <c r="B1539" i="1"/>
  <c r="B1531" i="1"/>
  <c r="B1523" i="1"/>
  <c r="B1515" i="1"/>
  <c r="B1507" i="1"/>
  <c r="B1499" i="1"/>
  <c r="B1491" i="1"/>
  <c r="B1483" i="1"/>
  <c r="B1475" i="1"/>
  <c r="B1467" i="1"/>
  <c r="B1459" i="1"/>
  <c r="B1451" i="1"/>
  <c r="G21" i="2" l="1"/>
  <c r="F21" i="2"/>
  <c r="F19" i="2"/>
  <c r="G18" i="2"/>
  <c r="H17" i="2" s="1"/>
  <c r="G22" i="2"/>
  <c r="G23" i="2" s="1"/>
  <c r="B1443" i="1"/>
  <c r="B1435" i="1"/>
  <c r="B1427" i="1"/>
  <c r="B1419" i="1"/>
  <c r="B1411" i="1"/>
  <c r="B1403" i="1"/>
  <c r="B1395" i="1"/>
  <c r="B1387" i="1"/>
  <c r="B1379" i="1"/>
  <c r="B1371" i="1"/>
  <c r="H21" i="2" l="1"/>
  <c r="G19" i="2"/>
  <c r="H22" i="2"/>
  <c r="H23" i="2" s="1"/>
  <c r="H18" i="2"/>
  <c r="I17" i="2" s="1"/>
  <c r="BT1363" i="1"/>
  <c r="AG4" i="2" s="1"/>
  <c r="N1607" i="1" s="1"/>
  <c r="BT1362" i="1"/>
  <c r="AG5" i="2" s="1"/>
  <c r="N1614" i="1" s="1"/>
  <c r="BK1358" i="1"/>
  <c r="Z1358" i="1"/>
  <c r="X1358" i="1"/>
  <c r="N1358" i="1"/>
  <c r="BK1357" i="1"/>
  <c r="Z1357" i="1"/>
  <c r="X1357" i="1"/>
  <c r="N1357" i="1"/>
  <c r="BK1356" i="1"/>
  <c r="Z1356" i="1"/>
  <c r="X1356" i="1"/>
  <c r="N1356" i="1"/>
  <c r="BK1355" i="1"/>
  <c r="Z1355" i="1"/>
  <c r="X1355" i="1"/>
  <c r="N1355" i="1"/>
  <c r="BK1354" i="1"/>
  <c r="Z1354" i="1"/>
  <c r="X1354" i="1"/>
  <c r="N1354" i="1"/>
  <c r="BK1353" i="1"/>
  <c r="Z1353" i="1"/>
  <c r="X1353" i="1"/>
  <c r="N1353" i="1"/>
  <c r="BK1352" i="1"/>
  <c r="Z1352" i="1"/>
  <c r="X1352" i="1"/>
  <c r="N1352" i="1"/>
  <c r="BK1351" i="1"/>
  <c r="Z1351" i="1"/>
  <c r="X1351" i="1"/>
  <c r="N1351" i="1"/>
  <c r="BK1350" i="1"/>
  <c r="Z1350" i="1"/>
  <c r="X1350" i="1"/>
  <c r="N1350" i="1"/>
  <c r="BK1349" i="1"/>
  <c r="Z1349" i="1"/>
  <c r="X1349" i="1"/>
  <c r="N1349" i="1"/>
  <c r="BK1348" i="1"/>
  <c r="Z1348" i="1"/>
  <c r="X1348" i="1"/>
  <c r="N1348" i="1"/>
  <c r="BK1347" i="1"/>
  <c r="Z1347" i="1"/>
  <c r="X1347" i="1"/>
  <c r="N1347" i="1"/>
  <c r="BK1346" i="1"/>
  <c r="Z1346" i="1"/>
  <c r="X1346" i="1"/>
  <c r="N1346" i="1"/>
  <c r="BK1345" i="1"/>
  <c r="Z1345" i="1"/>
  <c r="X1345" i="1"/>
  <c r="N1345" i="1"/>
  <c r="BK1344" i="1"/>
  <c r="Z1344" i="1"/>
  <c r="X1344" i="1"/>
  <c r="N1344" i="1"/>
  <c r="BK1343" i="1"/>
  <c r="Z1343" i="1"/>
  <c r="X1343" i="1"/>
  <c r="N1343" i="1"/>
  <c r="BK1342" i="1"/>
  <c r="Z1342" i="1"/>
  <c r="X1342" i="1"/>
  <c r="N1342" i="1"/>
  <c r="BK1341" i="1"/>
  <c r="Z1341" i="1"/>
  <c r="X1341" i="1"/>
  <c r="N1341" i="1"/>
  <c r="BK1340" i="1"/>
  <c r="Z1340" i="1"/>
  <c r="X1340" i="1"/>
  <c r="N1340" i="1"/>
  <c r="BK1339" i="1"/>
  <c r="Z1339" i="1"/>
  <c r="X1339" i="1"/>
  <c r="N1339" i="1"/>
  <c r="BK1338" i="1"/>
  <c r="Z1338" i="1"/>
  <c r="X1338" i="1"/>
  <c r="N1338" i="1"/>
  <c r="BK1337" i="1"/>
  <c r="Z1337" i="1"/>
  <c r="X1337" i="1"/>
  <c r="N1337" i="1"/>
  <c r="BK1336" i="1"/>
  <c r="Z1336" i="1"/>
  <c r="X1336" i="1"/>
  <c r="N1336" i="1"/>
  <c r="BK1335" i="1"/>
  <c r="Z1335" i="1"/>
  <c r="X1335" i="1"/>
  <c r="AG9" i="2" s="1"/>
  <c r="N1335" i="1"/>
  <c r="F1327" i="1"/>
  <c r="B1327" i="1"/>
  <c r="BT1319" i="1"/>
  <c r="AF4" i="2" s="1"/>
  <c r="N1599" i="1" s="1"/>
  <c r="BT1318" i="1"/>
  <c r="AF5" i="2" s="1"/>
  <c r="N1606" i="1" s="1"/>
  <c r="BK1314" i="1"/>
  <c r="Z1314" i="1"/>
  <c r="X1314" i="1"/>
  <c r="N1314" i="1"/>
  <c r="BK1313" i="1"/>
  <c r="Z1313" i="1"/>
  <c r="X1313" i="1"/>
  <c r="N1313" i="1"/>
  <c r="BK1312" i="1"/>
  <c r="Z1312" i="1"/>
  <c r="X1312" i="1"/>
  <c r="N1312" i="1"/>
  <c r="BK1311" i="1"/>
  <c r="Z1311" i="1"/>
  <c r="X1311" i="1"/>
  <c r="N1311" i="1"/>
  <c r="BK1310" i="1"/>
  <c r="Z1310" i="1"/>
  <c r="X1310" i="1"/>
  <c r="N1310" i="1"/>
  <c r="BK1309" i="1"/>
  <c r="Z1309" i="1"/>
  <c r="X1309" i="1"/>
  <c r="N1309" i="1"/>
  <c r="BK1308" i="1"/>
  <c r="Z1308" i="1"/>
  <c r="X1308" i="1"/>
  <c r="N1308" i="1"/>
  <c r="BK1307" i="1"/>
  <c r="Z1307" i="1"/>
  <c r="X1307" i="1"/>
  <c r="N1307" i="1"/>
  <c r="BK1306" i="1"/>
  <c r="Z1306" i="1"/>
  <c r="X1306" i="1"/>
  <c r="N1306" i="1"/>
  <c r="BK1305" i="1"/>
  <c r="Z1305" i="1"/>
  <c r="X1305" i="1"/>
  <c r="N1305" i="1"/>
  <c r="BK1304" i="1"/>
  <c r="Z1304" i="1"/>
  <c r="X1304" i="1"/>
  <c r="N1304" i="1"/>
  <c r="BK1303" i="1"/>
  <c r="Z1303" i="1"/>
  <c r="X1303" i="1"/>
  <c r="N1303" i="1"/>
  <c r="BK1302" i="1"/>
  <c r="Z1302" i="1"/>
  <c r="X1302" i="1"/>
  <c r="N1302" i="1"/>
  <c r="BK1301" i="1"/>
  <c r="Z1301" i="1"/>
  <c r="X1301" i="1"/>
  <c r="N1301" i="1"/>
  <c r="BK1300" i="1"/>
  <c r="Z1300" i="1"/>
  <c r="X1300" i="1"/>
  <c r="N1300" i="1"/>
  <c r="BK1299" i="1"/>
  <c r="Z1299" i="1"/>
  <c r="X1299" i="1"/>
  <c r="N1299" i="1"/>
  <c r="BK1298" i="1"/>
  <c r="Z1298" i="1"/>
  <c r="X1298" i="1"/>
  <c r="N1298" i="1"/>
  <c r="BK1297" i="1"/>
  <c r="Z1297" i="1"/>
  <c r="X1297" i="1"/>
  <c r="N1297" i="1"/>
  <c r="BK1296" i="1"/>
  <c r="Z1296" i="1"/>
  <c r="X1296" i="1"/>
  <c r="N1296" i="1"/>
  <c r="BK1295" i="1"/>
  <c r="Z1295" i="1"/>
  <c r="X1295" i="1"/>
  <c r="N1295" i="1"/>
  <c r="BK1294" i="1"/>
  <c r="Z1294" i="1"/>
  <c r="X1294" i="1"/>
  <c r="N1294" i="1"/>
  <c r="BK1293" i="1"/>
  <c r="Z1293" i="1"/>
  <c r="X1293" i="1"/>
  <c r="N1293" i="1"/>
  <c r="BK1292" i="1"/>
  <c r="Z1292" i="1"/>
  <c r="X1292" i="1"/>
  <c r="N1292" i="1"/>
  <c r="BK1291" i="1"/>
  <c r="Z1291" i="1"/>
  <c r="AF11" i="2" s="1"/>
  <c r="X1291" i="1"/>
  <c r="AF9" i="2" s="1"/>
  <c r="N1291" i="1"/>
  <c r="F1283" i="1"/>
  <c r="B1283" i="1"/>
  <c r="BT1275" i="1"/>
  <c r="AE4" i="2" s="1"/>
  <c r="N1591" i="1" s="1"/>
  <c r="BT1274" i="1"/>
  <c r="AE5" i="2" s="1"/>
  <c r="N1598" i="1" s="1"/>
  <c r="BK1270" i="1"/>
  <c r="Z1270" i="1"/>
  <c r="X1270" i="1"/>
  <c r="N1270" i="1"/>
  <c r="BK1269" i="1"/>
  <c r="Z1269" i="1"/>
  <c r="X1269" i="1"/>
  <c r="N1269" i="1"/>
  <c r="BK1268" i="1"/>
  <c r="Z1268" i="1"/>
  <c r="X1268" i="1"/>
  <c r="N1268" i="1"/>
  <c r="BK1267" i="1"/>
  <c r="Z1267" i="1"/>
  <c r="X1267" i="1"/>
  <c r="N1267" i="1"/>
  <c r="BK1266" i="1"/>
  <c r="Z1266" i="1"/>
  <c r="X1266" i="1"/>
  <c r="N1266" i="1"/>
  <c r="BK1265" i="1"/>
  <c r="Z1265" i="1"/>
  <c r="X1265" i="1"/>
  <c r="N1265" i="1"/>
  <c r="BK1264" i="1"/>
  <c r="Z1264" i="1"/>
  <c r="X1264" i="1"/>
  <c r="N1264" i="1"/>
  <c r="BK1263" i="1"/>
  <c r="Z1263" i="1"/>
  <c r="X1263" i="1"/>
  <c r="N1263" i="1"/>
  <c r="BK1262" i="1"/>
  <c r="Z1262" i="1"/>
  <c r="X1262" i="1"/>
  <c r="N1262" i="1"/>
  <c r="BK1261" i="1"/>
  <c r="Z1261" i="1"/>
  <c r="X1261" i="1"/>
  <c r="N1261" i="1"/>
  <c r="BK1260" i="1"/>
  <c r="Z1260" i="1"/>
  <c r="X1260" i="1"/>
  <c r="N1260" i="1"/>
  <c r="BK1259" i="1"/>
  <c r="Z1259" i="1"/>
  <c r="X1259" i="1"/>
  <c r="N1259" i="1"/>
  <c r="BK1258" i="1"/>
  <c r="Z1258" i="1"/>
  <c r="X1258" i="1"/>
  <c r="N1258" i="1"/>
  <c r="BK1257" i="1"/>
  <c r="Z1257" i="1"/>
  <c r="X1257" i="1"/>
  <c r="N1257" i="1"/>
  <c r="BK1256" i="1"/>
  <c r="Z1256" i="1"/>
  <c r="X1256" i="1"/>
  <c r="N1256" i="1"/>
  <c r="BK1255" i="1"/>
  <c r="Z1255" i="1"/>
  <c r="X1255" i="1"/>
  <c r="N1255" i="1"/>
  <c r="BK1254" i="1"/>
  <c r="Z1254" i="1"/>
  <c r="X1254" i="1"/>
  <c r="N1254" i="1"/>
  <c r="BK1253" i="1"/>
  <c r="Z1253" i="1"/>
  <c r="X1253" i="1"/>
  <c r="N1253" i="1"/>
  <c r="BK1252" i="1"/>
  <c r="Z1252" i="1"/>
  <c r="X1252" i="1"/>
  <c r="N1252" i="1"/>
  <c r="BK1251" i="1"/>
  <c r="Z1251" i="1"/>
  <c r="X1251" i="1"/>
  <c r="N1251" i="1"/>
  <c r="BK1250" i="1"/>
  <c r="Z1250" i="1"/>
  <c r="X1250" i="1"/>
  <c r="N1250" i="1"/>
  <c r="BK1249" i="1"/>
  <c r="Z1249" i="1"/>
  <c r="X1249" i="1"/>
  <c r="N1249" i="1"/>
  <c r="BK1248" i="1"/>
  <c r="Z1248" i="1"/>
  <c r="X1248" i="1"/>
  <c r="N1248" i="1"/>
  <c r="BK1247" i="1"/>
  <c r="Z1247" i="1"/>
  <c r="X1247" i="1"/>
  <c r="N1247" i="1"/>
  <c r="F1239" i="1"/>
  <c r="B1239" i="1"/>
  <c r="BT1231" i="1"/>
  <c r="AD4" i="2" s="1"/>
  <c r="N1583" i="1" s="1"/>
  <c r="BT1230" i="1"/>
  <c r="AD5" i="2" s="1"/>
  <c r="N1590" i="1" s="1"/>
  <c r="BK1226" i="1"/>
  <c r="Z1226" i="1"/>
  <c r="X1226" i="1"/>
  <c r="N1226" i="1"/>
  <c r="BK1225" i="1"/>
  <c r="Z1225" i="1"/>
  <c r="X1225" i="1"/>
  <c r="N1225" i="1"/>
  <c r="BK1224" i="1"/>
  <c r="Z1224" i="1"/>
  <c r="X1224" i="1"/>
  <c r="N1224" i="1"/>
  <c r="BK1223" i="1"/>
  <c r="Z1223" i="1"/>
  <c r="X1223" i="1"/>
  <c r="N1223" i="1"/>
  <c r="BK1222" i="1"/>
  <c r="Z1222" i="1"/>
  <c r="X1222" i="1"/>
  <c r="N1222" i="1"/>
  <c r="BK1221" i="1"/>
  <c r="Z1221" i="1"/>
  <c r="X1221" i="1"/>
  <c r="N1221" i="1"/>
  <c r="BK1220" i="1"/>
  <c r="Z1220" i="1"/>
  <c r="X1220" i="1"/>
  <c r="N1220" i="1"/>
  <c r="BK1219" i="1"/>
  <c r="Z1219" i="1"/>
  <c r="X1219" i="1"/>
  <c r="N1219" i="1"/>
  <c r="BK1218" i="1"/>
  <c r="Z1218" i="1"/>
  <c r="X1218" i="1"/>
  <c r="N1218" i="1"/>
  <c r="BK1217" i="1"/>
  <c r="Z1217" i="1"/>
  <c r="X1217" i="1"/>
  <c r="N1217" i="1"/>
  <c r="BK1216" i="1"/>
  <c r="Z1216" i="1"/>
  <c r="X1216" i="1"/>
  <c r="N1216" i="1"/>
  <c r="BK1215" i="1"/>
  <c r="Z1215" i="1"/>
  <c r="X1215" i="1"/>
  <c r="N1215" i="1"/>
  <c r="BK1214" i="1"/>
  <c r="Z1214" i="1"/>
  <c r="X1214" i="1"/>
  <c r="N1214" i="1"/>
  <c r="BK1213" i="1"/>
  <c r="Z1213" i="1"/>
  <c r="X1213" i="1"/>
  <c r="N1213" i="1"/>
  <c r="BK1212" i="1"/>
  <c r="Z1212" i="1"/>
  <c r="X1212" i="1"/>
  <c r="N1212" i="1"/>
  <c r="BK1211" i="1"/>
  <c r="Z1211" i="1"/>
  <c r="X1211" i="1"/>
  <c r="N1211" i="1"/>
  <c r="BK1210" i="1"/>
  <c r="Z1210" i="1"/>
  <c r="X1210" i="1"/>
  <c r="N1210" i="1"/>
  <c r="BK1209" i="1"/>
  <c r="Z1209" i="1"/>
  <c r="X1209" i="1"/>
  <c r="N1209" i="1"/>
  <c r="BK1208" i="1"/>
  <c r="Z1208" i="1"/>
  <c r="X1208" i="1"/>
  <c r="N1208" i="1"/>
  <c r="BK1207" i="1"/>
  <c r="Z1207" i="1"/>
  <c r="X1207" i="1"/>
  <c r="N1207" i="1"/>
  <c r="BK1206" i="1"/>
  <c r="Z1206" i="1"/>
  <c r="X1206" i="1"/>
  <c r="N1206" i="1"/>
  <c r="BK1205" i="1"/>
  <c r="Z1205" i="1"/>
  <c r="X1205" i="1"/>
  <c r="N1205" i="1"/>
  <c r="BK1204" i="1"/>
  <c r="Z1204" i="1"/>
  <c r="X1204" i="1"/>
  <c r="N1204" i="1"/>
  <c r="BK1203" i="1"/>
  <c r="Z1203" i="1"/>
  <c r="X1203" i="1"/>
  <c r="N1203" i="1"/>
  <c r="F1195" i="1"/>
  <c r="B1195" i="1"/>
  <c r="BT1187" i="1"/>
  <c r="AC4" i="2" s="1"/>
  <c r="N1575" i="1" s="1"/>
  <c r="BT1186" i="1"/>
  <c r="AC5" i="2" s="1"/>
  <c r="N1582" i="1" s="1"/>
  <c r="BK1182" i="1"/>
  <c r="Z1182" i="1"/>
  <c r="X1182" i="1"/>
  <c r="N1182" i="1"/>
  <c r="BK1181" i="1"/>
  <c r="Z1181" i="1"/>
  <c r="X1181" i="1"/>
  <c r="N1181" i="1"/>
  <c r="BK1180" i="1"/>
  <c r="Z1180" i="1"/>
  <c r="X1180" i="1"/>
  <c r="N1180" i="1"/>
  <c r="BK1179" i="1"/>
  <c r="Z1179" i="1"/>
  <c r="X1179" i="1"/>
  <c r="N1179" i="1"/>
  <c r="BK1178" i="1"/>
  <c r="Z1178" i="1"/>
  <c r="X1178" i="1"/>
  <c r="N1178" i="1"/>
  <c r="BK1177" i="1"/>
  <c r="Z1177" i="1"/>
  <c r="X1177" i="1"/>
  <c r="N1177" i="1"/>
  <c r="BK1176" i="1"/>
  <c r="Z1176" i="1"/>
  <c r="X1176" i="1"/>
  <c r="N1176" i="1"/>
  <c r="BK1175" i="1"/>
  <c r="Z1175" i="1"/>
  <c r="X1175" i="1"/>
  <c r="N1175" i="1"/>
  <c r="BK1174" i="1"/>
  <c r="Z1174" i="1"/>
  <c r="X1174" i="1"/>
  <c r="N1174" i="1"/>
  <c r="BK1173" i="1"/>
  <c r="Z1173" i="1"/>
  <c r="X1173" i="1"/>
  <c r="N1173" i="1"/>
  <c r="BK1172" i="1"/>
  <c r="Z1172" i="1"/>
  <c r="X1172" i="1"/>
  <c r="N1172" i="1"/>
  <c r="BK1171" i="1"/>
  <c r="Z1171" i="1"/>
  <c r="X1171" i="1"/>
  <c r="N1171" i="1"/>
  <c r="BK1170" i="1"/>
  <c r="Z1170" i="1"/>
  <c r="X1170" i="1"/>
  <c r="N1170" i="1"/>
  <c r="BK1169" i="1"/>
  <c r="Z1169" i="1"/>
  <c r="X1169" i="1"/>
  <c r="N1169" i="1"/>
  <c r="BK1168" i="1"/>
  <c r="Z1168" i="1"/>
  <c r="X1168" i="1"/>
  <c r="N1168" i="1"/>
  <c r="BK1167" i="1"/>
  <c r="Z1167" i="1"/>
  <c r="X1167" i="1"/>
  <c r="N1167" i="1"/>
  <c r="BK1166" i="1"/>
  <c r="Z1166" i="1"/>
  <c r="X1166" i="1"/>
  <c r="N1166" i="1"/>
  <c r="BK1165" i="1"/>
  <c r="Z1165" i="1"/>
  <c r="X1165" i="1"/>
  <c r="N1165" i="1"/>
  <c r="BK1164" i="1"/>
  <c r="Z1164" i="1"/>
  <c r="X1164" i="1"/>
  <c r="N1164" i="1"/>
  <c r="BK1163" i="1"/>
  <c r="Z1163" i="1"/>
  <c r="X1163" i="1"/>
  <c r="N1163" i="1"/>
  <c r="BK1162" i="1"/>
  <c r="Z1162" i="1"/>
  <c r="X1162" i="1"/>
  <c r="N1162" i="1"/>
  <c r="BK1161" i="1"/>
  <c r="Z1161" i="1"/>
  <c r="X1161" i="1"/>
  <c r="N1161" i="1"/>
  <c r="BK1160" i="1"/>
  <c r="Z1160" i="1"/>
  <c r="X1160" i="1"/>
  <c r="N1160" i="1"/>
  <c r="BK1159" i="1"/>
  <c r="Z1159" i="1"/>
  <c r="AC11" i="2" s="1"/>
  <c r="X1159" i="1"/>
  <c r="AC9" i="2" s="1"/>
  <c r="N1159" i="1"/>
  <c r="F1151" i="1"/>
  <c r="B1151" i="1"/>
  <c r="BT1143" i="1"/>
  <c r="AB4" i="2" s="1"/>
  <c r="N1567" i="1" s="1"/>
  <c r="BT1142" i="1"/>
  <c r="AB5" i="2" s="1"/>
  <c r="N1574" i="1" s="1"/>
  <c r="BK1138" i="1"/>
  <c r="Z1138" i="1"/>
  <c r="X1138" i="1"/>
  <c r="N1138" i="1"/>
  <c r="BK1137" i="1"/>
  <c r="Z1137" i="1"/>
  <c r="X1137" i="1"/>
  <c r="N1137" i="1"/>
  <c r="BK1136" i="1"/>
  <c r="Z1136" i="1"/>
  <c r="X1136" i="1"/>
  <c r="N1136" i="1"/>
  <c r="BK1135" i="1"/>
  <c r="Z1135" i="1"/>
  <c r="X1135" i="1"/>
  <c r="N1135" i="1"/>
  <c r="BK1134" i="1"/>
  <c r="Z1134" i="1"/>
  <c r="X1134" i="1"/>
  <c r="N1134" i="1"/>
  <c r="BK1133" i="1"/>
  <c r="Z1133" i="1"/>
  <c r="X1133" i="1"/>
  <c r="N1133" i="1"/>
  <c r="BK1132" i="1"/>
  <c r="Z1132" i="1"/>
  <c r="X1132" i="1"/>
  <c r="N1132" i="1"/>
  <c r="BK1131" i="1"/>
  <c r="Z1131" i="1"/>
  <c r="X1131" i="1"/>
  <c r="N1131" i="1"/>
  <c r="BK1130" i="1"/>
  <c r="Z1130" i="1"/>
  <c r="X1130" i="1"/>
  <c r="N1130" i="1"/>
  <c r="BK1129" i="1"/>
  <c r="Z1129" i="1"/>
  <c r="X1129" i="1"/>
  <c r="N1129" i="1"/>
  <c r="BK1128" i="1"/>
  <c r="Z1128" i="1"/>
  <c r="X1128" i="1"/>
  <c r="N1128" i="1"/>
  <c r="BK1127" i="1"/>
  <c r="Z1127" i="1"/>
  <c r="X1127" i="1"/>
  <c r="N1127" i="1"/>
  <c r="BK1126" i="1"/>
  <c r="Z1126" i="1"/>
  <c r="X1126" i="1"/>
  <c r="N1126" i="1"/>
  <c r="BK1125" i="1"/>
  <c r="Z1125" i="1"/>
  <c r="X1125" i="1"/>
  <c r="N1125" i="1"/>
  <c r="BK1124" i="1"/>
  <c r="Z1124" i="1"/>
  <c r="X1124" i="1"/>
  <c r="N1124" i="1"/>
  <c r="BK1123" i="1"/>
  <c r="Z1123" i="1"/>
  <c r="X1123" i="1"/>
  <c r="N1123" i="1"/>
  <c r="BK1122" i="1"/>
  <c r="Z1122" i="1"/>
  <c r="X1122" i="1"/>
  <c r="N1122" i="1"/>
  <c r="BK1121" i="1"/>
  <c r="Z1121" i="1"/>
  <c r="X1121" i="1"/>
  <c r="N1121" i="1"/>
  <c r="BK1120" i="1"/>
  <c r="Z1120" i="1"/>
  <c r="X1120" i="1"/>
  <c r="N1120" i="1"/>
  <c r="BK1119" i="1"/>
  <c r="Z1119" i="1"/>
  <c r="X1119" i="1"/>
  <c r="N1119" i="1"/>
  <c r="BK1118" i="1"/>
  <c r="Z1118" i="1"/>
  <c r="X1118" i="1"/>
  <c r="N1118" i="1"/>
  <c r="BK1117" i="1"/>
  <c r="Z1117" i="1"/>
  <c r="X1117" i="1"/>
  <c r="N1117" i="1"/>
  <c r="BK1116" i="1"/>
  <c r="Z1116" i="1"/>
  <c r="X1116" i="1"/>
  <c r="N1116" i="1"/>
  <c r="BK1115" i="1"/>
  <c r="Z1115" i="1"/>
  <c r="X1115" i="1"/>
  <c r="AB9" i="2" s="1"/>
  <c r="N1115" i="1"/>
  <c r="F1107" i="1"/>
  <c r="B1107" i="1"/>
  <c r="BT1099" i="1"/>
  <c r="AA4" i="2" s="1"/>
  <c r="N1559" i="1" s="1"/>
  <c r="BT1098" i="1"/>
  <c r="AA5" i="2" s="1"/>
  <c r="N1566" i="1" s="1"/>
  <c r="BK1094" i="1"/>
  <c r="Z1094" i="1"/>
  <c r="X1094" i="1"/>
  <c r="N1094" i="1"/>
  <c r="BK1093" i="1"/>
  <c r="Z1093" i="1"/>
  <c r="X1093" i="1"/>
  <c r="N1093" i="1"/>
  <c r="BK1092" i="1"/>
  <c r="Z1092" i="1"/>
  <c r="X1092" i="1"/>
  <c r="N1092" i="1"/>
  <c r="BK1091" i="1"/>
  <c r="Z1091" i="1"/>
  <c r="X1091" i="1"/>
  <c r="N1091" i="1"/>
  <c r="BK1090" i="1"/>
  <c r="Z1090" i="1"/>
  <c r="X1090" i="1"/>
  <c r="N1090" i="1"/>
  <c r="BK1089" i="1"/>
  <c r="Z1089" i="1"/>
  <c r="X1089" i="1"/>
  <c r="N1089" i="1"/>
  <c r="BK1088" i="1"/>
  <c r="Z1088" i="1"/>
  <c r="X1088" i="1"/>
  <c r="N1088" i="1"/>
  <c r="BK1087" i="1"/>
  <c r="Z1087" i="1"/>
  <c r="X1087" i="1"/>
  <c r="N1087" i="1"/>
  <c r="BK1086" i="1"/>
  <c r="Z1086" i="1"/>
  <c r="X1086" i="1"/>
  <c r="N1086" i="1"/>
  <c r="BK1085" i="1"/>
  <c r="Z1085" i="1"/>
  <c r="X1085" i="1"/>
  <c r="N1085" i="1"/>
  <c r="BK1084" i="1"/>
  <c r="Z1084" i="1"/>
  <c r="X1084" i="1"/>
  <c r="N1084" i="1"/>
  <c r="BK1083" i="1"/>
  <c r="Z1083" i="1"/>
  <c r="X1083" i="1"/>
  <c r="N1083" i="1"/>
  <c r="BK1082" i="1"/>
  <c r="Z1082" i="1"/>
  <c r="X1082" i="1"/>
  <c r="N1082" i="1"/>
  <c r="BK1081" i="1"/>
  <c r="Z1081" i="1"/>
  <c r="X1081" i="1"/>
  <c r="N1081" i="1"/>
  <c r="BK1080" i="1"/>
  <c r="Z1080" i="1"/>
  <c r="X1080" i="1"/>
  <c r="N1080" i="1"/>
  <c r="BK1079" i="1"/>
  <c r="Z1079" i="1"/>
  <c r="X1079" i="1"/>
  <c r="N1079" i="1"/>
  <c r="BK1078" i="1"/>
  <c r="Z1078" i="1"/>
  <c r="X1078" i="1"/>
  <c r="N1078" i="1"/>
  <c r="BK1077" i="1"/>
  <c r="Z1077" i="1"/>
  <c r="X1077" i="1"/>
  <c r="N1077" i="1"/>
  <c r="BK1076" i="1"/>
  <c r="Z1076" i="1"/>
  <c r="X1076" i="1"/>
  <c r="N1076" i="1"/>
  <c r="BK1075" i="1"/>
  <c r="Z1075" i="1"/>
  <c r="X1075" i="1"/>
  <c r="N1075" i="1"/>
  <c r="BK1074" i="1"/>
  <c r="Z1074" i="1"/>
  <c r="X1074" i="1"/>
  <c r="N1074" i="1"/>
  <c r="BK1073" i="1"/>
  <c r="Z1073" i="1"/>
  <c r="X1073" i="1"/>
  <c r="N1073" i="1"/>
  <c r="BK1072" i="1"/>
  <c r="Z1072" i="1"/>
  <c r="X1072" i="1"/>
  <c r="N1072" i="1"/>
  <c r="BK1071" i="1"/>
  <c r="Z1071" i="1"/>
  <c r="X1071" i="1"/>
  <c r="AA9" i="2" s="1"/>
  <c r="N1071" i="1"/>
  <c r="F1063" i="1"/>
  <c r="B1063" i="1"/>
  <c r="BT1055" i="1"/>
  <c r="Z4" i="2" s="1"/>
  <c r="N1551" i="1" s="1"/>
  <c r="BT1054" i="1"/>
  <c r="Z5" i="2" s="1"/>
  <c r="N1558" i="1" s="1"/>
  <c r="BK1050" i="1"/>
  <c r="Z1050" i="1"/>
  <c r="X1050" i="1"/>
  <c r="N1050" i="1"/>
  <c r="BK1049" i="1"/>
  <c r="Z1049" i="1"/>
  <c r="X1049" i="1"/>
  <c r="N1049" i="1"/>
  <c r="BK1048" i="1"/>
  <c r="Z1048" i="1"/>
  <c r="X1048" i="1"/>
  <c r="N1048" i="1"/>
  <c r="BK1047" i="1"/>
  <c r="Z1047" i="1"/>
  <c r="X1047" i="1"/>
  <c r="N1047" i="1"/>
  <c r="BK1046" i="1"/>
  <c r="Z1046" i="1"/>
  <c r="X1046" i="1"/>
  <c r="N1046" i="1"/>
  <c r="BK1045" i="1"/>
  <c r="Z1045" i="1"/>
  <c r="X1045" i="1"/>
  <c r="N1045" i="1"/>
  <c r="BK1044" i="1"/>
  <c r="Z1044" i="1"/>
  <c r="X1044" i="1"/>
  <c r="N1044" i="1"/>
  <c r="BK1043" i="1"/>
  <c r="Z1043" i="1"/>
  <c r="X1043" i="1"/>
  <c r="N1043" i="1"/>
  <c r="BK1042" i="1"/>
  <c r="Z1042" i="1"/>
  <c r="X1042" i="1"/>
  <c r="N1042" i="1"/>
  <c r="BK1041" i="1"/>
  <c r="Z1041" i="1"/>
  <c r="X1041" i="1"/>
  <c r="N1041" i="1"/>
  <c r="BK1040" i="1"/>
  <c r="Z1040" i="1"/>
  <c r="X1040" i="1"/>
  <c r="N1040" i="1"/>
  <c r="BK1039" i="1"/>
  <c r="Z1039" i="1"/>
  <c r="X1039" i="1"/>
  <c r="N1039" i="1"/>
  <c r="BK1038" i="1"/>
  <c r="Z1038" i="1"/>
  <c r="X1038" i="1"/>
  <c r="N1038" i="1"/>
  <c r="BK1037" i="1"/>
  <c r="Z1037" i="1"/>
  <c r="X1037" i="1"/>
  <c r="N1037" i="1"/>
  <c r="BK1036" i="1"/>
  <c r="Z1036" i="1"/>
  <c r="X1036" i="1"/>
  <c r="N1036" i="1"/>
  <c r="BK1035" i="1"/>
  <c r="Z1035" i="1"/>
  <c r="X1035" i="1"/>
  <c r="N1035" i="1"/>
  <c r="BK1034" i="1"/>
  <c r="Z1034" i="1"/>
  <c r="X1034" i="1"/>
  <c r="N1034" i="1"/>
  <c r="BK1033" i="1"/>
  <c r="Z1033" i="1"/>
  <c r="X1033" i="1"/>
  <c r="N1033" i="1"/>
  <c r="BK1032" i="1"/>
  <c r="Z1032" i="1"/>
  <c r="X1032" i="1"/>
  <c r="N1032" i="1"/>
  <c r="BK1031" i="1"/>
  <c r="Z1031" i="1"/>
  <c r="X1031" i="1"/>
  <c r="N1031" i="1"/>
  <c r="BK1030" i="1"/>
  <c r="Z1030" i="1"/>
  <c r="X1030" i="1"/>
  <c r="N1030" i="1"/>
  <c r="BK1029" i="1"/>
  <c r="Z1029" i="1"/>
  <c r="X1029" i="1"/>
  <c r="N1029" i="1"/>
  <c r="BK1028" i="1"/>
  <c r="Z1028" i="1"/>
  <c r="X1028" i="1"/>
  <c r="N1028" i="1"/>
  <c r="BK1027" i="1"/>
  <c r="Z1027" i="1"/>
  <c r="X1027" i="1"/>
  <c r="Z9" i="2" s="1"/>
  <c r="N1027" i="1"/>
  <c r="F1019" i="1"/>
  <c r="B1019" i="1"/>
  <c r="BT1011" i="1"/>
  <c r="Y4" i="2" s="1"/>
  <c r="N1543" i="1" s="1"/>
  <c r="BT1010" i="1"/>
  <c r="Y5" i="2" s="1"/>
  <c r="N1550" i="1" s="1"/>
  <c r="BK1006" i="1"/>
  <c r="Z1006" i="1"/>
  <c r="X1006" i="1"/>
  <c r="N1006" i="1"/>
  <c r="BK1005" i="1"/>
  <c r="Z1005" i="1"/>
  <c r="X1005" i="1"/>
  <c r="N1005" i="1"/>
  <c r="BK1004" i="1"/>
  <c r="Z1004" i="1"/>
  <c r="X1004" i="1"/>
  <c r="N1004" i="1"/>
  <c r="BK1003" i="1"/>
  <c r="Z1003" i="1"/>
  <c r="X1003" i="1"/>
  <c r="N1003" i="1"/>
  <c r="BK1002" i="1"/>
  <c r="Z1002" i="1"/>
  <c r="X1002" i="1"/>
  <c r="N1002" i="1"/>
  <c r="BK1001" i="1"/>
  <c r="Z1001" i="1"/>
  <c r="X1001" i="1"/>
  <c r="N1001" i="1"/>
  <c r="BK1000" i="1"/>
  <c r="Z1000" i="1"/>
  <c r="X1000" i="1"/>
  <c r="N1000" i="1"/>
  <c r="BK999" i="1"/>
  <c r="Z999" i="1"/>
  <c r="X999" i="1"/>
  <c r="N999" i="1"/>
  <c r="BK998" i="1"/>
  <c r="Z998" i="1"/>
  <c r="X998" i="1"/>
  <c r="N998" i="1"/>
  <c r="BK997" i="1"/>
  <c r="Z997" i="1"/>
  <c r="X997" i="1"/>
  <c r="N997" i="1"/>
  <c r="BK996" i="1"/>
  <c r="Z996" i="1"/>
  <c r="X996" i="1"/>
  <c r="N996" i="1"/>
  <c r="BK995" i="1"/>
  <c r="Z995" i="1"/>
  <c r="X995" i="1"/>
  <c r="N995" i="1"/>
  <c r="BK994" i="1"/>
  <c r="Z994" i="1"/>
  <c r="X994" i="1"/>
  <c r="N994" i="1"/>
  <c r="BK993" i="1"/>
  <c r="Z993" i="1"/>
  <c r="X993" i="1"/>
  <c r="N993" i="1"/>
  <c r="BK992" i="1"/>
  <c r="Z992" i="1"/>
  <c r="X992" i="1"/>
  <c r="N992" i="1"/>
  <c r="BK991" i="1"/>
  <c r="Z991" i="1"/>
  <c r="X991" i="1"/>
  <c r="N991" i="1"/>
  <c r="BK990" i="1"/>
  <c r="Z990" i="1"/>
  <c r="X990" i="1"/>
  <c r="N990" i="1"/>
  <c r="BK989" i="1"/>
  <c r="Z989" i="1"/>
  <c r="X989" i="1"/>
  <c r="N989" i="1"/>
  <c r="BK988" i="1"/>
  <c r="Z988" i="1"/>
  <c r="X988" i="1"/>
  <c r="N988" i="1"/>
  <c r="BK987" i="1"/>
  <c r="Z987" i="1"/>
  <c r="X987" i="1"/>
  <c r="N987" i="1"/>
  <c r="BK986" i="1"/>
  <c r="Z986" i="1"/>
  <c r="X986" i="1"/>
  <c r="N986" i="1"/>
  <c r="BK985" i="1"/>
  <c r="Z985" i="1"/>
  <c r="X985" i="1"/>
  <c r="N985" i="1"/>
  <c r="BK984" i="1"/>
  <c r="Z984" i="1"/>
  <c r="X984" i="1"/>
  <c r="N984" i="1"/>
  <c r="BK983" i="1"/>
  <c r="Z983" i="1"/>
  <c r="X983" i="1"/>
  <c r="N983" i="1"/>
  <c r="F975" i="1"/>
  <c r="B975" i="1"/>
  <c r="BT967" i="1"/>
  <c r="X4" i="2" s="1"/>
  <c r="N1535" i="1" s="1"/>
  <c r="BT966" i="1"/>
  <c r="X5" i="2" s="1"/>
  <c r="N1542" i="1" s="1"/>
  <c r="BK962" i="1"/>
  <c r="Z962" i="1"/>
  <c r="X962" i="1"/>
  <c r="N962" i="1"/>
  <c r="BK961" i="1"/>
  <c r="Z961" i="1"/>
  <c r="X961" i="1"/>
  <c r="N961" i="1"/>
  <c r="BK960" i="1"/>
  <c r="Z960" i="1"/>
  <c r="X960" i="1"/>
  <c r="N960" i="1"/>
  <c r="BK959" i="1"/>
  <c r="Z959" i="1"/>
  <c r="X959" i="1"/>
  <c r="N959" i="1"/>
  <c r="BK958" i="1"/>
  <c r="Z958" i="1"/>
  <c r="X958" i="1"/>
  <c r="N958" i="1"/>
  <c r="BK957" i="1"/>
  <c r="Z957" i="1"/>
  <c r="X957" i="1"/>
  <c r="N957" i="1"/>
  <c r="BK956" i="1"/>
  <c r="Z956" i="1"/>
  <c r="X956" i="1"/>
  <c r="N956" i="1"/>
  <c r="BK955" i="1"/>
  <c r="Z955" i="1"/>
  <c r="X955" i="1"/>
  <c r="N955" i="1"/>
  <c r="BK954" i="1"/>
  <c r="Z954" i="1"/>
  <c r="X954" i="1"/>
  <c r="N954" i="1"/>
  <c r="BK953" i="1"/>
  <c r="Z953" i="1"/>
  <c r="X953" i="1"/>
  <c r="N953" i="1"/>
  <c r="BK952" i="1"/>
  <c r="Z952" i="1"/>
  <c r="X952" i="1"/>
  <c r="N952" i="1"/>
  <c r="BK951" i="1"/>
  <c r="Z951" i="1"/>
  <c r="X951" i="1"/>
  <c r="N951" i="1"/>
  <c r="BK950" i="1"/>
  <c r="Z950" i="1"/>
  <c r="X950" i="1"/>
  <c r="N950" i="1"/>
  <c r="BK949" i="1"/>
  <c r="Z949" i="1"/>
  <c r="X949" i="1"/>
  <c r="N949" i="1"/>
  <c r="BK948" i="1"/>
  <c r="Z948" i="1"/>
  <c r="X948" i="1"/>
  <c r="N948" i="1"/>
  <c r="BK947" i="1"/>
  <c r="Z947" i="1"/>
  <c r="X947" i="1"/>
  <c r="N947" i="1"/>
  <c r="BK946" i="1"/>
  <c r="Z946" i="1"/>
  <c r="X946" i="1"/>
  <c r="N946" i="1"/>
  <c r="BK945" i="1"/>
  <c r="Z945" i="1"/>
  <c r="X945" i="1"/>
  <c r="N945" i="1"/>
  <c r="BK944" i="1"/>
  <c r="Z944" i="1"/>
  <c r="X944" i="1"/>
  <c r="N944" i="1"/>
  <c r="BK943" i="1"/>
  <c r="Z943" i="1"/>
  <c r="X943" i="1"/>
  <c r="N943" i="1"/>
  <c r="BK942" i="1"/>
  <c r="Z942" i="1"/>
  <c r="X942" i="1"/>
  <c r="N942" i="1"/>
  <c r="BK941" i="1"/>
  <c r="Z941" i="1"/>
  <c r="X941" i="1"/>
  <c r="N941" i="1"/>
  <c r="BK940" i="1"/>
  <c r="Z940" i="1"/>
  <c r="X940" i="1"/>
  <c r="N940" i="1"/>
  <c r="BK939" i="1"/>
  <c r="Z939" i="1"/>
  <c r="X11" i="2" s="1"/>
  <c r="X939" i="1"/>
  <c r="X9" i="2" s="1"/>
  <c r="N939" i="1"/>
  <c r="F931" i="1"/>
  <c r="B931" i="1"/>
  <c r="BT923" i="1"/>
  <c r="W4" i="2" s="1"/>
  <c r="N1527" i="1" s="1"/>
  <c r="BT922" i="1"/>
  <c r="W5" i="2" s="1"/>
  <c r="N1534" i="1" s="1"/>
  <c r="BK918" i="1"/>
  <c r="Z918" i="1"/>
  <c r="X918" i="1"/>
  <c r="N918" i="1"/>
  <c r="BK917" i="1"/>
  <c r="Z917" i="1"/>
  <c r="X917" i="1"/>
  <c r="N917" i="1"/>
  <c r="BK916" i="1"/>
  <c r="Z916" i="1"/>
  <c r="X916" i="1"/>
  <c r="N916" i="1"/>
  <c r="BK915" i="1"/>
  <c r="Z915" i="1"/>
  <c r="X915" i="1"/>
  <c r="N915" i="1"/>
  <c r="BK914" i="1"/>
  <c r="Z914" i="1"/>
  <c r="X914" i="1"/>
  <c r="N914" i="1"/>
  <c r="BK913" i="1"/>
  <c r="Z913" i="1"/>
  <c r="X913" i="1"/>
  <c r="N913" i="1"/>
  <c r="BK912" i="1"/>
  <c r="Z912" i="1"/>
  <c r="X912" i="1"/>
  <c r="N912" i="1"/>
  <c r="BK911" i="1"/>
  <c r="Z911" i="1"/>
  <c r="X911" i="1"/>
  <c r="N911" i="1"/>
  <c r="BK910" i="1"/>
  <c r="Z910" i="1"/>
  <c r="X910" i="1"/>
  <c r="N910" i="1"/>
  <c r="BK909" i="1"/>
  <c r="Z909" i="1"/>
  <c r="X909" i="1"/>
  <c r="N909" i="1"/>
  <c r="BK908" i="1"/>
  <c r="Z908" i="1"/>
  <c r="X908" i="1"/>
  <c r="N908" i="1"/>
  <c r="BK907" i="1"/>
  <c r="Z907" i="1"/>
  <c r="X907" i="1"/>
  <c r="N907" i="1"/>
  <c r="BK906" i="1"/>
  <c r="Z906" i="1"/>
  <c r="X906" i="1"/>
  <c r="N906" i="1"/>
  <c r="BK905" i="1"/>
  <c r="Z905" i="1"/>
  <c r="X905" i="1"/>
  <c r="N905" i="1"/>
  <c r="BK904" i="1"/>
  <c r="Z904" i="1"/>
  <c r="X904" i="1"/>
  <c r="N904" i="1"/>
  <c r="BK903" i="1"/>
  <c r="Z903" i="1"/>
  <c r="X903" i="1"/>
  <c r="N903" i="1"/>
  <c r="BK902" i="1"/>
  <c r="Z902" i="1"/>
  <c r="X902" i="1"/>
  <c r="N902" i="1"/>
  <c r="BK901" i="1"/>
  <c r="Z901" i="1"/>
  <c r="X901" i="1"/>
  <c r="N901" i="1"/>
  <c r="BK900" i="1"/>
  <c r="Z900" i="1"/>
  <c r="X900" i="1"/>
  <c r="N900" i="1"/>
  <c r="BK899" i="1"/>
  <c r="Z899" i="1"/>
  <c r="X899" i="1"/>
  <c r="N899" i="1"/>
  <c r="BK898" i="1"/>
  <c r="Z898" i="1"/>
  <c r="X898" i="1"/>
  <c r="N898" i="1"/>
  <c r="BK897" i="1"/>
  <c r="Z897" i="1"/>
  <c r="X897" i="1"/>
  <c r="N897" i="1"/>
  <c r="BK896" i="1"/>
  <c r="Z896" i="1"/>
  <c r="X896" i="1"/>
  <c r="N896" i="1"/>
  <c r="BK895" i="1"/>
  <c r="Z895" i="1"/>
  <c r="X895" i="1"/>
  <c r="W9" i="2" s="1"/>
  <c r="N895" i="1"/>
  <c r="F887" i="1"/>
  <c r="B887" i="1"/>
  <c r="BT879" i="1"/>
  <c r="V4" i="2" s="1"/>
  <c r="N1519" i="1" s="1"/>
  <c r="BT878" i="1"/>
  <c r="V5" i="2" s="1"/>
  <c r="N1526" i="1" s="1"/>
  <c r="BK874" i="1"/>
  <c r="Z874" i="1"/>
  <c r="X874" i="1"/>
  <c r="N874" i="1"/>
  <c r="BK873" i="1"/>
  <c r="Z873" i="1"/>
  <c r="X873" i="1"/>
  <c r="N873" i="1"/>
  <c r="BK872" i="1"/>
  <c r="Z872" i="1"/>
  <c r="X872" i="1"/>
  <c r="N872" i="1"/>
  <c r="BK871" i="1"/>
  <c r="Z871" i="1"/>
  <c r="X871" i="1"/>
  <c r="N871" i="1"/>
  <c r="BK870" i="1"/>
  <c r="Z870" i="1"/>
  <c r="X870" i="1"/>
  <c r="N870" i="1"/>
  <c r="BK869" i="1"/>
  <c r="Z869" i="1"/>
  <c r="X869" i="1"/>
  <c r="N869" i="1"/>
  <c r="BK868" i="1"/>
  <c r="Z868" i="1"/>
  <c r="X868" i="1"/>
  <c r="N868" i="1"/>
  <c r="BK867" i="1"/>
  <c r="Z867" i="1"/>
  <c r="X867" i="1"/>
  <c r="N867" i="1"/>
  <c r="BK866" i="1"/>
  <c r="Z866" i="1"/>
  <c r="X866" i="1"/>
  <c r="N866" i="1"/>
  <c r="BK865" i="1"/>
  <c r="Z865" i="1"/>
  <c r="X865" i="1"/>
  <c r="N865" i="1"/>
  <c r="BK864" i="1"/>
  <c r="Z864" i="1"/>
  <c r="X864" i="1"/>
  <c r="N864" i="1"/>
  <c r="BK863" i="1"/>
  <c r="Z863" i="1"/>
  <c r="X863" i="1"/>
  <c r="N863" i="1"/>
  <c r="BK862" i="1"/>
  <c r="Z862" i="1"/>
  <c r="X862" i="1"/>
  <c r="N862" i="1"/>
  <c r="BK861" i="1"/>
  <c r="Z861" i="1"/>
  <c r="X861" i="1"/>
  <c r="N861" i="1"/>
  <c r="BK860" i="1"/>
  <c r="Z860" i="1"/>
  <c r="X860" i="1"/>
  <c r="N860" i="1"/>
  <c r="BK859" i="1"/>
  <c r="Z859" i="1"/>
  <c r="X859" i="1"/>
  <c r="N859" i="1"/>
  <c r="BK858" i="1"/>
  <c r="Z858" i="1"/>
  <c r="X858" i="1"/>
  <c r="N858" i="1"/>
  <c r="BK857" i="1"/>
  <c r="Z857" i="1"/>
  <c r="X857" i="1"/>
  <c r="N857" i="1"/>
  <c r="BK856" i="1"/>
  <c r="Z856" i="1"/>
  <c r="X856" i="1"/>
  <c r="N856" i="1"/>
  <c r="BK855" i="1"/>
  <c r="Z855" i="1"/>
  <c r="X855" i="1"/>
  <c r="N855" i="1"/>
  <c r="BK854" i="1"/>
  <c r="Z854" i="1"/>
  <c r="X854" i="1"/>
  <c r="N854" i="1"/>
  <c r="BK853" i="1"/>
  <c r="Z853" i="1"/>
  <c r="X853" i="1"/>
  <c r="N853" i="1"/>
  <c r="BK852" i="1"/>
  <c r="Z852" i="1"/>
  <c r="X852" i="1"/>
  <c r="N852" i="1"/>
  <c r="BK851" i="1"/>
  <c r="Z851" i="1"/>
  <c r="X851" i="1"/>
  <c r="N851" i="1"/>
  <c r="F843" i="1"/>
  <c r="B843" i="1"/>
  <c r="BT835" i="1"/>
  <c r="U4" i="2" s="1"/>
  <c r="N1511" i="1" s="1"/>
  <c r="BT834" i="1"/>
  <c r="U5" i="2" s="1"/>
  <c r="N1518" i="1" s="1"/>
  <c r="BK830" i="1"/>
  <c r="Z830" i="1"/>
  <c r="X830" i="1"/>
  <c r="N830" i="1"/>
  <c r="BK829" i="1"/>
  <c r="Z829" i="1"/>
  <c r="X829" i="1"/>
  <c r="N829" i="1"/>
  <c r="BK828" i="1"/>
  <c r="Z828" i="1"/>
  <c r="X828" i="1"/>
  <c r="N828" i="1"/>
  <c r="BK827" i="1"/>
  <c r="Z827" i="1"/>
  <c r="X827" i="1"/>
  <c r="N827" i="1"/>
  <c r="BK826" i="1"/>
  <c r="Z826" i="1"/>
  <c r="X826" i="1"/>
  <c r="N826" i="1"/>
  <c r="BK825" i="1"/>
  <c r="Z825" i="1"/>
  <c r="X825" i="1"/>
  <c r="N825" i="1"/>
  <c r="BK824" i="1"/>
  <c r="Z824" i="1"/>
  <c r="X824" i="1"/>
  <c r="N824" i="1"/>
  <c r="BK823" i="1"/>
  <c r="Z823" i="1"/>
  <c r="X823" i="1"/>
  <c r="N823" i="1"/>
  <c r="BK822" i="1"/>
  <c r="Z822" i="1"/>
  <c r="X822" i="1"/>
  <c r="N822" i="1"/>
  <c r="BK821" i="1"/>
  <c r="Z821" i="1"/>
  <c r="X821" i="1"/>
  <c r="N821" i="1"/>
  <c r="BK820" i="1"/>
  <c r="Z820" i="1"/>
  <c r="X820" i="1"/>
  <c r="N820" i="1"/>
  <c r="BK819" i="1"/>
  <c r="Z819" i="1"/>
  <c r="X819" i="1"/>
  <c r="N819" i="1"/>
  <c r="BK818" i="1"/>
  <c r="Z818" i="1"/>
  <c r="X818" i="1"/>
  <c r="N818" i="1"/>
  <c r="BK817" i="1"/>
  <c r="Z817" i="1"/>
  <c r="X817" i="1"/>
  <c r="N817" i="1"/>
  <c r="BK816" i="1"/>
  <c r="Z816" i="1"/>
  <c r="X816" i="1"/>
  <c r="N816" i="1"/>
  <c r="BK815" i="1"/>
  <c r="Z815" i="1"/>
  <c r="X815" i="1"/>
  <c r="N815" i="1"/>
  <c r="BK814" i="1"/>
  <c r="Z814" i="1"/>
  <c r="X814" i="1"/>
  <c r="N814" i="1"/>
  <c r="BK813" i="1"/>
  <c r="Z813" i="1"/>
  <c r="X813" i="1"/>
  <c r="N813" i="1"/>
  <c r="BK812" i="1"/>
  <c r="Z812" i="1"/>
  <c r="X812" i="1"/>
  <c r="N812" i="1"/>
  <c r="BK811" i="1"/>
  <c r="Z811" i="1"/>
  <c r="X811" i="1"/>
  <c r="N811" i="1"/>
  <c r="BK810" i="1"/>
  <c r="Z810" i="1"/>
  <c r="X810" i="1"/>
  <c r="N810" i="1"/>
  <c r="BK809" i="1"/>
  <c r="Z809" i="1"/>
  <c r="X809" i="1"/>
  <c r="N809" i="1"/>
  <c r="BK808" i="1"/>
  <c r="Z808" i="1"/>
  <c r="X808" i="1"/>
  <c r="N808" i="1"/>
  <c r="BK807" i="1"/>
  <c r="Z807" i="1"/>
  <c r="X807" i="1"/>
  <c r="N807" i="1"/>
  <c r="F799" i="1"/>
  <c r="B799" i="1"/>
  <c r="BT791" i="1"/>
  <c r="T4" i="2" s="1"/>
  <c r="N1503" i="1" s="1"/>
  <c r="BT790" i="1"/>
  <c r="T5" i="2" s="1"/>
  <c r="N1510" i="1" s="1"/>
  <c r="BK786" i="1"/>
  <c r="Z786" i="1"/>
  <c r="X786" i="1"/>
  <c r="N786" i="1"/>
  <c r="BK785" i="1"/>
  <c r="Z785" i="1"/>
  <c r="X785" i="1"/>
  <c r="N785" i="1"/>
  <c r="BK784" i="1"/>
  <c r="Z784" i="1"/>
  <c r="X784" i="1"/>
  <c r="N784" i="1"/>
  <c r="BK783" i="1"/>
  <c r="Z783" i="1"/>
  <c r="X783" i="1"/>
  <c r="N783" i="1"/>
  <c r="BK782" i="1"/>
  <c r="Z782" i="1"/>
  <c r="X782" i="1"/>
  <c r="N782" i="1"/>
  <c r="BK781" i="1"/>
  <c r="Z781" i="1"/>
  <c r="X781" i="1"/>
  <c r="N781" i="1"/>
  <c r="BK780" i="1"/>
  <c r="Z780" i="1"/>
  <c r="X780" i="1"/>
  <c r="N780" i="1"/>
  <c r="BK779" i="1"/>
  <c r="Z779" i="1"/>
  <c r="X779" i="1"/>
  <c r="N779" i="1"/>
  <c r="BK778" i="1"/>
  <c r="Z778" i="1"/>
  <c r="X778" i="1"/>
  <c r="N778" i="1"/>
  <c r="BK777" i="1"/>
  <c r="Z777" i="1"/>
  <c r="X777" i="1"/>
  <c r="N777" i="1"/>
  <c r="BK776" i="1"/>
  <c r="Z776" i="1"/>
  <c r="X776" i="1"/>
  <c r="N776" i="1"/>
  <c r="BK775" i="1"/>
  <c r="Z775" i="1"/>
  <c r="X775" i="1"/>
  <c r="N775" i="1"/>
  <c r="BK774" i="1"/>
  <c r="Z774" i="1"/>
  <c r="X774" i="1"/>
  <c r="N774" i="1"/>
  <c r="BK773" i="1"/>
  <c r="Z773" i="1"/>
  <c r="X773" i="1"/>
  <c r="N773" i="1"/>
  <c r="BK772" i="1"/>
  <c r="Z772" i="1"/>
  <c r="X772" i="1"/>
  <c r="N772" i="1"/>
  <c r="BK771" i="1"/>
  <c r="Z771" i="1"/>
  <c r="X771" i="1"/>
  <c r="N771" i="1"/>
  <c r="BK770" i="1"/>
  <c r="Z770" i="1"/>
  <c r="X770" i="1"/>
  <c r="N770" i="1"/>
  <c r="BK769" i="1"/>
  <c r="Z769" i="1"/>
  <c r="X769" i="1"/>
  <c r="N769" i="1"/>
  <c r="BK768" i="1"/>
  <c r="Z768" i="1"/>
  <c r="X768" i="1"/>
  <c r="N768" i="1"/>
  <c r="BK767" i="1"/>
  <c r="Z767" i="1"/>
  <c r="X767" i="1"/>
  <c r="N767" i="1"/>
  <c r="BK766" i="1"/>
  <c r="Z766" i="1"/>
  <c r="X766" i="1"/>
  <c r="N766" i="1"/>
  <c r="BK765" i="1"/>
  <c r="Z765" i="1"/>
  <c r="X765" i="1"/>
  <c r="N765" i="1"/>
  <c r="BK764" i="1"/>
  <c r="Z764" i="1"/>
  <c r="X764" i="1"/>
  <c r="N764" i="1"/>
  <c r="BK763" i="1"/>
  <c r="Z763" i="1"/>
  <c r="X763" i="1"/>
  <c r="N763" i="1"/>
  <c r="F755" i="1"/>
  <c r="B755" i="1"/>
  <c r="BT747" i="1"/>
  <c r="S4" i="2" s="1"/>
  <c r="N1495" i="1" s="1"/>
  <c r="BT746" i="1"/>
  <c r="S5" i="2" s="1"/>
  <c r="N1502" i="1" s="1"/>
  <c r="BK742" i="1"/>
  <c r="Z742" i="1"/>
  <c r="X742" i="1"/>
  <c r="N742" i="1"/>
  <c r="BK741" i="1"/>
  <c r="Z741" i="1"/>
  <c r="X741" i="1"/>
  <c r="N741" i="1"/>
  <c r="BK740" i="1"/>
  <c r="Z740" i="1"/>
  <c r="X740" i="1"/>
  <c r="N740" i="1"/>
  <c r="BK739" i="1"/>
  <c r="Z739" i="1"/>
  <c r="X739" i="1"/>
  <c r="N739" i="1"/>
  <c r="BK738" i="1"/>
  <c r="Z738" i="1"/>
  <c r="X738" i="1"/>
  <c r="N738" i="1"/>
  <c r="BK737" i="1"/>
  <c r="Z737" i="1"/>
  <c r="X737" i="1"/>
  <c r="N737" i="1"/>
  <c r="BK736" i="1"/>
  <c r="Z736" i="1"/>
  <c r="X736" i="1"/>
  <c r="N736" i="1"/>
  <c r="BK735" i="1"/>
  <c r="Z735" i="1"/>
  <c r="X735" i="1"/>
  <c r="N735" i="1"/>
  <c r="BK734" i="1"/>
  <c r="Z734" i="1"/>
  <c r="X734" i="1"/>
  <c r="N734" i="1"/>
  <c r="BK733" i="1"/>
  <c r="Z733" i="1"/>
  <c r="X733" i="1"/>
  <c r="N733" i="1"/>
  <c r="BK732" i="1"/>
  <c r="Z732" i="1"/>
  <c r="X732" i="1"/>
  <c r="N732" i="1"/>
  <c r="BK731" i="1"/>
  <c r="Z731" i="1"/>
  <c r="X731" i="1"/>
  <c r="N731" i="1"/>
  <c r="BK730" i="1"/>
  <c r="Z730" i="1"/>
  <c r="X730" i="1"/>
  <c r="N730" i="1"/>
  <c r="BK729" i="1"/>
  <c r="Z729" i="1"/>
  <c r="X729" i="1"/>
  <c r="N729" i="1"/>
  <c r="BK728" i="1"/>
  <c r="Z728" i="1"/>
  <c r="X728" i="1"/>
  <c r="N728" i="1"/>
  <c r="BK727" i="1"/>
  <c r="Z727" i="1"/>
  <c r="X727" i="1"/>
  <c r="N727" i="1"/>
  <c r="BK726" i="1"/>
  <c r="Z726" i="1"/>
  <c r="X726" i="1"/>
  <c r="N726" i="1"/>
  <c r="BK725" i="1"/>
  <c r="Z725" i="1"/>
  <c r="X725" i="1"/>
  <c r="N725" i="1"/>
  <c r="BK724" i="1"/>
  <c r="Z724" i="1"/>
  <c r="X724" i="1"/>
  <c r="N724" i="1"/>
  <c r="BK723" i="1"/>
  <c r="Z723" i="1"/>
  <c r="X723" i="1"/>
  <c r="N723" i="1"/>
  <c r="BK722" i="1"/>
  <c r="Z722" i="1"/>
  <c r="X722" i="1"/>
  <c r="N722" i="1"/>
  <c r="BK721" i="1"/>
  <c r="Z721" i="1"/>
  <c r="X721" i="1"/>
  <c r="N721" i="1"/>
  <c r="BK720" i="1"/>
  <c r="Z720" i="1"/>
  <c r="X720" i="1"/>
  <c r="N720" i="1"/>
  <c r="BK719" i="1"/>
  <c r="Z719" i="1"/>
  <c r="X719" i="1"/>
  <c r="N719" i="1"/>
  <c r="F711" i="1"/>
  <c r="B711" i="1"/>
  <c r="BT703" i="1"/>
  <c r="R4" i="2" s="1"/>
  <c r="N1487" i="1" s="1"/>
  <c r="BT702" i="1"/>
  <c r="R5" i="2" s="1"/>
  <c r="N1494" i="1" s="1"/>
  <c r="BK698" i="1"/>
  <c r="Z698" i="1"/>
  <c r="X698" i="1"/>
  <c r="N698" i="1"/>
  <c r="BK697" i="1"/>
  <c r="Z697" i="1"/>
  <c r="X697" i="1"/>
  <c r="N697" i="1"/>
  <c r="BK696" i="1"/>
  <c r="Z696" i="1"/>
  <c r="X696" i="1"/>
  <c r="N696" i="1"/>
  <c r="BK695" i="1"/>
  <c r="Z695" i="1"/>
  <c r="X695" i="1"/>
  <c r="N695" i="1"/>
  <c r="BK694" i="1"/>
  <c r="Z694" i="1"/>
  <c r="X694" i="1"/>
  <c r="N694" i="1"/>
  <c r="BK693" i="1"/>
  <c r="Z693" i="1"/>
  <c r="X693" i="1"/>
  <c r="N693" i="1"/>
  <c r="BK692" i="1"/>
  <c r="Z692" i="1"/>
  <c r="X692" i="1"/>
  <c r="N692" i="1"/>
  <c r="BK691" i="1"/>
  <c r="Z691" i="1"/>
  <c r="X691" i="1"/>
  <c r="N691" i="1"/>
  <c r="BK690" i="1"/>
  <c r="Z690" i="1"/>
  <c r="X690" i="1"/>
  <c r="N690" i="1"/>
  <c r="BK689" i="1"/>
  <c r="Z689" i="1"/>
  <c r="X689" i="1"/>
  <c r="N689" i="1"/>
  <c r="BK688" i="1"/>
  <c r="Z688" i="1"/>
  <c r="X688" i="1"/>
  <c r="N688" i="1"/>
  <c r="BK687" i="1"/>
  <c r="Z687" i="1"/>
  <c r="X687" i="1"/>
  <c r="N687" i="1"/>
  <c r="BK686" i="1"/>
  <c r="Z686" i="1"/>
  <c r="X686" i="1"/>
  <c r="N686" i="1"/>
  <c r="BK685" i="1"/>
  <c r="Z685" i="1"/>
  <c r="X685" i="1"/>
  <c r="N685" i="1"/>
  <c r="BK684" i="1"/>
  <c r="Z684" i="1"/>
  <c r="X684" i="1"/>
  <c r="N684" i="1"/>
  <c r="BK683" i="1"/>
  <c r="Z683" i="1"/>
  <c r="X683" i="1"/>
  <c r="N683" i="1"/>
  <c r="BK682" i="1"/>
  <c r="Z682" i="1"/>
  <c r="X682" i="1"/>
  <c r="N682" i="1"/>
  <c r="BK681" i="1"/>
  <c r="Z681" i="1"/>
  <c r="X681" i="1"/>
  <c r="N681" i="1"/>
  <c r="BK680" i="1"/>
  <c r="Z680" i="1"/>
  <c r="X680" i="1"/>
  <c r="N680" i="1"/>
  <c r="BK679" i="1"/>
  <c r="Z679" i="1"/>
  <c r="X679" i="1"/>
  <c r="N679" i="1"/>
  <c r="BK678" i="1"/>
  <c r="Z678" i="1"/>
  <c r="X678" i="1"/>
  <c r="N678" i="1"/>
  <c r="BK677" i="1"/>
  <c r="Z677" i="1"/>
  <c r="X677" i="1"/>
  <c r="N677" i="1"/>
  <c r="BK676" i="1"/>
  <c r="Z676" i="1"/>
  <c r="X676" i="1"/>
  <c r="N676" i="1"/>
  <c r="BK675" i="1"/>
  <c r="Z675" i="1"/>
  <c r="X675" i="1"/>
  <c r="N675" i="1"/>
  <c r="F667" i="1"/>
  <c r="B667" i="1"/>
  <c r="BT659" i="1"/>
  <c r="Q4" i="2" s="1"/>
  <c r="N1479" i="1" s="1"/>
  <c r="BT658" i="1"/>
  <c r="Q5" i="2" s="1"/>
  <c r="N1486" i="1" s="1"/>
  <c r="BK654" i="1"/>
  <c r="Z654" i="1"/>
  <c r="X654" i="1"/>
  <c r="N654" i="1"/>
  <c r="BK653" i="1"/>
  <c r="Z653" i="1"/>
  <c r="X653" i="1"/>
  <c r="N653" i="1"/>
  <c r="BK652" i="1"/>
  <c r="Z652" i="1"/>
  <c r="X652" i="1"/>
  <c r="N652" i="1"/>
  <c r="BK651" i="1"/>
  <c r="Z651" i="1"/>
  <c r="X651" i="1"/>
  <c r="N651" i="1"/>
  <c r="BK650" i="1"/>
  <c r="Z650" i="1"/>
  <c r="X650" i="1"/>
  <c r="N650" i="1"/>
  <c r="BK649" i="1"/>
  <c r="Z649" i="1"/>
  <c r="X649" i="1"/>
  <c r="N649" i="1"/>
  <c r="BK648" i="1"/>
  <c r="Z648" i="1"/>
  <c r="X648" i="1"/>
  <c r="N648" i="1"/>
  <c r="BK647" i="1"/>
  <c r="Z647" i="1"/>
  <c r="X647" i="1"/>
  <c r="N647" i="1"/>
  <c r="BK646" i="1"/>
  <c r="Z646" i="1"/>
  <c r="X646" i="1"/>
  <c r="N646" i="1"/>
  <c r="BK645" i="1"/>
  <c r="Z645" i="1"/>
  <c r="X645" i="1"/>
  <c r="N645" i="1"/>
  <c r="BK644" i="1"/>
  <c r="Z644" i="1"/>
  <c r="X644" i="1"/>
  <c r="N644" i="1"/>
  <c r="BK643" i="1"/>
  <c r="Z643" i="1"/>
  <c r="X643" i="1"/>
  <c r="N643" i="1"/>
  <c r="BK642" i="1"/>
  <c r="Z642" i="1"/>
  <c r="X642" i="1"/>
  <c r="N642" i="1"/>
  <c r="BK641" i="1"/>
  <c r="Z641" i="1"/>
  <c r="X641" i="1"/>
  <c r="N641" i="1"/>
  <c r="BK640" i="1"/>
  <c r="Z640" i="1"/>
  <c r="X640" i="1"/>
  <c r="N640" i="1"/>
  <c r="BK639" i="1"/>
  <c r="Z639" i="1"/>
  <c r="X639" i="1"/>
  <c r="N639" i="1"/>
  <c r="BK638" i="1"/>
  <c r="Z638" i="1"/>
  <c r="X638" i="1"/>
  <c r="N638" i="1"/>
  <c r="BK637" i="1"/>
  <c r="Z637" i="1"/>
  <c r="X637" i="1"/>
  <c r="N637" i="1"/>
  <c r="BK636" i="1"/>
  <c r="Z636" i="1"/>
  <c r="X636" i="1"/>
  <c r="N636" i="1"/>
  <c r="BK635" i="1"/>
  <c r="Z635" i="1"/>
  <c r="X635" i="1"/>
  <c r="N635" i="1"/>
  <c r="BK634" i="1"/>
  <c r="Z634" i="1"/>
  <c r="X634" i="1"/>
  <c r="N634" i="1"/>
  <c r="BK633" i="1"/>
  <c r="Z633" i="1"/>
  <c r="X633" i="1"/>
  <c r="N633" i="1"/>
  <c r="BK632" i="1"/>
  <c r="Z632" i="1"/>
  <c r="X632" i="1"/>
  <c r="N632" i="1"/>
  <c r="BK631" i="1"/>
  <c r="Z631" i="1"/>
  <c r="X631" i="1"/>
  <c r="Q9" i="2" s="1"/>
  <c r="N631" i="1"/>
  <c r="F623" i="1"/>
  <c r="B623" i="1"/>
  <c r="BT615" i="1"/>
  <c r="P4" i="2" s="1"/>
  <c r="N1471" i="1" s="1"/>
  <c r="BT614" i="1"/>
  <c r="P5" i="2" s="1"/>
  <c r="N1478" i="1" s="1"/>
  <c r="BK610" i="1"/>
  <c r="Z610" i="1"/>
  <c r="X610" i="1"/>
  <c r="N610" i="1"/>
  <c r="BK609" i="1"/>
  <c r="Z609" i="1"/>
  <c r="X609" i="1"/>
  <c r="N609" i="1"/>
  <c r="BK608" i="1"/>
  <c r="Z608" i="1"/>
  <c r="X608" i="1"/>
  <c r="N608" i="1"/>
  <c r="BK607" i="1"/>
  <c r="Z607" i="1"/>
  <c r="X607" i="1"/>
  <c r="N607" i="1"/>
  <c r="BK606" i="1"/>
  <c r="Z606" i="1"/>
  <c r="X606" i="1"/>
  <c r="N606" i="1"/>
  <c r="BK605" i="1"/>
  <c r="Z605" i="1"/>
  <c r="X605" i="1"/>
  <c r="N605" i="1"/>
  <c r="BK604" i="1"/>
  <c r="Z604" i="1"/>
  <c r="X604" i="1"/>
  <c r="N604" i="1"/>
  <c r="BK603" i="1"/>
  <c r="Z603" i="1"/>
  <c r="X603" i="1"/>
  <c r="N603" i="1"/>
  <c r="BK602" i="1"/>
  <c r="Z602" i="1"/>
  <c r="X602" i="1"/>
  <c r="N602" i="1"/>
  <c r="BK601" i="1"/>
  <c r="Z601" i="1"/>
  <c r="X601" i="1"/>
  <c r="N601" i="1"/>
  <c r="BK600" i="1"/>
  <c r="Z600" i="1"/>
  <c r="X600" i="1"/>
  <c r="N600" i="1"/>
  <c r="BK599" i="1"/>
  <c r="Z599" i="1"/>
  <c r="X599" i="1"/>
  <c r="N599" i="1"/>
  <c r="BK598" i="1"/>
  <c r="Z598" i="1"/>
  <c r="X598" i="1"/>
  <c r="N598" i="1"/>
  <c r="BK597" i="1"/>
  <c r="Z597" i="1"/>
  <c r="X597" i="1"/>
  <c r="N597" i="1"/>
  <c r="BK596" i="1"/>
  <c r="Z596" i="1"/>
  <c r="X596" i="1"/>
  <c r="N596" i="1"/>
  <c r="BK595" i="1"/>
  <c r="Z595" i="1"/>
  <c r="X595" i="1"/>
  <c r="N595" i="1"/>
  <c r="BK594" i="1"/>
  <c r="Z594" i="1"/>
  <c r="X594" i="1"/>
  <c r="N594" i="1"/>
  <c r="BK593" i="1"/>
  <c r="Z593" i="1"/>
  <c r="X593" i="1"/>
  <c r="N593" i="1"/>
  <c r="BK592" i="1"/>
  <c r="Z592" i="1"/>
  <c r="X592" i="1"/>
  <c r="N592" i="1"/>
  <c r="BK591" i="1"/>
  <c r="Z591" i="1"/>
  <c r="X591" i="1"/>
  <c r="N591" i="1"/>
  <c r="BK590" i="1"/>
  <c r="Z590" i="1"/>
  <c r="X590" i="1"/>
  <c r="N590" i="1"/>
  <c r="BK589" i="1"/>
  <c r="Z589" i="1"/>
  <c r="X589" i="1"/>
  <c r="N589" i="1"/>
  <c r="BK588" i="1"/>
  <c r="Z588" i="1"/>
  <c r="X588" i="1"/>
  <c r="N588" i="1"/>
  <c r="BK587" i="1"/>
  <c r="Z587" i="1"/>
  <c r="X587" i="1"/>
  <c r="N587" i="1"/>
  <c r="F579" i="1"/>
  <c r="B579" i="1"/>
  <c r="BT571" i="1"/>
  <c r="O4" i="2" s="1"/>
  <c r="N1463" i="1" s="1"/>
  <c r="BT570" i="1"/>
  <c r="O5" i="2" s="1"/>
  <c r="N1470" i="1" s="1"/>
  <c r="BK566" i="1"/>
  <c r="Z566" i="1"/>
  <c r="X566" i="1"/>
  <c r="N566" i="1"/>
  <c r="BK565" i="1"/>
  <c r="Z565" i="1"/>
  <c r="X565" i="1"/>
  <c r="N565" i="1"/>
  <c r="BK564" i="1"/>
  <c r="Z564" i="1"/>
  <c r="X564" i="1"/>
  <c r="N564" i="1"/>
  <c r="BK563" i="1"/>
  <c r="Z563" i="1"/>
  <c r="X563" i="1"/>
  <c r="N563" i="1"/>
  <c r="BK562" i="1"/>
  <c r="Z562" i="1"/>
  <c r="X562" i="1"/>
  <c r="N562" i="1"/>
  <c r="BK561" i="1"/>
  <c r="Z561" i="1"/>
  <c r="X561" i="1"/>
  <c r="N561" i="1"/>
  <c r="BK560" i="1"/>
  <c r="Z560" i="1"/>
  <c r="X560" i="1"/>
  <c r="N560" i="1"/>
  <c r="BK559" i="1"/>
  <c r="Z559" i="1"/>
  <c r="X559" i="1"/>
  <c r="N559" i="1"/>
  <c r="BK558" i="1"/>
  <c r="Z558" i="1"/>
  <c r="X558" i="1"/>
  <c r="N558" i="1"/>
  <c r="BK557" i="1"/>
  <c r="Z557" i="1"/>
  <c r="X557" i="1"/>
  <c r="N557" i="1"/>
  <c r="BK556" i="1"/>
  <c r="Z556" i="1"/>
  <c r="X556" i="1"/>
  <c r="N556" i="1"/>
  <c r="BK555" i="1"/>
  <c r="Z555" i="1"/>
  <c r="X555" i="1"/>
  <c r="N555" i="1"/>
  <c r="BK554" i="1"/>
  <c r="Z554" i="1"/>
  <c r="X554" i="1"/>
  <c r="N554" i="1"/>
  <c r="BK553" i="1"/>
  <c r="Z553" i="1"/>
  <c r="X553" i="1"/>
  <c r="N553" i="1"/>
  <c r="BK552" i="1"/>
  <c r="Z552" i="1"/>
  <c r="X552" i="1"/>
  <c r="N552" i="1"/>
  <c r="BK551" i="1"/>
  <c r="Z551" i="1"/>
  <c r="X551" i="1"/>
  <c r="N551" i="1"/>
  <c r="BK550" i="1"/>
  <c r="Z550" i="1"/>
  <c r="X550" i="1"/>
  <c r="N550" i="1"/>
  <c r="BK549" i="1"/>
  <c r="Z549" i="1"/>
  <c r="X549" i="1"/>
  <c r="N549" i="1"/>
  <c r="BK548" i="1"/>
  <c r="Z548" i="1"/>
  <c r="X548" i="1"/>
  <c r="N548" i="1"/>
  <c r="BK547" i="1"/>
  <c r="Z547" i="1"/>
  <c r="X547" i="1"/>
  <c r="N547" i="1"/>
  <c r="BK546" i="1"/>
  <c r="Z546" i="1"/>
  <c r="X546" i="1"/>
  <c r="N546" i="1"/>
  <c r="BK545" i="1"/>
  <c r="Z545" i="1"/>
  <c r="X545" i="1"/>
  <c r="N545" i="1"/>
  <c r="BK544" i="1"/>
  <c r="Z544" i="1"/>
  <c r="X544" i="1"/>
  <c r="N544" i="1"/>
  <c r="BK543" i="1"/>
  <c r="Z543" i="1"/>
  <c r="X543" i="1"/>
  <c r="N543" i="1"/>
  <c r="F535" i="1"/>
  <c r="B535" i="1"/>
  <c r="BT527" i="1"/>
  <c r="N4" i="2" s="1"/>
  <c r="N1455" i="1" s="1"/>
  <c r="BT526" i="1"/>
  <c r="N5" i="2" s="1"/>
  <c r="N1462" i="1" s="1"/>
  <c r="BK522" i="1"/>
  <c r="Z522" i="1"/>
  <c r="X522" i="1"/>
  <c r="N522" i="1"/>
  <c r="BK521" i="1"/>
  <c r="Z521" i="1"/>
  <c r="X521" i="1"/>
  <c r="N521" i="1"/>
  <c r="BK520" i="1"/>
  <c r="Z520" i="1"/>
  <c r="X520" i="1"/>
  <c r="N520" i="1"/>
  <c r="BK519" i="1"/>
  <c r="Z519" i="1"/>
  <c r="X519" i="1"/>
  <c r="N519" i="1"/>
  <c r="BK518" i="1"/>
  <c r="Z518" i="1"/>
  <c r="X518" i="1"/>
  <c r="N518" i="1"/>
  <c r="BK517" i="1"/>
  <c r="Z517" i="1"/>
  <c r="X517" i="1"/>
  <c r="N517" i="1"/>
  <c r="BK516" i="1"/>
  <c r="Z516" i="1"/>
  <c r="X516" i="1"/>
  <c r="N516" i="1"/>
  <c r="BK515" i="1"/>
  <c r="Z515" i="1"/>
  <c r="X515" i="1"/>
  <c r="N515" i="1"/>
  <c r="BK514" i="1"/>
  <c r="Z514" i="1"/>
  <c r="X514" i="1"/>
  <c r="N514" i="1"/>
  <c r="BK513" i="1"/>
  <c r="Z513" i="1"/>
  <c r="X513" i="1"/>
  <c r="N513" i="1"/>
  <c r="BK512" i="1"/>
  <c r="Z512" i="1"/>
  <c r="X512" i="1"/>
  <c r="N512" i="1"/>
  <c r="BK511" i="1"/>
  <c r="Z511" i="1"/>
  <c r="X511" i="1"/>
  <c r="N511" i="1"/>
  <c r="BK510" i="1"/>
  <c r="Z510" i="1"/>
  <c r="X510" i="1"/>
  <c r="N510" i="1"/>
  <c r="BK509" i="1"/>
  <c r="Z509" i="1"/>
  <c r="X509" i="1"/>
  <c r="N509" i="1"/>
  <c r="BK508" i="1"/>
  <c r="Z508" i="1"/>
  <c r="X508" i="1"/>
  <c r="N508" i="1"/>
  <c r="BK507" i="1"/>
  <c r="Z507" i="1"/>
  <c r="X507" i="1"/>
  <c r="N507" i="1"/>
  <c r="BK506" i="1"/>
  <c r="Z506" i="1"/>
  <c r="X506" i="1"/>
  <c r="N506" i="1"/>
  <c r="BK505" i="1"/>
  <c r="Z505" i="1"/>
  <c r="X505" i="1"/>
  <c r="N505" i="1"/>
  <c r="BK504" i="1"/>
  <c r="Z504" i="1"/>
  <c r="X504" i="1"/>
  <c r="N504" i="1"/>
  <c r="BK503" i="1"/>
  <c r="Z503" i="1"/>
  <c r="X503" i="1"/>
  <c r="N503" i="1"/>
  <c r="BK502" i="1"/>
  <c r="Z502" i="1"/>
  <c r="X502" i="1"/>
  <c r="N502" i="1"/>
  <c r="BK501" i="1"/>
  <c r="Z501" i="1"/>
  <c r="X501" i="1"/>
  <c r="N501" i="1"/>
  <c r="BK500" i="1"/>
  <c r="Z500" i="1"/>
  <c r="X500" i="1"/>
  <c r="N500" i="1"/>
  <c r="BK499" i="1"/>
  <c r="Z499" i="1"/>
  <c r="N11" i="2" s="1"/>
  <c r="X499" i="1"/>
  <c r="N499" i="1"/>
  <c r="F447" i="1"/>
  <c r="B447" i="1"/>
  <c r="F403" i="1"/>
  <c r="B403" i="1"/>
  <c r="F359" i="1"/>
  <c r="B359" i="1"/>
  <c r="F315" i="1"/>
  <c r="B315" i="1"/>
  <c r="F271" i="1"/>
  <c r="B271" i="1"/>
  <c r="F227" i="1"/>
  <c r="B227" i="1"/>
  <c r="F183" i="1"/>
  <c r="B183" i="1"/>
  <c r="F139" i="1"/>
  <c r="B139" i="1"/>
  <c r="F95" i="1"/>
  <c r="B95" i="1"/>
  <c r="S11" i="2" l="1"/>
  <c r="AG11" i="2"/>
  <c r="O9" i="2"/>
  <c r="P9" i="2"/>
  <c r="R11" i="2"/>
  <c r="O11" i="2"/>
  <c r="AE11" i="2"/>
  <c r="AA11" i="2"/>
  <c r="N9" i="2"/>
  <c r="S9" i="2"/>
  <c r="Z11" i="2"/>
  <c r="AD11" i="2"/>
  <c r="W11" i="2"/>
  <c r="Q11" i="2"/>
  <c r="U11" i="2"/>
  <c r="H19" i="2"/>
  <c r="V9" i="2"/>
  <c r="AE9" i="2"/>
  <c r="T9" i="2"/>
  <c r="AD9" i="2"/>
  <c r="Y11" i="2"/>
  <c r="T11" i="2"/>
  <c r="Y9" i="2"/>
  <c r="V11" i="2"/>
  <c r="U9" i="2"/>
  <c r="P11" i="2"/>
  <c r="AB11" i="2"/>
  <c r="R9" i="2"/>
  <c r="I18" i="2"/>
  <c r="J17" i="2" s="1"/>
  <c r="I22" i="2"/>
  <c r="I23" i="2" s="1"/>
  <c r="BT661" i="1"/>
  <c r="BT1321" i="1"/>
  <c r="BT1233" i="1"/>
  <c r="BT969" i="1"/>
  <c r="BT749" i="1"/>
  <c r="BT925" i="1"/>
  <c r="BT617" i="1"/>
  <c r="BT1013" i="1"/>
  <c r="BT1057" i="1"/>
  <c r="BT1101" i="1"/>
  <c r="BT1145" i="1"/>
  <c r="BT573" i="1"/>
  <c r="BT793" i="1"/>
  <c r="BT837" i="1"/>
  <c r="BT1277" i="1"/>
  <c r="BT705" i="1"/>
  <c r="BT881" i="1"/>
  <c r="BT1189" i="1"/>
  <c r="BT1365" i="1"/>
  <c r="BT483" i="1"/>
  <c r="M4" i="2" s="1"/>
  <c r="N1447" i="1" s="1"/>
  <c r="BT482" i="1"/>
  <c r="M5" i="2" s="1"/>
  <c r="N1454" i="1" s="1"/>
  <c r="BK478" i="1"/>
  <c r="Z478" i="1"/>
  <c r="X478" i="1"/>
  <c r="N478" i="1"/>
  <c r="BK477" i="1"/>
  <c r="Z477" i="1"/>
  <c r="X477" i="1"/>
  <c r="N477" i="1"/>
  <c r="BK476" i="1"/>
  <c r="Z476" i="1"/>
  <c r="X476" i="1"/>
  <c r="N476" i="1"/>
  <c r="BK475" i="1"/>
  <c r="Z475" i="1"/>
  <c r="X475" i="1"/>
  <c r="N475" i="1"/>
  <c r="BK474" i="1"/>
  <c r="Z474" i="1"/>
  <c r="X474" i="1"/>
  <c r="N474" i="1"/>
  <c r="BK473" i="1"/>
  <c r="Z473" i="1"/>
  <c r="X473" i="1"/>
  <c r="N473" i="1"/>
  <c r="BK472" i="1"/>
  <c r="Z472" i="1"/>
  <c r="X472" i="1"/>
  <c r="N472" i="1"/>
  <c r="BK471" i="1"/>
  <c r="Z471" i="1"/>
  <c r="X471" i="1"/>
  <c r="N471" i="1"/>
  <c r="BK470" i="1"/>
  <c r="Z470" i="1"/>
  <c r="X470" i="1"/>
  <c r="N470" i="1"/>
  <c r="BK469" i="1"/>
  <c r="Z469" i="1"/>
  <c r="X469" i="1"/>
  <c r="N469" i="1"/>
  <c r="BK468" i="1"/>
  <c r="Z468" i="1"/>
  <c r="X468" i="1"/>
  <c r="N468" i="1"/>
  <c r="BK467" i="1"/>
  <c r="Z467" i="1"/>
  <c r="X467" i="1"/>
  <c r="N467" i="1"/>
  <c r="BK466" i="1"/>
  <c r="Z466" i="1"/>
  <c r="X466" i="1"/>
  <c r="N466" i="1"/>
  <c r="BK465" i="1"/>
  <c r="Z465" i="1"/>
  <c r="X465" i="1"/>
  <c r="N465" i="1"/>
  <c r="BK464" i="1"/>
  <c r="Z464" i="1"/>
  <c r="X464" i="1"/>
  <c r="N464" i="1"/>
  <c r="BK463" i="1"/>
  <c r="Z463" i="1"/>
  <c r="X463" i="1"/>
  <c r="N463" i="1"/>
  <c r="BK462" i="1"/>
  <c r="Z462" i="1"/>
  <c r="X462" i="1"/>
  <c r="N462" i="1"/>
  <c r="BK461" i="1"/>
  <c r="Z461" i="1"/>
  <c r="X461" i="1"/>
  <c r="N461" i="1"/>
  <c r="BK460" i="1"/>
  <c r="Z460" i="1"/>
  <c r="X460" i="1"/>
  <c r="N460" i="1"/>
  <c r="BK459" i="1"/>
  <c r="Z459" i="1"/>
  <c r="X459" i="1"/>
  <c r="N459" i="1"/>
  <c r="BK458" i="1"/>
  <c r="Z458" i="1"/>
  <c r="X458" i="1"/>
  <c r="N458" i="1"/>
  <c r="BK457" i="1"/>
  <c r="Z457" i="1"/>
  <c r="X457" i="1"/>
  <c r="N457" i="1"/>
  <c r="BK456" i="1"/>
  <c r="Z456" i="1"/>
  <c r="X456" i="1"/>
  <c r="N456" i="1"/>
  <c r="BK455" i="1"/>
  <c r="Z455" i="1"/>
  <c r="X455" i="1"/>
  <c r="N455" i="1"/>
  <c r="BT439" i="1"/>
  <c r="L4" i="2" s="1"/>
  <c r="N1439" i="1" s="1"/>
  <c r="BT438" i="1"/>
  <c r="L5" i="2" s="1"/>
  <c r="N1446" i="1" s="1"/>
  <c r="BK434" i="1"/>
  <c r="Z434" i="1"/>
  <c r="X434" i="1"/>
  <c r="N434" i="1"/>
  <c r="BK433" i="1"/>
  <c r="Z433" i="1"/>
  <c r="X433" i="1"/>
  <c r="N433" i="1"/>
  <c r="BK432" i="1"/>
  <c r="Z432" i="1"/>
  <c r="X432" i="1"/>
  <c r="N432" i="1"/>
  <c r="BK431" i="1"/>
  <c r="Z431" i="1"/>
  <c r="X431" i="1"/>
  <c r="N431" i="1"/>
  <c r="BK430" i="1"/>
  <c r="Z430" i="1"/>
  <c r="X430" i="1"/>
  <c r="N430" i="1"/>
  <c r="BK429" i="1"/>
  <c r="Z429" i="1"/>
  <c r="X429" i="1"/>
  <c r="N429" i="1"/>
  <c r="BK428" i="1"/>
  <c r="Z428" i="1"/>
  <c r="X428" i="1"/>
  <c r="N428" i="1"/>
  <c r="BK427" i="1"/>
  <c r="Z427" i="1"/>
  <c r="X427" i="1"/>
  <c r="N427" i="1"/>
  <c r="BK426" i="1"/>
  <c r="Z426" i="1"/>
  <c r="X426" i="1"/>
  <c r="N426" i="1"/>
  <c r="BK425" i="1"/>
  <c r="Z425" i="1"/>
  <c r="X425" i="1"/>
  <c r="N425" i="1"/>
  <c r="BK424" i="1"/>
  <c r="Z424" i="1"/>
  <c r="X424" i="1"/>
  <c r="N424" i="1"/>
  <c r="BK423" i="1"/>
  <c r="Z423" i="1"/>
  <c r="X423" i="1"/>
  <c r="N423" i="1"/>
  <c r="BK422" i="1"/>
  <c r="Z422" i="1"/>
  <c r="X422" i="1"/>
  <c r="N422" i="1"/>
  <c r="BK421" i="1"/>
  <c r="Z421" i="1"/>
  <c r="X421" i="1"/>
  <c r="N421" i="1"/>
  <c r="BK420" i="1"/>
  <c r="Z420" i="1"/>
  <c r="X420" i="1"/>
  <c r="N420" i="1"/>
  <c r="BK419" i="1"/>
  <c r="Z419" i="1"/>
  <c r="X419" i="1"/>
  <c r="N419" i="1"/>
  <c r="BK418" i="1"/>
  <c r="Z418" i="1"/>
  <c r="X418" i="1"/>
  <c r="N418" i="1"/>
  <c r="BK417" i="1"/>
  <c r="Z417" i="1"/>
  <c r="X417" i="1"/>
  <c r="N417" i="1"/>
  <c r="BK416" i="1"/>
  <c r="Z416" i="1"/>
  <c r="X416" i="1"/>
  <c r="N416" i="1"/>
  <c r="BK415" i="1"/>
  <c r="Z415" i="1"/>
  <c r="X415" i="1"/>
  <c r="N415" i="1"/>
  <c r="BK414" i="1"/>
  <c r="Z414" i="1"/>
  <c r="X414" i="1"/>
  <c r="N414" i="1"/>
  <c r="BK413" i="1"/>
  <c r="Z413" i="1"/>
  <c r="X413" i="1"/>
  <c r="N413" i="1"/>
  <c r="BK412" i="1"/>
  <c r="Z412" i="1"/>
  <c r="X412" i="1"/>
  <c r="N412" i="1"/>
  <c r="BK411" i="1"/>
  <c r="Z411" i="1"/>
  <c r="X411" i="1"/>
  <c r="L9" i="2" s="1"/>
  <c r="N411" i="1"/>
  <c r="BT395" i="1"/>
  <c r="K4" i="2" s="1"/>
  <c r="N1431" i="1" s="1"/>
  <c r="BT394" i="1"/>
  <c r="K5" i="2" s="1"/>
  <c r="N1438" i="1" s="1"/>
  <c r="BK390" i="1"/>
  <c r="Z390" i="1"/>
  <c r="X390" i="1"/>
  <c r="N390" i="1"/>
  <c r="BK389" i="1"/>
  <c r="Z389" i="1"/>
  <c r="X389" i="1"/>
  <c r="N389" i="1"/>
  <c r="BK388" i="1"/>
  <c r="Z388" i="1"/>
  <c r="X388" i="1"/>
  <c r="N388" i="1"/>
  <c r="BK387" i="1"/>
  <c r="Z387" i="1"/>
  <c r="X387" i="1"/>
  <c r="N387" i="1"/>
  <c r="BK386" i="1"/>
  <c r="Z386" i="1"/>
  <c r="X386" i="1"/>
  <c r="N386" i="1"/>
  <c r="BK385" i="1"/>
  <c r="Z385" i="1"/>
  <c r="X385" i="1"/>
  <c r="N385" i="1"/>
  <c r="BK384" i="1"/>
  <c r="Z384" i="1"/>
  <c r="X384" i="1"/>
  <c r="N384" i="1"/>
  <c r="BK383" i="1"/>
  <c r="Z383" i="1"/>
  <c r="X383" i="1"/>
  <c r="N383" i="1"/>
  <c r="BK382" i="1"/>
  <c r="Z382" i="1"/>
  <c r="X382" i="1"/>
  <c r="N382" i="1"/>
  <c r="BK381" i="1"/>
  <c r="Z381" i="1"/>
  <c r="X381" i="1"/>
  <c r="N381" i="1"/>
  <c r="BK380" i="1"/>
  <c r="Z380" i="1"/>
  <c r="X380" i="1"/>
  <c r="N380" i="1"/>
  <c r="BK379" i="1"/>
  <c r="Z379" i="1"/>
  <c r="X379" i="1"/>
  <c r="N379" i="1"/>
  <c r="BK378" i="1"/>
  <c r="Z378" i="1"/>
  <c r="X378" i="1"/>
  <c r="N378" i="1"/>
  <c r="BK377" i="1"/>
  <c r="Z377" i="1"/>
  <c r="X377" i="1"/>
  <c r="N377" i="1"/>
  <c r="BK376" i="1"/>
  <c r="Z376" i="1"/>
  <c r="X376" i="1"/>
  <c r="N376" i="1"/>
  <c r="BK375" i="1"/>
  <c r="Z375" i="1"/>
  <c r="X375" i="1"/>
  <c r="N375" i="1"/>
  <c r="BK374" i="1"/>
  <c r="Z374" i="1"/>
  <c r="X374" i="1"/>
  <c r="N374" i="1"/>
  <c r="BK373" i="1"/>
  <c r="Z373" i="1"/>
  <c r="X373" i="1"/>
  <c r="N373" i="1"/>
  <c r="BK372" i="1"/>
  <c r="Z372" i="1"/>
  <c r="X372" i="1"/>
  <c r="N372" i="1"/>
  <c r="BK371" i="1"/>
  <c r="Z371" i="1"/>
  <c r="X371" i="1"/>
  <c r="N371" i="1"/>
  <c r="BK370" i="1"/>
  <c r="Z370" i="1"/>
  <c r="X370" i="1"/>
  <c r="N370" i="1"/>
  <c r="BK369" i="1"/>
  <c r="Z369" i="1"/>
  <c r="X369" i="1"/>
  <c r="N369" i="1"/>
  <c r="BK368" i="1"/>
  <c r="Z368" i="1"/>
  <c r="X368" i="1"/>
  <c r="N368" i="1"/>
  <c r="BK367" i="1"/>
  <c r="Z367" i="1"/>
  <c r="X367" i="1"/>
  <c r="N367" i="1"/>
  <c r="BT351" i="1"/>
  <c r="J4" i="2" s="1"/>
  <c r="N1423" i="1" s="1"/>
  <c r="BT350" i="1"/>
  <c r="J5" i="2" s="1"/>
  <c r="N1430" i="1" s="1"/>
  <c r="BK346" i="1"/>
  <c r="Z346" i="1"/>
  <c r="X346" i="1"/>
  <c r="N346" i="1"/>
  <c r="BK345" i="1"/>
  <c r="Z345" i="1"/>
  <c r="X345" i="1"/>
  <c r="N345" i="1"/>
  <c r="BK344" i="1"/>
  <c r="Z344" i="1"/>
  <c r="X344" i="1"/>
  <c r="N344" i="1"/>
  <c r="BK343" i="1"/>
  <c r="Z343" i="1"/>
  <c r="X343" i="1"/>
  <c r="N343" i="1"/>
  <c r="BK342" i="1"/>
  <c r="Z342" i="1"/>
  <c r="X342" i="1"/>
  <c r="N342" i="1"/>
  <c r="BK341" i="1"/>
  <c r="Z341" i="1"/>
  <c r="X341" i="1"/>
  <c r="N341" i="1"/>
  <c r="BK340" i="1"/>
  <c r="Z340" i="1"/>
  <c r="X340" i="1"/>
  <c r="N340" i="1"/>
  <c r="BK339" i="1"/>
  <c r="Z339" i="1"/>
  <c r="X339" i="1"/>
  <c r="N339" i="1"/>
  <c r="BK338" i="1"/>
  <c r="Z338" i="1"/>
  <c r="X338" i="1"/>
  <c r="N338" i="1"/>
  <c r="BK337" i="1"/>
  <c r="Z337" i="1"/>
  <c r="X337" i="1"/>
  <c r="N337" i="1"/>
  <c r="BK336" i="1"/>
  <c r="Z336" i="1"/>
  <c r="X336" i="1"/>
  <c r="N336" i="1"/>
  <c r="BK335" i="1"/>
  <c r="Z335" i="1"/>
  <c r="X335" i="1"/>
  <c r="N335" i="1"/>
  <c r="BK334" i="1"/>
  <c r="Z334" i="1"/>
  <c r="X334" i="1"/>
  <c r="N334" i="1"/>
  <c r="BK333" i="1"/>
  <c r="Z333" i="1"/>
  <c r="X333" i="1"/>
  <c r="N333" i="1"/>
  <c r="BK332" i="1"/>
  <c r="Z332" i="1"/>
  <c r="X332" i="1"/>
  <c r="N332" i="1"/>
  <c r="BK331" i="1"/>
  <c r="Z331" i="1"/>
  <c r="X331" i="1"/>
  <c r="N331" i="1"/>
  <c r="BK330" i="1"/>
  <c r="Z330" i="1"/>
  <c r="X330" i="1"/>
  <c r="N330" i="1"/>
  <c r="BK329" i="1"/>
  <c r="Z329" i="1"/>
  <c r="X329" i="1"/>
  <c r="N329" i="1"/>
  <c r="BK328" i="1"/>
  <c r="Z328" i="1"/>
  <c r="X328" i="1"/>
  <c r="N328" i="1"/>
  <c r="BK327" i="1"/>
  <c r="Z327" i="1"/>
  <c r="X327" i="1"/>
  <c r="N327" i="1"/>
  <c r="BK326" i="1"/>
  <c r="Z326" i="1"/>
  <c r="X326" i="1"/>
  <c r="N326" i="1"/>
  <c r="BK325" i="1"/>
  <c r="Z325" i="1"/>
  <c r="X325" i="1"/>
  <c r="N325" i="1"/>
  <c r="BK324" i="1"/>
  <c r="Z324" i="1"/>
  <c r="X324" i="1"/>
  <c r="N324" i="1"/>
  <c r="BK323" i="1"/>
  <c r="Z323" i="1"/>
  <c r="X323" i="1"/>
  <c r="N323" i="1"/>
  <c r="BT307" i="1"/>
  <c r="I4" i="2" s="1"/>
  <c r="N1415" i="1" s="1"/>
  <c r="BT306" i="1"/>
  <c r="I5" i="2" s="1"/>
  <c r="N1422" i="1" s="1"/>
  <c r="BK302" i="1"/>
  <c r="Z302" i="1"/>
  <c r="X302" i="1"/>
  <c r="N302" i="1"/>
  <c r="BK301" i="1"/>
  <c r="Z301" i="1"/>
  <c r="X301" i="1"/>
  <c r="N301" i="1"/>
  <c r="BK300" i="1"/>
  <c r="Z300" i="1"/>
  <c r="X300" i="1"/>
  <c r="N300" i="1"/>
  <c r="BK299" i="1"/>
  <c r="Z299" i="1"/>
  <c r="X299" i="1"/>
  <c r="N299" i="1"/>
  <c r="BK298" i="1"/>
  <c r="Z298" i="1"/>
  <c r="X298" i="1"/>
  <c r="N298" i="1"/>
  <c r="BK297" i="1"/>
  <c r="Z297" i="1"/>
  <c r="X297" i="1"/>
  <c r="N297" i="1"/>
  <c r="BK296" i="1"/>
  <c r="Z296" i="1"/>
  <c r="X296" i="1"/>
  <c r="N296" i="1"/>
  <c r="BK295" i="1"/>
  <c r="Z295" i="1"/>
  <c r="X295" i="1"/>
  <c r="N295" i="1"/>
  <c r="BK294" i="1"/>
  <c r="Z294" i="1"/>
  <c r="X294" i="1"/>
  <c r="N294" i="1"/>
  <c r="BK293" i="1"/>
  <c r="Z293" i="1"/>
  <c r="X293" i="1"/>
  <c r="N293" i="1"/>
  <c r="BK292" i="1"/>
  <c r="Z292" i="1"/>
  <c r="X292" i="1"/>
  <c r="N292" i="1"/>
  <c r="BK291" i="1"/>
  <c r="Z291" i="1"/>
  <c r="X291" i="1"/>
  <c r="N291" i="1"/>
  <c r="BK290" i="1"/>
  <c r="Z290" i="1"/>
  <c r="X290" i="1"/>
  <c r="N290" i="1"/>
  <c r="BK289" i="1"/>
  <c r="Z289" i="1"/>
  <c r="X289" i="1"/>
  <c r="N289" i="1"/>
  <c r="BK288" i="1"/>
  <c r="Z288" i="1"/>
  <c r="X288" i="1"/>
  <c r="N288" i="1"/>
  <c r="BK287" i="1"/>
  <c r="Z287" i="1"/>
  <c r="X287" i="1"/>
  <c r="N287" i="1"/>
  <c r="BK286" i="1"/>
  <c r="Z286" i="1"/>
  <c r="X286" i="1"/>
  <c r="N286" i="1"/>
  <c r="BK285" i="1"/>
  <c r="Z285" i="1"/>
  <c r="X285" i="1"/>
  <c r="N285" i="1"/>
  <c r="BK284" i="1"/>
  <c r="Z284" i="1"/>
  <c r="X284" i="1"/>
  <c r="N284" i="1"/>
  <c r="BK283" i="1"/>
  <c r="Z283" i="1"/>
  <c r="X283" i="1"/>
  <c r="N283" i="1"/>
  <c r="BK282" i="1"/>
  <c r="Z282" i="1"/>
  <c r="X282" i="1"/>
  <c r="N282" i="1"/>
  <c r="BK281" i="1"/>
  <c r="Z281" i="1"/>
  <c r="X281" i="1"/>
  <c r="N281" i="1"/>
  <c r="BK280" i="1"/>
  <c r="Z280" i="1"/>
  <c r="X280" i="1"/>
  <c r="N280" i="1"/>
  <c r="BK279" i="1"/>
  <c r="Z279" i="1"/>
  <c r="X279" i="1"/>
  <c r="N279" i="1"/>
  <c r="K9" i="2" l="1"/>
  <c r="J11" i="2"/>
  <c r="M9" i="2"/>
  <c r="L11" i="2"/>
  <c r="J9" i="2"/>
  <c r="I21" i="2"/>
  <c r="I19" i="2"/>
  <c r="I9" i="2"/>
  <c r="M11" i="2"/>
  <c r="I11" i="2"/>
  <c r="K11" i="2"/>
  <c r="BT1188" i="1"/>
  <c r="AC12" i="2" s="1"/>
  <c r="AC13" i="2"/>
  <c r="BT836" i="1"/>
  <c r="U12" i="2" s="1"/>
  <c r="U13" i="2"/>
  <c r="BT1100" i="1"/>
  <c r="AA12" i="2" s="1"/>
  <c r="AA13" i="2"/>
  <c r="BT924" i="1"/>
  <c r="W12" i="2" s="1"/>
  <c r="W13" i="2"/>
  <c r="BT1320" i="1"/>
  <c r="AF12" i="2" s="1"/>
  <c r="AF13" i="2"/>
  <c r="BT880" i="1"/>
  <c r="V12" i="2" s="1"/>
  <c r="V13" i="2"/>
  <c r="BT792" i="1"/>
  <c r="T12" i="2" s="1"/>
  <c r="T13" i="2"/>
  <c r="BT1056" i="1"/>
  <c r="Z12" i="2" s="1"/>
  <c r="Z13" i="2"/>
  <c r="BT748" i="1"/>
  <c r="S12" i="2" s="1"/>
  <c r="S13" i="2"/>
  <c r="BT660" i="1"/>
  <c r="Q12" i="2" s="1"/>
  <c r="Q13" i="2"/>
  <c r="BT704" i="1"/>
  <c r="R12" i="2" s="1"/>
  <c r="R13" i="2"/>
  <c r="BT572" i="1"/>
  <c r="O12" i="2" s="1"/>
  <c r="O13" i="2"/>
  <c r="BT1012" i="1"/>
  <c r="Y12" i="2" s="1"/>
  <c r="Y13" i="2"/>
  <c r="BT968" i="1"/>
  <c r="X12" i="2" s="1"/>
  <c r="X13" i="2"/>
  <c r="BT1364" i="1"/>
  <c r="AG12" i="2" s="1"/>
  <c r="AG13" i="2"/>
  <c r="BT1276" i="1"/>
  <c r="AE12" i="2" s="1"/>
  <c r="AE13" i="2"/>
  <c r="BT1144" i="1"/>
  <c r="AB12" i="2" s="1"/>
  <c r="AB13" i="2"/>
  <c r="BT616" i="1"/>
  <c r="P12" i="2" s="1"/>
  <c r="P13" i="2"/>
  <c r="BT1232" i="1"/>
  <c r="AD12" i="2" s="1"/>
  <c r="AD13" i="2"/>
  <c r="J22" i="2"/>
  <c r="J23" i="2" s="1"/>
  <c r="J18" i="2"/>
  <c r="K17" i="2" s="1"/>
  <c r="BT441" i="1"/>
  <c r="BT397" i="1"/>
  <c r="BT485" i="1"/>
  <c r="BT353" i="1"/>
  <c r="BT263" i="1"/>
  <c r="H4" i="2" s="1"/>
  <c r="N1407" i="1" s="1"/>
  <c r="BT262" i="1"/>
  <c r="H5" i="2" s="1"/>
  <c r="N1414" i="1" s="1"/>
  <c r="BK258" i="1"/>
  <c r="Z258" i="1"/>
  <c r="X258" i="1"/>
  <c r="N258" i="1"/>
  <c r="BK257" i="1"/>
  <c r="Z257" i="1"/>
  <c r="X257" i="1"/>
  <c r="N257" i="1"/>
  <c r="BK256" i="1"/>
  <c r="Z256" i="1"/>
  <c r="X256" i="1"/>
  <c r="N256" i="1"/>
  <c r="BK255" i="1"/>
  <c r="Z255" i="1"/>
  <c r="X255" i="1"/>
  <c r="N255" i="1"/>
  <c r="BK254" i="1"/>
  <c r="Z254" i="1"/>
  <c r="X254" i="1"/>
  <c r="N254" i="1"/>
  <c r="BK253" i="1"/>
  <c r="Z253" i="1"/>
  <c r="X253" i="1"/>
  <c r="N253" i="1"/>
  <c r="BK252" i="1"/>
  <c r="Z252" i="1"/>
  <c r="X252" i="1"/>
  <c r="N252" i="1"/>
  <c r="BK251" i="1"/>
  <c r="Z251" i="1"/>
  <c r="X251" i="1"/>
  <c r="N251" i="1"/>
  <c r="BK250" i="1"/>
  <c r="Z250" i="1"/>
  <c r="X250" i="1"/>
  <c r="N250" i="1"/>
  <c r="BK249" i="1"/>
  <c r="Z249" i="1"/>
  <c r="X249" i="1"/>
  <c r="N249" i="1"/>
  <c r="BK248" i="1"/>
  <c r="Z248" i="1"/>
  <c r="X248" i="1"/>
  <c r="N248" i="1"/>
  <c r="BK247" i="1"/>
  <c r="Z247" i="1"/>
  <c r="X247" i="1"/>
  <c r="N247" i="1"/>
  <c r="BK246" i="1"/>
  <c r="Z246" i="1"/>
  <c r="X246" i="1"/>
  <c r="N246" i="1"/>
  <c r="BK245" i="1"/>
  <c r="Z245" i="1"/>
  <c r="X245" i="1"/>
  <c r="N245" i="1"/>
  <c r="BK244" i="1"/>
  <c r="Z244" i="1"/>
  <c r="X244" i="1"/>
  <c r="N244" i="1"/>
  <c r="BK243" i="1"/>
  <c r="Z243" i="1"/>
  <c r="X243" i="1"/>
  <c r="N243" i="1"/>
  <c r="BK242" i="1"/>
  <c r="Z242" i="1"/>
  <c r="X242" i="1"/>
  <c r="N242" i="1"/>
  <c r="BK241" i="1"/>
  <c r="Z241" i="1"/>
  <c r="X241" i="1"/>
  <c r="N241" i="1"/>
  <c r="BK240" i="1"/>
  <c r="Z240" i="1"/>
  <c r="X240" i="1"/>
  <c r="N240" i="1"/>
  <c r="BK239" i="1"/>
  <c r="Z239" i="1"/>
  <c r="X239" i="1"/>
  <c r="N239" i="1"/>
  <c r="BK238" i="1"/>
  <c r="Z238" i="1"/>
  <c r="X238" i="1"/>
  <c r="N238" i="1"/>
  <c r="BK237" i="1"/>
  <c r="Z237" i="1"/>
  <c r="X237" i="1"/>
  <c r="N237" i="1"/>
  <c r="BK236" i="1"/>
  <c r="Z236" i="1"/>
  <c r="X236" i="1"/>
  <c r="N236" i="1"/>
  <c r="BK235" i="1"/>
  <c r="Z235" i="1"/>
  <c r="X235" i="1"/>
  <c r="H9" i="2" s="1"/>
  <c r="N235" i="1"/>
  <c r="BT219" i="1"/>
  <c r="G4" i="2" s="1"/>
  <c r="N1399" i="1" s="1"/>
  <c r="BT218" i="1"/>
  <c r="G5" i="2" s="1"/>
  <c r="N1406" i="1" s="1"/>
  <c r="BK214" i="1"/>
  <c r="Z214" i="1"/>
  <c r="X214" i="1"/>
  <c r="N214" i="1"/>
  <c r="BK213" i="1"/>
  <c r="Z213" i="1"/>
  <c r="X213" i="1"/>
  <c r="N213" i="1"/>
  <c r="BK212" i="1"/>
  <c r="Z212" i="1"/>
  <c r="X212" i="1"/>
  <c r="N212" i="1"/>
  <c r="BK211" i="1"/>
  <c r="Z211" i="1"/>
  <c r="X211" i="1"/>
  <c r="N211" i="1"/>
  <c r="BK210" i="1"/>
  <c r="Z210" i="1"/>
  <c r="X210" i="1"/>
  <c r="N210" i="1"/>
  <c r="BK209" i="1"/>
  <c r="Z209" i="1"/>
  <c r="X209" i="1"/>
  <c r="N209" i="1"/>
  <c r="BK208" i="1"/>
  <c r="Z208" i="1"/>
  <c r="X208" i="1"/>
  <c r="N208" i="1"/>
  <c r="BK207" i="1"/>
  <c r="Z207" i="1"/>
  <c r="X207" i="1"/>
  <c r="N207" i="1"/>
  <c r="BK206" i="1"/>
  <c r="Z206" i="1"/>
  <c r="X206" i="1"/>
  <c r="N206" i="1"/>
  <c r="BK205" i="1"/>
  <c r="Z205" i="1"/>
  <c r="X205" i="1"/>
  <c r="N205" i="1"/>
  <c r="BK204" i="1"/>
  <c r="Z204" i="1"/>
  <c r="X204" i="1"/>
  <c r="N204" i="1"/>
  <c r="BK203" i="1"/>
  <c r="Z203" i="1"/>
  <c r="X203" i="1"/>
  <c r="N203" i="1"/>
  <c r="BK202" i="1"/>
  <c r="Z202" i="1"/>
  <c r="X202" i="1"/>
  <c r="N202" i="1"/>
  <c r="BK201" i="1"/>
  <c r="Z201" i="1"/>
  <c r="X201" i="1"/>
  <c r="N201" i="1"/>
  <c r="BK200" i="1"/>
  <c r="Z200" i="1"/>
  <c r="X200" i="1"/>
  <c r="N200" i="1"/>
  <c r="BK199" i="1"/>
  <c r="Z199" i="1"/>
  <c r="X199" i="1"/>
  <c r="N199" i="1"/>
  <c r="BK198" i="1"/>
  <c r="Z198" i="1"/>
  <c r="X198" i="1"/>
  <c r="N198" i="1"/>
  <c r="BK197" i="1"/>
  <c r="Z197" i="1"/>
  <c r="X197" i="1"/>
  <c r="N197" i="1"/>
  <c r="BK196" i="1"/>
  <c r="Z196" i="1"/>
  <c r="X196" i="1"/>
  <c r="N196" i="1"/>
  <c r="BK195" i="1"/>
  <c r="Z195" i="1"/>
  <c r="X195" i="1"/>
  <c r="N195" i="1"/>
  <c r="BK194" i="1"/>
  <c r="Z194" i="1"/>
  <c r="X194" i="1"/>
  <c r="N194" i="1"/>
  <c r="BK193" i="1"/>
  <c r="Z193" i="1"/>
  <c r="X193" i="1"/>
  <c r="N193" i="1"/>
  <c r="BK192" i="1"/>
  <c r="Z192" i="1"/>
  <c r="X192" i="1"/>
  <c r="N192" i="1"/>
  <c r="BK191" i="1"/>
  <c r="Z191" i="1"/>
  <c r="G11" i="2" s="1"/>
  <c r="X191" i="1"/>
  <c r="G9" i="2" s="1"/>
  <c r="N191" i="1"/>
  <c r="BT175" i="1"/>
  <c r="F4" i="2" s="1"/>
  <c r="N1391" i="1" s="1"/>
  <c r="BT174" i="1"/>
  <c r="F5" i="2" s="1"/>
  <c r="N1398" i="1" s="1"/>
  <c r="BK170" i="1"/>
  <c r="Z170" i="1"/>
  <c r="X170" i="1"/>
  <c r="N170" i="1"/>
  <c r="BK169" i="1"/>
  <c r="Z169" i="1"/>
  <c r="X169" i="1"/>
  <c r="N169" i="1"/>
  <c r="BK168" i="1"/>
  <c r="Z168" i="1"/>
  <c r="X168" i="1"/>
  <c r="N168" i="1"/>
  <c r="BK167" i="1"/>
  <c r="Z167" i="1"/>
  <c r="X167" i="1"/>
  <c r="N167" i="1"/>
  <c r="BK166" i="1"/>
  <c r="Z166" i="1"/>
  <c r="X166" i="1"/>
  <c r="N166" i="1"/>
  <c r="BK165" i="1"/>
  <c r="Z165" i="1"/>
  <c r="X165" i="1"/>
  <c r="N165" i="1"/>
  <c r="BK164" i="1"/>
  <c r="Z164" i="1"/>
  <c r="X164" i="1"/>
  <c r="N164" i="1"/>
  <c r="BK163" i="1"/>
  <c r="Z163" i="1"/>
  <c r="X163" i="1"/>
  <c r="N163" i="1"/>
  <c r="BK162" i="1"/>
  <c r="Z162" i="1"/>
  <c r="X162" i="1"/>
  <c r="N162" i="1"/>
  <c r="BK161" i="1"/>
  <c r="Z161" i="1"/>
  <c r="X161" i="1"/>
  <c r="N161" i="1"/>
  <c r="BK160" i="1"/>
  <c r="Z160" i="1"/>
  <c r="X160" i="1"/>
  <c r="N160" i="1"/>
  <c r="BK159" i="1"/>
  <c r="Z159" i="1"/>
  <c r="X159" i="1"/>
  <c r="N159" i="1"/>
  <c r="BK158" i="1"/>
  <c r="Z158" i="1"/>
  <c r="X158" i="1"/>
  <c r="N158" i="1"/>
  <c r="BK157" i="1"/>
  <c r="Z157" i="1"/>
  <c r="X157" i="1"/>
  <c r="N157" i="1"/>
  <c r="BK156" i="1"/>
  <c r="Z156" i="1"/>
  <c r="X156" i="1"/>
  <c r="N156" i="1"/>
  <c r="BK155" i="1"/>
  <c r="Z155" i="1"/>
  <c r="X155" i="1"/>
  <c r="N155" i="1"/>
  <c r="BK154" i="1"/>
  <c r="Z154" i="1"/>
  <c r="X154" i="1"/>
  <c r="N154" i="1"/>
  <c r="BK153" i="1"/>
  <c r="Z153" i="1"/>
  <c r="X153" i="1"/>
  <c r="N153" i="1"/>
  <c r="BK152" i="1"/>
  <c r="Z152" i="1"/>
  <c r="X152" i="1"/>
  <c r="N152" i="1"/>
  <c r="BK151" i="1"/>
  <c r="Z151" i="1"/>
  <c r="X151" i="1"/>
  <c r="N151" i="1"/>
  <c r="BK150" i="1"/>
  <c r="Z150" i="1"/>
  <c r="X150" i="1"/>
  <c r="N150" i="1"/>
  <c r="BK149" i="1"/>
  <c r="Z149" i="1"/>
  <c r="X149" i="1"/>
  <c r="N149" i="1"/>
  <c r="BK148" i="1"/>
  <c r="Z148" i="1"/>
  <c r="X148" i="1"/>
  <c r="N148" i="1"/>
  <c r="BK147" i="1"/>
  <c r="Z147" i="1"/>
  <c r="F11" i="2" s="1"/>
  <c r="X147" i="1"/>
  <c r="N147" i="1"/>
  <c r="BT131" i="1"/>
  <c r="E4" i="2" s="1"/>
  <c r="N1383" i="1" s="1"/>
  <c r="BT130" i="1"/>
  <c r="E5" i="2" s="1"/>
  <c r="N1390" i="1" s="1"/>
  <c r="BK126" i="1"/>
  <c r="Z126" i="1"/>
  <c r="X126" i="1"/>
  <c r="N126" i="1"/>
  <c r="BK125" i="1"/>
  <c r="Z125" i="1"/>
  <c r="X125" i="1"/>
  <c r="N125" i="1"/>
  <c r="BK124" i="1"/>
  <c r="Z124" i="1"/>
  <c r="X124" i="1"/>
  <c r="N124" i="1"/>
  <c r="BK123" i="1"/>
  <c r="Z123" i="1"/>
  <c r="X123" i="1"/>
  <c r="N123" i="1"/>
  <c r="BK122" i="1"/>
  <c r="Z122" i="1"/>
  <c r="X122" i="1"/>
  <c r="N122" i="1"/>
  <c r="BK121" i="1"/>
  <c r="Z121" i="1"/>
  <c r="X121" i="1"/>
  <c r="N121" i="1"/>
  <c r="BK120" i="1"/>
  <c r="Z120" i="1"/>
  <c r="X120" i="1"/>
  <c r="N120" i="1"/>
  <c r="BK119" i="1"/>
  <c r="Z119" i="1"/>
  <c r="X119" i="1"/>
  <c r="N119" i="1"/>
  <c r="BK118" i="1"/>
  <c r="Z118" i="1"/>
  <c r="X118" i="1"/>
  <c r="N118" i="1"/>
  <c r="BK117" i="1"/>
  <c r="Z117" i="1"/>
  <c r="X117" i="1"/>
  <c r="N117" i="1"/>
  <c r="BK116" i="1"/>
  <c r="Z116" i="1"/>
  <c r="X116" i="1"/>
  <c r="N116" i="1"/>
  <c r="BK115" i="1"/>
  <c r="Z115" i="1"/>
  <c r="X115" i="1"/>
  <c r="N115" i="1"/>
  <c r="BK114" i="1"/>
  <c r="Z114" i="1"/>
  <c r="X114" i="1"/>
  <c r="N114" i="1"/>
  <c r="BK113" i="1"/>
  <c r="Z113" i="1"/>
  <c r="X113" i="1"/>
  <c r="N113" i="1"/>
  <c r="BK112" i="1"/>
  <c r="Z112" i="1"/>
  <c r="X112" i="1"/>
  <c r="N112" i="1"/>
  <c r="BK111" i="1"/>
  <c r="Z111" i="1"/>
  <c r="X111" i="1"/>
  <c r="N111" i="1"/>
  <c r="BK110" i="1"/>
  <c r="Z110" i="1"/>
  <c r="X110" i="1"/>
  <c r="N110" i="1"/>
  <c r="BK109" i="1"/>
  <c r="Z109" i="1"/>
  <c r="X109" i="1"/>
  <c r="N109" i="1"/>
  <c r="BK108" i="1"/>
  <c r="Z108" i="1"/>
  <c r="X108" i="1"/>
  <c r="N108" i="1"/>
  <c r="BK107" i="1"/>
  <c r="Z107" i="1"/>
  <c r="X107" i="1"/>
  <c r="N107" i="1"/>
  <c r="BK106" i="1"/>
  <c r="Z106" i="1"/>
  <c r="X106" i="1"/>
  <c r="N106" i="1"/>
  <c r="BK105" i="1"/>
  <c r="Z105" i="1"/>
  <c r="X105" i="1"/>
  <c r="N105" i="1"/>
  <c r="BK104" i="1"/>
  <c r="Z104" i="1"/>
  <c r="X104" i="1"/>
  <c r="N104" i="1"/>
  <c r="BK103" i="1"/>
  <c r="Z103" i="1"/>
  <c r="X103" i="1"/>
  <c r="N103" i="1"/>
  <c r="J95" i="1"/>
  <c r="BK82" i="1"/>
  <c r="Z82" i="1"/>
  <c r="X82" i="1"/>
  <c r="N82" i="1"/>
  <c r="BK81" i="1"/>
  <c r="Z81" i="1"/>
  <c r="X81" i="1"/>
  <c r="N81" i="1"/>
  <c r="BK80" i="1"/>
  <c r="Z80" i="1"/>
  <c r="X80" i="1"/>
  <c r="N80" i="1"/>
  <c r="BK79" i="1"/>
  <c r="Z79" i="1"/>
  <c r="X79" i="1"/>
  <c r="N79" i="1"/>
  <c r="BK78" i="1"/>
  <c r="Z78" i="1"/>
  <c r="X78" i="1"/>
  <c r="N78" i="1"/>
  <c r="BK77" i="1"/>
  <c r="Z77" i="1"/>
  <c r="X77" i="1"/>
  <c r="N77" i="1"/>
  <c r="BK76" i="1"/>
  <c r="Z76" i="1"/>
  <c r="X76" i="1"/>
  <c r="N76" i="1"/>
  <c r="BK75" i="1"/>
  <c r="Z75" i="1"/>
  <c r="X75" i="1"/>
  <c r="N75" i="1"/>
  <c r="BK74" i="1"/>
  <c r="Z74" i="1"/>
  <c r="X74" i="1"/>
  <c r="N74" i="1"/>
  <c r="BK73" i="1"/>
  <c r="Z73" i="1"/>
  <c r="X73" i="1"/>
  <c r="N73" i="1"/>
  <c r="BK72" i="1"/>
  <c r="Z72" i="1"/>
  <c r="X72" i="1"/>
  <c r="N72" i="1"/>
  <c r="BK71" i="1"/>
  <c r="Z71" i="1"/>
  <c r="X71" i="1"/>
  <c r="N71" i="1"/>
  <c r="BK70" i="1"/>
  <c r="Z70" i="1"/>
  <c r="X70" i="1"/>
  <c r="N70" i="1"/>
  <c r="BK69" i="1"/>
  <c r="Z69" i="1"/>
  <c r="X69" i="1"/>
  <c r="N69" i="1"/>
  <c r="BK68" i="1"/>
  <c r="Z68" i="1"/>
  <c r="X68" i="1"/>
  <c r="N68" i="1"/>
  <c r="BK67" i="1"/>
  <c r="Z67" i="1"/>
  <c r="X67" i="1"/>
  <c r="N67" i="1"/>
  <c r="BK66" i="1"/>
  <c r="Z66" i="1"/>
  <c r="X66" i="1"/>
  <c r="N66" i="1"/>
  <c r="BK65" i="1"/>
  <c r="Z65" i="1"/>
  <c r="X65" i="1"/>
  <c r="N65" i="1"/>
  <c r="BK64" i="1"/>
  <c r="Z64" i="1"/>
  <c r="X64" i="1"/>
  <c r="N64" i="1"/>
  <c r="BK63" i="1"/>
  <c r="Z63" i="1"/>
  <c r="X63" i="1"/>
  <c r="N63" i="1"/>
  <c r="BK62" i="1"/>
  <c r="Z62" i="1"/>
  <c r="X62" i="1"/>
  <c r="N62" i="1"/>
  <c r="BK61" i="1"/>
  <c r="Z61" i="1"/>
  <c r="X61" i="1"/>
  <c r="N61" i="1"/>
  <c r="BK60" i="1"/>
  <c r="Z60" i="1"/>
  <c r="X60" i="1"/>
  <c r="N60" i="1"/>
  <c r="BK59" i="1"/>
  <c r="Z59" i="1"/>
  <c r="X59" i="1"/>
  <c r="N59" i="1"/>
  <c r="J51" i="1"/>
  <c r="CU48" i="1"/>
  <c r="CT48" i="1"/>
  <c r="CS48" i="1"/>
  <c r="CR48" i="1"/>
  <c r="CQ48" i="1"/>
  <c r="CU47" i="1"/>
  <c r="CT47" i="1"/>
  <c r="CS47" i="1"/>
  <c r="CR47" i="1"/>
  <c r="CQ47" i="1"/>
  <c r="CU46" i="1"/>
  <c r="CT46" i="1"/>
  <c r="CS46" i="1"/>
  <c r="CR46" i="1"/>
  <c r="CQ46" i="1"/>
  <c r="CU45" i="1"/>
  <c r="CT45" i="1"/>
  <c r="CS45" i="1"/>
  <c r="CR45" i="1"/>
  <c r="CQ45" i="1"/>
  <c r="CU44" i="1"/>
  <c r="CT44" i="1"/>
  <c r="CS44" i="1"/>
  <c r="CR44" i="1"/>
  <c r="CQ44" i="1"/>
  <c r="CU43" i="1"/>
  <c r="CT43" i="1"/>
  <c r="CS43" i="1"/>
  <c r="CR43" i="1"/>
  <c r="CQ43" i="1"/>
  <c r="C4" i="2"/>
  <c r="CU42" i="1"/>
  <c r="CT42" i="1"/>
  <c r="CS42" i="1"/>
  <c r="CR42" i="1"/>
  <c r="CQ42" i="1"/>
  <c r="BK38" i="1"/>
  <c r="Z38" i="1"/>
  <c r="X38" i="1"/>
  <c r="N38" i="1"/>
  <c r="BK37" i="1"/>
  <c r="Z37" i="1"/>
  <c r="X37" i="1"/>
  <c r="N37" i="1"/>
  <c r="BK36" i="1"/>
  <c r="Z36" i="1"/>
  <c r="X36" i="1"/>
  <c r="N36" i="1"/>
  <c r="BK35" i="1"/>
  <c r="Z35" i="1"/>
  <c r="X35" i="1"/>
  <c r="N35" i="1"/>
  <c r="BK34" i="1"/>
  <c r="Z34" i="1"/>
  <c r="X34" i="1"/>
  <c r="N34" i="1"/>
  <c r="BK33" i="1"/>
  <c r="Z33" i="1"/>
  <c r="X33" i="1"/>
  <c r="N33" i="1"/>
  <c r="BK32" i="1"/>
  <c r="Z32" i="1"/>
  <c r="X32" i="1"/>
  <c r="N32" i="1"/>
  <c r="BK31" i="1"/>
  <c r="Z31" i="1"/>
  <c r="X31" i="1"/>
  <c r="N31" i="1"/>
  <c r="BK30" i="1"/>
  <c r="Z30" i="1"/>
  <c r="X30" i="1"/>
  <c r="N30" i="1"/>
  <c r="BK29" i="1"/>
  <c r="Z29" i="1"/>
  <c r="X29" i="1"/>
  <c r="N29" i="1"/>
  <c r="BK28" i="1"/>
  <c r="Z28" i="1"/>
  <c r="X28" i="1"/>
  <c r="N28" i="1"/>
  <c r="BK27" i="1"/>
  <c r="Z27" i="1"/>
  <c r="X27" i="1"/>
  <c r="N27" i="1"/>
  <c r="BK26" i="1"/>
  <c r="Z26" i="1"/>
  <c r="X26" i="1"/>
  <c r="N26" i="1"/>
  <c r="BK25" i="1"/>
  <c r="Z25" i="1"/>
  <c r="X25" i="1"/>
  <c r="N25" i="1"/>
  <c r="BK24" i="1"/>
  <c r="Z24" i="1"/>
  <c r="X24" i="1"/>
  <c r="N24" i="1"/>
  <c r="BK23" i="1"/>
  <c r="Z23" i="1"/>
  <c r="X23" i="1"/>
  <c r="N23" i="1"/>
  <c r="BK22" i="1"/>
  <c r="Z22" i="1"/>
  <c r="X22" i="1"/>
  <c r="N22" i="1"/>
  <c r="BK21" i="1"/>
  <c r="Z21" i="1"/>
  <c r="X21" i="1"/>
  <c r="N21" i="1"/>
  <c r="BK20" i="1"/>
  <c r="Z20" i="1"/>
  <c r="X20" i="1"/>
  <c r="N20" i="1"/>
  <c r="BK19" i="1"/>
  <c r="Z19" i="1"/>
  <c r="X19" i="1"/>
  <c r="N19" i="1"/>
  <c r="BK18" i="1"/>
  <c r="Z18" i="1"/>
  <c r="X18" i="1"/>
  <c r="N18" i="1"/>
  <c r="BK17" i="1"/>
  <c r="X17" i="1"/>
  <c r="N17" i="1"/>
  <c r="BK16" i="1"/>
  <c r="Z16" i="1"/>
  <c r="X16" i="1"/>
  <c r="N16" i="1"/>
  <c r="BK15" i="1"/>
  <c r="Z15" i="1"/>
  <c r="E11" i="2" l="1"/>
  <c r="J21" i="2"/>
  <c r="J19" i="2"/>
  <c r="K21" i="2"/>
  <c r="D11" i="2"/>
  <c r="H11" i="2"/>
  <c r="D9" i="2"/>
  <c r="E9" i="2"/>
  <c r="BT133" i="1"/>
  <c r="E13" i="2" s="1"/>
  <c r="F9" i="2"/>
  <c r="BT352" i="1"/>
  <c r="J12" i="2" s="1"/>
  <c r="J13" i="2"/>
  <c r="BT484" i="1"/>
  <c r="M12" i="2" s="1"/>
  <c r="M13" i="2"/>
  <c r="BT396" i="1"/>
  <c r="K12" i="2" s="1"/>
  <c r="K13" i="2"/>
  <c r="BT440" i="1"/>
  <c r="L12" i="2" s="1"/>
  <c r="L13" i="2"/>
  <c r="AM2" i="2"/>
  <c r="J183" i="1"/>
  <c r="AQ183" i="1" s="1"/>
  <c r="AG95" i="1"/>
  <c r="J139" i="1"/>
  <c r="AG139" i="1" s="1"/>
  <c r="AG51" i="1"/>
  <c r="X15" i="1"/>
  <c r="C9" i="2" s="1"/>
  <c r="C11" i="2"/>
  <c r="K18" i="2"/>
  <c r="L17" i="2" s="1"/>
  <c r="K22" i="2"/>
  <c r="K23" i="2" s="1"/>
  <c r="BT309" i="1"/>
  <c r="BT89" i="1"/>
  <c r="BT221" i="1"/>
  <c r="BT177" i="1"/>
  <c r="BH51" i="1"/>
  <c r="BT51" i="1"/>
  <c r="BT265" i="1"/>
  <c r="AQ95" i="1"/>
  <c r="AQ51" i="1"/>
  <c r="BH95" i="1"/>
  <c r="CS49" i="1"/>
  <c r="BO95" i="1"/>
  <c r="CR49" i="1"/>
  <c r="BO51" i="1"/>
  <c r="BT95" i="1"/>
  <c r="CQ49" i="1"/>
  <c r="BT132" i="1" l="1"/>
  <c r="E12" i="2" s="1"/>
  <c r="K19" i="2"/>
  <c r="AQ139" i="1"/>
  <c r="BH183" i="1"/>
  <c r="BT139" i="1"/>
  <c r="C16" i="2"/>
  <c r="C8" i="2" s="1"/>
  <c r="E16" i="2"/>
  <c r="E8" i="2" s="1"/>
  <c r="U16" i="2"/>
  <c r="U8" i="2" s="1"/>
  <c r="H16" i="2"/>
  <c r="H8" i="2" s="1"/>
  <c r="AF16" i="2"/>
  <c r="AF8" i="2" s="1"/>
  <c r="R16" i="2"/>
  <c r="R8" i="2" s="1"/>
  <c r="D16" i="2"/>
  <c r="K16" i="2"/>
  <c r="K8" i="2" s="1"/>
  <c r="AA16" i="2"/>
  <c r="AA8" i="2" s="1"/>
  <c r="Q16" i="2"/>
  <c r="Q8" i="2" s="1"/>
  <c r="W16" i="2"/>
  <c r="W8" i="2" s="1"/>
  <c r="I16" i="2"/>
  <c r="I8" i="2" s="1"/>
  <c r="Y16" i="2"/>
  <c r="Y8" i="2" s="1"/>
  <c r="L16" i="2"/>
  <c r="L8" i="2" s="1"/>
  <c r="F16" i="2"/>
  <c r="F8" i="2" s="1"/>
  <c r="V16" i="2"/>
  <c r="V8" i="2" s="1"/>
  <c r="P16" i="2"/>
  <c r="P8" i="2" s="1"/>
  <c r="O16" i="2"/>
  <c r="O8" i="2" s="1"/>
  <c r="AE16" i="2"/>
  <c r="AE8" i="2" s="1"/>
  <c r="AB16" i="2"/>
  <c r="AB8" i="2" s="1"/>
  <c r="M16" i="2"/>
  <c r="M8" i="2" s="1"/>
  <c r="AC16" i="2"/>
  <c r="AC8" i="2" s="1"/>
  <c r="T16" i="2"/>
  <c r="T8" i="2" s="1"/>
  <c r="J16" i="2"/>
  <c r="J8" i="2" s="1"/>
  <c r="Z16" i="2"/>
  <c r="Z8" i="2" s="1"/>
  <c r="X16" i="2"/>
  <c r="X8" i="2" s="1"/>
  <c r="S16" i="2"/>
  <c r="S8" i="2" s="1"/>
  <c r="AG16" i="2"/>
  <c r="AG8" i="2" s="1"/>
  <c r="N16" i="2"/>
  <c r="N8" i="2" s="1"/>
  <c r="AD16" i="2"/>
  <c r="AD8" i="2" s="1"/>
  <c r="G16" i="2"/>
  <c r="G8" i="2" s="1"/>
  <c r="BT264" i="1"/>
  <c r="H12" i="2" s="1"/>
  <c r="H13" i="2"/>
  <c r="BT176" i="1"/>
  <c r="F12" i="2" s="1"/>
  <c r="F13" i="2"/>
  <c r="BT308" i="1"/>
  <c r="I12" i="2" s="1"/>
  <c r="I13" i="2"/>
  <c r="BO183" i="1"/>
  <c r="BT220" i="1"/>
  <c r="G12" i="2" s="1"/>
  <c r="G13" i="2"/>
  <c r="BT183" i="1"/>
  <c r="BT88" i="1"/>
  <c r="D12" i="2" s="1"/>
  <c r="D13" i="2"/>
  <c r="J227" i="1"/>
  <c r="J315" i="1" s="1"/>
  <c r="BH139" i="1"/>
  <c r="BO139" i="1"/>
  <c r="J271" i="1"/>
  <c r="AG183" i="1"/>
  <c r="L22" i="2"/>
  <c r="L23" i="2" s="1"/>
  <c r="L18" i="2"/>
  <c r="M17" i="2" s="1"/>
  <c r="L21" i="2" l="1"/>
  <c r="L19" i="2"/>
  <c r="CQ50" i="1"/>
  <c r="BH227" i="1"/>
  <c r="BO227" i="1"/>
  <c r="BT227" i="1"/>
  <c r="D8" i="2"/>
  <c r="C32" i="2"/>
  <c r="AG227" i="1"/>
  <c r="J403" i="1"/>
  <c r="AG403" i="1" s="1"/>
  <c r="BH315" i="1"/>
  <c r="BT315" i="1"/>
  <c r="AG315" i="1"/>
  <c r="AQ315" i="1"/>
  <c r="BO315" i="1"/>
  <c r="AQ227" i="1"/>
  <c r="BO271" i="1"/>
  <c r="AQ271" i="1"/>
  <c r="J359" i="1"/>
  <c r="BT271" i="1"/>
  <c r="BH271" i="1"/>
  <c r="AG271" i="1"/>
  <c r="M18" i="2"/>
  <c r="N17" i="2" s="1"/>
  <c r="M22" i="2"/>
  <c r="M23" i="2" s="1"/>
  <c r="M21" i="2" l="1"/>
  <c r="M19" i="2"/>
  <c r="BT403" i="1"/>
  <c r="AQ403" i="1"/>
  <c r="BH403" i="1"/>
  <c r="BO403" i="1"/>
  <c r="BO359" i="1"/>
  <c r="J447" i="1"/>
  <c r="AG359" i="1"/>
  <c r="BH359" i="1"/>
  <c r="AQ359" i="1"/>
  <c r="BT359" i="1"/>
  <c r="N22" i="2"/>
  <c r="N23" i="2" s="1"/>
  <c r="N18" i="2"/>
  <c r="O17" i="2" s="1"/>
  <c r="N21" i="2" l="1"/>
  <c r="N19" i="2"/>
  <c r="O21" i="2"/>
  <c r="J491" i="1"/>
  <c r="AQ447" i="1"/>
  <c r="BH447" i="1"/>
  <c r="BO447" i="1"/>
  <c r="BT447" i="1"/>
  <c r="AG447" i="1"/>
  <c r="O18" i="2"/>
  <c r="P17" i="2" s="1"/>
  <c r="O22" i="2"/>
  <c r="O23" i="2" s="1"/>
  <c r="O19" i="2" l="1"/>
  <c r="BT491" i="1"/>
  <c r="BO491" i="1"/>
  <c r="BH491" i="1"/>
  <c r="AG491" i="1"/>
  <c r="J535" i="1"/>
  <c r="J579" i="1"/>
  <c r="AQ491" i="1"/>
  <c r="P22" i="2"/>
  <c r="P23" i="2" s="1"/>
  <c r="P18" i="2"/>
  <c r="Q17" i="2" s="1"/>
  <c r="P21" i="2" l="1"/>
  <c r="P19" i="2"/>
  <c r="BO579" i="1"/>
  <c r="BH579" i="1"/>
  <c r="J667" i="1"/>
  <c r="AG579" i="1"/>
  <c r="BT579" i="1"/>
  <c r="AQ579" i="1"/>
  <c r="BT535" i="1"/>
  <c r="BH535" i="1"/>
  <c r="BO535" i="1"/>
  <c r="AG535" i="1"/>
  <c r="J623" i="1"/>
  <c r="AQ535" i="1"/>
  <c r="Q18" i="2"/>
  <c r="R17" i="2" s="1"/>
  <c r="Q22" i="2"/>
  <c r="Q23" i="2" s="1"/>
  <c r="Q21" i="2" l="1"/>
  <c r="Q19" i="2"/>
  <c r="BO623" i="1"/>
  <c r="BH623" i="1"/>
  <c r="BT623" i="1"/>
  <c r="AG623" i="1"/>
  <c r="J711" i="1"/>
  <c r="AQ623" i="1"/>
  <c r="BH667" i="1"/>
  <c r="AQ667" i="1"/>
  <c r="BO667" i="1"/>
  <c r="J755" i="1"/>
  <c r="AG667" i="1"/>
  <c r="BT667" i="1"/>
  <c r="R22" i="2"/>
  <c r="R23" i="2" s="1"/>
  <c r="R18" i="2"/>
  <c r="S17" i="2" s="1"/>
  <c r="R21" i="2" l="1"/>
  <c r="R19" i="2"/>
  <c r="AQ755" i="1"/>
  <c r="BH755" i="1"/>
  <c r="BT755" i="1"/>
  <c r="BO755" i="1"/>
  <c r="AG755" i="1"/>
  <c r="J843" i="1"/>
  <c r="AQ711" i="1"/>
  <c r="BT711" i="1"/>
  <c r="AG711" i="1"/>
  <c r="BH711" i="1"/>
  <c r="BO711" i="1"/>
  <c r="J799" i="1"/>
  <c r="S18" i="2"/>
  <c r="T17" i="2" s="1"/>
  <c r="S22" i="2"/>
  <c r="S23" i="2" s="1"/>
  <c r="S21" i="2" l="1"/>
  <c r="S19" i="2"/>
  <c r="J887" i="1"/>
  <c r="AG799" i="1"/>
  <c r="BH799" i="1"/>
  <c r="AQ799" i="1"/>
  <c r="BT799" i="1"/>
  <c r="BO799" i="1"/>
  <c r="BH843" i="1"/>
  <c r="BO843" i="1"/>
  <c r="AG843" i="1"/>
  <c r="BT843" i="1"/>
  <c r="J931" i="1"/>
  <c r="AQ843" i="1"/>
  <c r="T22" i="2"/>
  <c r="T23" i="2" s="1"/>
  <c r="T18" i="2"/>
  <c r="U17" i="2" s="1"/>
  <c r="T21" i="2" l="1"/>
  <c r="T19" i="2"/>
  <c r="AQ931" i="1"/>
  <c r="J1019" i="1"/>
  <c r="BT931" i="1"/>
  <c r="BH931" i="1"/>
  <c r="AG931" i="1"/>
  <c r="BO931" i="1"/>
  <c r="AG887" i="1"/>
  <c r="BT887" i="1"/>
  <c r="BO887" i="1"/>
  <c r="AQ887" i="1"/>
  <c r="BH887" i="1"/>
  <c r="J975" i="1"/>
  <c r="U22" i="2"/>
  <c r="U23" i="2" s="1"/>
  <c r="U18" i="2"/>
  <c r="V17" i="2" s="1"/>
  <c r="U21" i="2" l="1"/>
  <c r="U19" i="2"/>
  <c r="J1063" i="1"/>
  <c r="AQ975" i="1"/>
  <c r="BO975" i="1"/>
  <c r="BH975" i="1"/>
  <c r="AG975" i="1"/>
  <c r="BT975" i="1"/>
  <c r="AG1019" i="1"/>
  <c r="BT1019" i="1"/>
  <c r="BH1019" i="1"/>
  <c r="AQ1019" i="1"/>
  <c r="J1107" i="1"/>
  <c r="BO1019" i="1"/>
  <c r="V18" i="2"/>
  <c r="W17" i="2" s="1"/>
  <c r="V22" i="2"/>
  <c r="V23" i="2" s="1"/>
  <c r="V21" i="2" l="1"/>
  <c r="V19" i="2"/>
  <c r="W21" i="2"/>
  <c r="AG1107" i="1"/>
  <c r="BT1107" i="1"/>
  <c r="BO1107" i="1"/>
  <c r="BH1107" i="1"/>
  <c r="AQ1107" i="1"/>
  <c r="J1195" i="1"/>
  <c r="BT1063" i="1"/>
  <c r="BO1063" i="1"/>
  <c r="AG1063" i="1"/>
  <c r="BH1063" i="1"/>
  <c r="J1151" i="1"/>
  <c r="AQ1063" i="1"/>
  <c r="W22" i="2"/>
  <c r="W23" i="2" s="1"/>
  <c r="W18" i="2"/>
  <c r="X17" i="2" s="1"/>
  <c r="W19" i="2" l="1"/>
  <c r="BT1151" i="1"/>
  <c r="J1239" i="1"/>
  <c r="AQ1151" i="1"/>
  <c r="AG1151" i="1"/>
  <c r="BO1151" i="1"/>
  <c r="BH1151" i="1"/>
  <c r="BO1195" i="1"/>
  <c r="BT1195" i="1"/>
  <c r="AG1195" i="1"/>
  <c r="BH1195" i="1"/>
  <c r="J1283" i="1"/>
  <c r="AQ1195" i="1"/>
  <c r="X18" i="2"/>
  <c r="Y17" i="2" s="1"/>
  <c r="X22" i="2"/>
  <c r="X23" i="2" s="1"/>
  <c r="X21" i="2" l="1"/>
  <c r="X19" i="2"/>
  <c r="BH1283" i="1"/>
  <c r="BO1283" i="1"/>
  <c r="BT1283" i="1"/>
  <c r="AQ1283" i="1"/>
  <c r="AG1283" i="1"/>
  <c r="BT1239" i="1"/>
  <c r="AQ1239" i="1"/>
  <c r="BH1239" i="1"/>
  <c r="AG1239" i="1"/>
  <c r="BO1239" i="1"/>
  <c r="J1327" i="1"/>
  <c r="Y22" i="2"/>
  <c r="Y23" i="2" s="1"/>
  <c r="Y18" i="2"/>
  <c r="Z17" i="2" s="1"/>
  <c r="Y21" i="2" l="1"/>
  <c r="Y19" i="2"/>
  <c r="Z21" i="2"/>
  <c r="AQ1327" i="1"/>
  <c r="BH1327" i="1"/>
  <c r="AG1327" i="1"/>
  <c r="BT1327" i="1"/>
  <c r="BO1327" i="1"/>
  <c r="Z18" i="2"/>
  <c r="AA17" i="2" s="1"/>
  <c r="Z22" i="2"/>
  <c r="Z23" i="2" s="1"/>
  <c r="Z19" i="2" l="1"/>
  <c r="AA22" i="2"/>
  <c r="AA23" i="2" s="1"/>
  <c r="AA18" i="2"/>
  <c r="AB17" i="2" s="1"/>
  <c r="AA21" i="2" l="1"/>
  <c r="AA19" i="2"/>
  <c r="AB18" i="2"/>
  <c r="AC17" i="2" s="1"/>
  <c r="AB22" i="2"/>
  <c r="AB23" i="2" s="1"/>
  <c r="AB21" i="2" l="1"/>
  <c r="AC21" i="2"/>
  <c r="AB19" i="2"/>
  <c r="AC22" i="2"/>
  <c r="AC23" i="2" s="1"/>
  <c r="AC18" i="2"/>
  <c r="AD17" i="2" s="1"/>
  <c r="AC19" i="2" l="1"/>
  <c r="AD18" i="2"/>
  <c r="AE17" i="2" s="1"/>
  <c r="AD22" i="2"/>
  <c r="AD23" i="2" s="1"/>
  <c r="AD21" i="2" l="1"/>
  <c r="AD19" i="2"/>
  <c r="AE22" i="2"/>
  <c r="AE23" i="2" s="1"/>
  <c r="AE18" i="2"/>
  <c r="AF17" i="2" s="1"/>
  <c r="AE21" i="2" l="1"/>
  <c r="AE19" i="2"/>
  <c r="AF18" i="2"/>
  <c r="AG17" i="2" s="1"/>
  <c r="AF22" i="2"/>
  <c r="AF23" i="2" s="1"/>
  <c r="AF21" i="2" l="1"/>
  <c r="AG21" i="2"/>
  <c r="AF19" i="2"/>
  <c r="AG22" i="2"/>
  <c r="AG23" i="2" s="1"/>
  <c r="AG18" i="2"/>
  <c r="AG19" i="2" s="1"/>
</calcChain>
</file>

<file path=xl/sharedStrings.xml><?xml version="1.0" encoding="utf-8"?>
<sst xmlns="http://schemas.openxmlformats.org/spreadsheetml/2006/main" count="5839" uniqueCount="450">
  <si>
    <t>SKCL</t>
  </si>
  <si>
    <t>030</t>
  </si>
  <si>
    <t>00</t>
  </si>
  <si>
    <t>N</t>
  </si>
  <si>
    <t>Año</t>
  </si>
  <si>
    <t>Mes</t>
  </si>
  <si>
    <t>Día</t>
  </si>
  <si>
    <t>Estación o Aeropuerto</t>
  </si>
  <si>
    <t>Departamento:</t>
  </si>
  <si>
    <t>Municipio</t>
  </si>
  <si>
    <t>Código Estación</t>
  </si>
  <si>
    <t xml:space="preserve">O M M </t>
  </si>
  <si>
    <t>O A C I</t>
  </si>
  <si>
    <t>SKVP</t>
  </si>
  <si>
    <t>Cesar</t>
  </si>
  <si>
    <t>10°26′06.15″N</t>
  </si>
  <si>
    <t xml:space="preserve"> 73°15′58.22″O</t>
  </si>
  <si>
    <t>Valledupar</t>
  </si>
  <si>
    <t>021</t>
  </si>
  <si>
    <t>01</t>
  </si>
  <si>
    <t>Ernesto Cortissoz</t>
  </si>
  <si>
    <t>SKLT</t>
  </si>
  <si>
    <t>Amazonas</t>
  </si>
  <si>
    <t>04°11′36.78″S</t>
  </si>
  <si>
    <t xml:space="preserve"> 69°56′35.39″O</t>
  </si>
  <si>
    <t>Leticia</t>
  </si>
  <si>
    <t>020</t>
  </si>
  <si>
    <t>02</t>
  </si>
  <si>
    <t>Almirante Padilla</t>
  </si>
  <si>
    <t>SKRH</t>
  </si>
  <si>
    <t>La Guajira</t>
  </si>
  <si>
    <t>11°31′34.40″N</t>
  </si>
  <si>
    <t xml:space="preserve"> 72°55′33.45″O</t>
  </si>
  <si>
    <t>03</t>
  </si>
  <si>
    <t>Hora</t>
  </si>
  <si>
    <t>Presión Atmosférica.</t>
  </si>
  <si>
    <t>Temperatura / Humedad</t>
  </si>
  <si>
    <t>Nubosidad</t>
  </si>
  <si>
    <t>Viento</t>
  </si>
  <si>
    <t>Visibilidad Predominante o Mínima</t>
  </si>
  <si>
    <t>Fenómeno Atmosférico</t>
  </si>
  <si>
    <t>Precipitación</t>
  </si>
  <si>
    <t>Antonio Nariño</t>
  </si>
  <si>
    <t>SKPS</t>
  </si>
  <si>
    <t>Nariño</t>
  </si>
  <si>
    <t>01°23′46,49″N</t>
  </si>
  <si>
    <t xml:space="preserve"> 77°17′29,32″O</t>
  </si>
  <si>
    <t>04</t>
  </si>
  <si>
    <t>FU</t>
  </si>
  <si>
    <t>050</t>
  </si>
  <si>
    <t>S</t>
  </si>
  <si>
    <t>BRUMA ARENA HUMO</t>
  </si>
  <si>
    <t>Qfe</t>
  </si>
  <si>
    <t>Qff</t>
  </si>
  <si>
    <t>Qnh</t>
  </si>
  <si>
    <t>Temperatura</t>
  </si>
  <si>
    <t>Punto de Rocío</t>
  </si>
  <si>
    <t>Humedad Relativa</t>
  </si>
  <si>
    <t>Tensión de Vapor</t>
  </si>
  <si>
    <t>Capa 1</t>
  </si>
  <si>
    <t>Capa 2</t>
  </si>
  <si>
    <t>Capa 3</t>
  </si>
  <si>
    <t>Capa 4</t>
  </si>
  <si>
    <t>D. vertical</t>
  </si>
  <si>
    <t>Total</t>
  </si>
  <si>
    <t>Dirección</t>
  </si>
  <si>
    <t>Velocidad</t>
  </si>
  <si>
    <t>Hora HLC</t>
  </si>
  <si>
    <t>Pluviómetro</t>
  </si>
  <si>
    <t>Antonio Roldan Betancourt</t>
  </si>
  <si>
    <t>SKLC</t>
  </si>
  <si>
    <t>Antioquia</t>
  </si>
  <si>
    <t>07°48′43.04″N</t>
  </si>
  <si>
    <t xml:space="preserve"> 76°42′59.14″O</t>
  </si>
  <si>
    <t>Apartado</t>
  </si>
  <si>
    <t>05</t>
  </si>
  <si>
    <t>HZ</t>
  </si>
  <si>
    <t>Tipo</t>
  </si>
  <si>
    <t>Cantidad</t>
  </si>
  <si>
    <t>Altura Ft</t>
  </si>
  <si>
    <t>Elevación</t>
  </si>
  <si>
    <t>Benito Salas</t>
  </si>
  <si>
    <t>SKNV</t>
  </si>
  <si>
    <t>Huila</t>
  </si>
  <si>
    <t>02°57′00.54″N</t>
  </si>
  <si>
    <t xml:space="preserve"> 75°17′38.40″O</t>
  </si>
  <si>
    <t>Neiva</t>
  </si>
  <si>
    <t>06</t>
  </si>
  <si>
    <t>DRDU</t>
  </si>
  <si>
    <t>Camilo Daza</t>
  </si>
  <si>
    <t>SKCC</t>
  </si>
  <si>
    <t>Norte De Santander</t>
  </si>
  <si>
    <t>07°55′39.24″N</t>
  </si>
  <si>
    <t xml:space="preserve"> 72°30′41.57″O</t>
  </si>
  <si>
    <t>07</t>
  </si>
  <si>
    <t>DRSA</t>
  </si>
  <si>
    <t>El Caraño</t>
  </si>
  <si>
    <t>SKUI</t>
  </si>
  <si>
    <t>Choco</t>
  </si>
  <si>
    <t>05°41′26.73″N</t>
  </si>
  <si>
    <t xml:space="preserve"> 76°38′28.25″O</t>
  </si>
  <si>
    <t>08</t>
  </si>
  <si>
    <t>PO</t>
  </si>
  <si>
    <t>UTC</t>
  </si>
  <si>
    <t>HLC</t>
  </si>
  <si>
    <t>Hpa</t>
  </si>
  <si>
    <t>°C</t>
  </si>
  <si>
    <t>%</t>
  </si>
  <si>
    <t>°</t>
  </si>
  <si>
    <t>Kt</t>
  </si>
  <si>
    <t>m/s</t>
  </si>
  <si>
    <t>Mm</t>
  </si>
  <si>
    <t>El Dorado</t>
  </si>
  <si>
    <t>SKBO</t>
  </si>
  <si>
    <t>Cundinamarca</t>
  </si>
  <si>
    <t>04°42′05.74″N</t>
  </si>
  <si>
    <t>74°08′49.01″O</t>
  </si>
  <si>
    <t>09</t>
  </si>
  <si>
    <t>DS</t>
  </si>
  <si>
    <t>SKAR</t>
  </si>
  <si>
    <t>04°27′09.99″N</t>
  </si>
  <si>
    <t>75°45′59.21″O</t>
  </si>
  <si>
    <t>Armenia</t>
  </si>
  <si>
    <t>BR</t>
  </si>
  <si>
    <t>010</t>
  </si>
  <si>
    <t>NIEBLA</t>
  </si>
  <si>
    <t>El Embrujo</t>
  </si>
  <si>
    <t>SKPV</t>
  </si>
  <si>
    <t>Providencia</t>
  </si>
  <si>
    <t>13°21′25″N</t>
  </si>
  <si>
    <t xml:space="preserve"> 81°21′29.99″O</t>
  </si>
  <si>
    <t>MIFG</t>
  </si>
  <si>
    <t>SKBQ</t>
  </si>
  <si>
    <t xml:space="preserve">10°53′22.52″N </t>
  </si>
  <si>
    <t>74°46′50.95″O</t>
  </si>
  <si>
    <t>Soledad</t>
  </si>
  <si>
    <t>PRFG</t>
  </si>
  <si>
    <t>German Olano</t>
  </si>
  <si>
    <t>SKPC</t>
  </si>
  <si>
    <t>Vichada</t>
  </si>
  <si>
    <t>06°11′04.98″N</t>
  </si>
  <si>
    <t xml:space="preserve"> 67°29′35.39″O</t>
  </si>
  <si>
    <t>Puerto Carreño</t>
  </si>
  <si>
    <t>LTNG</t>
  </si>
  <si>
    <t>TORMENTA SHUBASCO</t>
  </si>
  <si>
    <t>10</t>
  </si>
  <si>
    <t>Gustavo Rojas Pinilla</t>
  </si>
  <si>
    <t>SKSP</t>
  </si>
  <si>
    <t>12°35′00.94″N</t>
  </si>
  <si>
    <t xml:space="preserve"> 81°42′40.29″O</t>
  </si>
  <si>
    <t>RA</t>
  </si>
  <si>
    <t>11</t>
  </si>
  <si>
    <t>SKRG</t>
  </si>
  <si>
    <t xml:space="preserve">06°09′52.33″N </t>
  </si>
  <si>
    <t>75°25′23.23″O</t>
  </si>
  <si>
    <t>Rionegro</t>
  </si>
  <si>
    <t>VCSH</t>
  </si>
  <si>
    <t>080</t>
  </si>
  <si>
    <t>12</t>
  </si>
  <si>
    <t>Los Garzones</t>
  </si>
  <si>
    <t>SKMR</t>
  </si>
  <si>
    <t>08°49′25.48″N</t>
  </si>
  <si>
    <t xml:space="preserve"> 75°49′32.99″O</t>
  </si>
  <si>
    <t>13</t>
  </si>
  <si>
    <t>Matecaña</t>
  </si>
  <si>
    <t>SKPE</t>
  </si>
  <si>
    <t>Risaralda</t>
  </si>
  <si>
    <t>04°48′45.63″N</t>
  </si>
  <si>
    <t xml:space="preserve"> 75°44′22.27″O</t>
  </si>
  <si>
    <t>Pereira</t>
  </si>
  <si>
    <t>TS</t>
  </si>
  <si>
    <t>14</t>
  </si>
  <si>
    <t>Olaya Herrera</t>
  </si>
  <si>
    <t>SKMD</t>
  </si>
  <si>
    <t>06°13′11.85″N</t>
  </si>
  <si>
    <t xml:space="preserve"> 75°35′25.87″O</t>
  </si>
  <si>
    <t>SQ</t>
  </si>
  <si>
    <t>15</t>
  </si>
  <si>
    <t>Palo Negro</t>
  </si>
  <si>
    <t>SKBG</t>
  </si>
  <si>
    <t>Santander</t>
  </si>
  <si>
    <t>07°07′35.40″N</t>
  </si>
  <si>
    <t xml:space="preserve"> 73°11′05.20″O</t>
  </si>
  <si>
    <t>Lebrija</t>
  </si>
  <si>
    <t>FC</t>
  </si>
  <si>
    <t>14 AL 16</t>
  </si>
  <si>
    <t>16</t>
  </si>
  <si>
    <t>Perales</t>
  </si>
  <si>
    <t>SKIB</t>
  </si>
  <si>
    <t>Tolima</t>
  </si>
  <si>
    <t>04°25′17.79″N</t>
  </si>
  <si>
    <t xml:space="preserve"> 75°07′59.88″O</t>
  </si>
  <si>
    <t>DZ</t>
  </si>
  <si>
    <t>FENOMENO RECIENTE</t>
  </si>
  <si>
    <t>20 AL 29</t>
  </si>
  <si>
    <t>17</t>
  </si>
  <si>
    <t>SKCG</t>
  </si>
  <si>
    <t>10°26′32.57″N</t>
  </si>
  <si>
    <t xml:space="preserve"> 75°30′46.66″O</t>
  </si>
  <si>
    <t>Cartagena</t>
  </si>
  <si>
    <t>50 A 69</t>
  </si>
  <si>
    <t>18</t>
  </si>
  <si>
    <t>San Luis</t>
  </si>
  <si>
    <t>SKIP</t>
  </si>
  <si>
    <t>00°51′42.93″N</t>
  </si>
  <si>
    <t xml:space="preserve"> 77°40′18.35″O</t>
  </si>
  <si>
    <t>Ipiales</t>
  </si>
  <si>
    <t>SN</t>
  </si>
  <si>
    <t>70 A 79</t>
  </si>
  <si>
    <t>19</t>
  </si>
  <si>
    <t>SKUC</t>
  </si>
  <si>
    <t>Arauca</t>
  </si>
  <si>
    <t>07°04′07.97″N</t>
  </si>
  <si>
    <t xml:space="preserve"> 70°44′12.93″O</t>
  </si>
  <si>
    <t>RASN</t>
  </si>
  <si>
    <t>7 A 90</t>
  </si>
  <si>
    <t>20</t>
  </si>
  <si>
    <t>SKSM</t>
  </si>
  <si>
    <t>Magdalena</t>
  </si>
  <si>
    <t>11°07′10.74″N</t>
  </si>
  <si>
    <t xml:space="preserve"> 74°13′50.33″O</t>
  </si>
  <si>
    <t>Santa Marta</t>
  </si>
  <si>
    <t>FZRA</t>
  </si>
  <si>
    <t>91 A99</t>
  </si>
  <si>
    <t>21</t>
  </si>
  <si>
    <t>Vanguardia</t>
  </si>
  <si>
    <t>SKVV</t>
  </si>
  <si>
    <t>Meta</t>
  </si>
  <si>
    <t>04°10′04.35″N</t>
  </si>
  <si>
    <t xml:space="preserve"> 73°36′49.54″O</t>
  </si>
  <si>
    <t>Villavicencio</t>
  </si>
  <si>
    <t>SHRA</t>
  </si>
  <si>
    <t>22</t>
  </si>
  <si>
    <t>Yariquies</t>
  </si>
  <si>
    <t>SKEJ</t>
  </si>
  <si>
    <t>07°43′27.59″N</t>
  </si>
  <si>
    <t xml:space="preserve"> 76°41′24.48″O</t>
  </si>
  <si>
    <t>Barrancabermeja</t>
  </si>
  <si>
    <t>SHSN</t>
  </si>
  <si>
    <t>23</t>
  </si>
  <si>
    <t>SHGR</t>
  </si>
  <si>
    <t>FG</t>
  </si>
  <si>
    <t>TSRA</t>
  </si>
  <si>
    <t>-SS</t>
  </si>
  <si>
    <t>TEMPESTAD DE POLVO</t>
  </si>
  <si>
    <t>24</t>
  </si>
  <si>
    <t>+SS</t>
  </si>
  <si>
    <t>Secuencia Fenómenos Atmosféricos</t>
  </si>
  <si>
    <t>Resumen Diario 24 horas.</t>
  </si>
  <si>
    <t>Fen</t>
  </si>
  <si>
    <t>Dir</t>
  </si>
  <si>
    <t>Hora Inicio</t>
  </si>
  <si>
    <t>Hora Fin</t>
  </si>
  <si>
    <t>Finaliza</t>
  </si>
  <si>
    <t>HORA1</t>
  </si>
  <si>
    <t>Temperatura Máxima</t>
  </si>
  <si>
    <t>Temperatura Mínima</t>
  </si>
  <si>
    <t>Direcion del viento</t>
  </si>
  <si>
    <t>Máxima velocidad del viento Mts</t>
  </si>
  <si>
    <t>VCFG</t>
  </si>
  <si>
    <t>060</t>
  </si>
  <si>
    <t>Brillo solar 0612 /1218</t>
  </si>
  <si>
    <t>BCFG</t>
  </si>
  <si>
    <t>Total precipitación</t>
  </si>
  <si>
    <t>-DZ</t>
  </si>
  <si>
    <t>PRECIPITACION</t>
  </si>
  <si>
    <t>+DZ</t>
  </si>
  <si>
    <t>-FZDZ</t>
  </si>
  <si>
    <t>+FZDZ</t>
  </si>
  <si>
    <t>-DZRA</t>
  </si>
  <si>
    <t>DZRA</t>
  </si>
  <si>
    <t>-RA</t>
  </si>
  <si>
    <t>+RA</t>
  </si>
  <si>
    <t>-FZRA</t>
  </si>
  <si>
    <t>+FZRA</t>
  </si>
  <si>
    <t>+RASN</t>
  </si>
  <si>
    <t>-SN</t>
  </si>
  <si>
    <t>PRECIPITACION SOLIDA</t>
  </si>
  <si>
    <t>+SN</t>
  </si>
  <si>
    <t>IC</t>
  </si>
  <si>
    <t>SG</t>
  </si>
  <si>
    <t>PL</t>
  </si>
  <si>
    <t>-SHRA</t>
  </si>
  <si>
    <t>CHUBASCOS</t>
  </si>
  <si>
    <t>+SHRA</t>
  </si>
  <si>
    <t>-SHRASN</t>
  </si>
  <si>
    <t>+SHRASN</t>
  </si>
  <si>
    <t>-SHSN</t>
  </si>
  <si>
    <t>+SHSN</t>
  </si>
  <si>
    <t>-SHRAGS</t>
  </si>
  <si>
    <t>+SHRAGS</t>
  </si>
  <si>
    <t>-SHRAGR</t>
  </si>
  <si>
    <t>-TSRA</t>
  </si>
  <si>
    <t>TORMENTAS</t>
  </si>
  <si>
    <t>+TSRA</t>
  </si>
  <si>
    <t>-TSRAGS</t>
  </si>
  <si>
    <t>+TSRAGR</t>
  </si>
  <si>
    <t>TSRAGR</t>
  </si>
  <si>
    <t>TSDS</t>
  </si>
  <si>
    <t>Total Evaporación</t>
  </si>
  <si>
    <t>Alfonso Bonilla Aragón</t>
  </si>
  <si>
    <t>Alfonso López Pumarejo</t>
  </si>
  <si>
    <t>Alfredo Vásquez Cobo</t>
  </si>
  <si>
    <t>Riohacha</t>
  </si>
  <si>
    <t>Chachagüí</t>
  </si>
  <si>
    <t>Cúcuta</t>
  </si>
  <si>
    <t>Quibdó</t>
  </si>
  <si>
    <t>Bogotá</t>
  </si>
  <si>
    <t>El Edén</t>
  </si>
  <si>
    <t>Quindío</t>
  </si>
  <si>
    <t>San Andrés</t>
  </si>
  <si>
    <t>Atlántico</t>
  </si>
  <si>
    <t>José María Córdoba</t>
  </si>
  <si>
    <t>Córdoba</t>
  </si>
  <si>
    <t>Montería</t>
  </si>
  <si>
    <t>Medellín</t>
  </si>
  <si>
    <t>Rafael Núñez</t>
  </si>
  <si>
    <t>Bolívar</t>
  </si>
  <si>
    <t>Santiago Pérez</t>
  </si>
  <si>
    <t>Simón Bolívar</t>
  </si>
  <si>
    <t>Dirección del viento</t>
  </si>
  <si>
    <t>25</t>
  </si>
  <si>
    <t>26</t>
  </si>
  <si>
    <t>27</t>
  </si>
  <si>
    <t>28</t>
  </si>
  <si>
    <t>29</t>
  </si>
  <si>
    <t>30</t>
  </si>
  <si>
    <t>31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</si>
  <si>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</si>
  <si>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</si>
  <si>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</si>
  <si>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</si>
  <si>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</si>
  <si>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</si>
  <si>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</si>
  <si>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</si>
  <si>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</si>
  <si>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</si>
  <si>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</si>
  <si>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</si>
  <si>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</si>
  <si>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</si>
  <si>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</si>
  <si>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</si>
  <si>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</si>
  <si>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</si>
  <si>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</si>
  <si>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</si>
  <si>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</si>
  <si>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</si>
  <si>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</si>
  <si>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</si>
  <si>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</si>
  <si>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</si>
  <si>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</si>
  <si>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</si>
  <si>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</si>
  <si>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</si>
  <si>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</si>
  <si>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</si>
  <si>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</si>
  <si>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</si>
  <si>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</si>
  <si>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</si>
  <si>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</si>
  <si>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</si>
  <si>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</si>
  <si>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</si>
  <si>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</si>
  <si>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</si>
  <si>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Temperatura Media</t>
  </si>
  <si>
    <t>Precipitación 24 horas</t>
  </si>
  <si>
    <t>Fenómeno predominante</t>
  </si>
  <si>
    <t>….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</si>
  <si>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</si>
  <si>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</si>
  <si>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</si>
  <si>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</si>
  <si>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</si>
  <si>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</si>
  <si>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</si>
  <si>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</si>
  <si>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</si>
  <si>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</si>
  <si>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</si>
  <si>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</si>
  <si>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</si>
  <si>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</si>
  <si>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</si>
  <si>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</si>
  <si>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</si>
  <si>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</si>
  <si>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</si>
  <si>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</si>
  <si>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</si>
  <si>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</si>
  <si>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</si>
  <si>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</si>
  <si>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</si>
  <si>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</si>
  <si>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</si>
  <si>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28C</t>
  </si>
  <si>
    <t>29C</t>
  </si>
  <si>
    <t>30C</t>
  </si>
  <si>
    <t>31C</t>
  </si>
  <si>
    <t>Dia</t>
  </si>
  <si>
    <t>Evaporación</t>
  </si>
  <si>
    <t>Temperatura media diaria</t>
  </si>
  <si>
    <t>Humedad relativa</t>
  </si>
  <si>
    <t>Brillo solar</t>
  </si>
  <si>
    <t>Temperatura mínima absoluta</t>
  </si>
  <si>
    <t>Temperatura máxima absoluta</t>
  </si>
  <si>
    <t>Presión media a nivel de la estación</t>
  </si>
  <si>
    <t>Tensión de vapor media mensual</t>
  </si>
  <si>
    <t>Viento dirección</t>
  </si>
  <si>
    <t>Fenómeno atmosférico</t>
  </si>
  <si>
    <t>01CM</t>
  </si>
  <si>
    <t>Viento velocidad</t>
  </si>
  <si>
    <t>METAR, SPECI &amp; SYNOP</t>
  </si>
  <si>
    <t>Presión media a nivel medio del mar</t>
  </si>
  <si>
    <t>Nombre</t>
  </si>
  <si>
    <t>Fecha</t>
  </si>
  <si>
    <t>Javier ceballos Castilla</t>
  </si>
  <si>
    <t>Contacto</t>
  </si>
  <si>
    <t>Email</t>
  </si>
  <si>
    <t>jceballosc@ideam.gov.co</t>
  </si>
  <si>
    <t>Licencia</t>
  </si>
  <si>
    <t>Celular</t>
  </si>
  <si>
    <t>Versión</t>
  </si>
  <si>
    <t>Free Versión</t>
  </si>
  <si>
    <t>CDHIME</t>
  </si>
  <si>
    <t>2</t>
  </si>
  <si>
    <t>1.0A</t>
  </si>
  <si>
    <t>Fecha: 20/11/2023</t>
  </si>
  <si>
    <t>Página: 1 de 1</t>
  </si>
  <si>
    <t xml:space="preserve">Tipo de Proceso :Misional </t>
  </si>
  <si>
    <t xml:space="preserve">Proceso:Meterología aeronáutica </t>
  </si>
  <si>
    <t>OBSERVACIONES METEROLOGÍCAS  AERONÁUTICAS DE SUPERFICIE</t>
  </si>
  <si>
    <t>Código: M-S-MA-F002</t>
  </si>
  <si>
    <t xml:space="preserve">HISTORIAL DE CAMBIOS </t>
  </si>
  <si>
    <t xml:space="preserve">Versión </t>
  </si>
  <si>
    <t>Descripción</t>
  </si>
  <si>
    <t xml:space="preserve">ELABORÓ:
Alexander Malgarejo Arzuza 
Coordinador Grupo Meteorología Aeronautica </t>
  </si>
  <si>
    <t xml:space="preserve">REVISÓ:
Hugo Saavera Umba
Subdirector de Meteorología </t>
  </si>
  <si>
    <t xml:space="preserve">APROBÓ:
Teniente Coronel. Jorge Giovanni Jiménez Sánchez. Subdirector de Meteorología </t>
  </si>
  <si>
    <t>Viento máximo velocidad KT, Temperatura media climat
Fenómenos máximo diario climat
Colores por falta de Nubes</t>
  </si>
  <si>
    <t>Corrección cálculos en Diario</t>
  </si>
  <si>
    <t>Se deja el formato con control de cambios, logo del IDEAM</t>
  </si>
  <si>
    <t>Creación del archivo</t>
  </si>
  <si>
    <r>
      <t>Versión</t>
    </r>
    <r>
      <rPr>
        <b/>
        <sz val="11"/>
        <color indexed="8"/>
        <rFont val="Arial Narrow"/>
        <family val="2"/>
      </rPr>
      <t>: 4.0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</si>
</sst>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  <scheme val="minor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sz val="9"/>
      <color indexed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Arial"/>
      <family val="2"/>
      <scheme val="minor"/>
    </font>
    <font>
      <sz val="7"/>
      <color rgb="FF20212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11"/>
      <color indexed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8EAADB"/>
        <bgColor rgb="FF8EAADB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595959"/>
        <bgColor rgb="FF595959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45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vertical="center" textRotation="90"/>
    </xf>
    <xf numFmtId="0" fontId="8" fillId="0" borderId="14" xfId="0" applyFont="1" applyBorder="1" applyAlignment="1">
      <alignment horizontal="center" vertical="center" textRotation="90"/>
    </xf>
    <xf numFmtId="0" fontId="5" fillId="0" borderId="14" xfId="0" applyFont="1" applyBorder="1"/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5" fillId="0" borderId="0" xfId="0" applyNumberFormat="1" applyFont="1"/>
    <xf numFmtId="49" fontId="6" fillId="4" borderId="16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49" fontId="6" fillId="5" borderId="5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5" fillId="0" borderId="0" xfId="0" applyNumberFormat="1" applyFont="1"/>
    <xf numFmtId="49" fontId="6" fillId="5" borderId="16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49" fontId="6" fillId="7" borderId="5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7" borderId="16" xfId="0" applyNumberFormat="1" applyFont="1" applyFill="1" applyBorder="1" applyAlignment="1">
      <alignment horizontal="center" vertical="center"/>
    </xf>
    <xf numFmtId="49" fontId="6" fillId="7" borderId="17" xfId="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8" borderId="6" xfId="0" applyNumberFormat="1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49" fontId="6" fillId="8" borderId="1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49" fontId="6" fillId="8" borderId="43" xfId="0" applyNumberFormat="1" applyFont="1" applyFill="1" applyBorder="1" applyAlignment="1">
      <alignment horizontal="center" vertical="center"/>
    </xf>
    <xf numFmtId="49" fontId="6" fillId="8" borderId="44" xfId="0" applyNumberFormat="1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6" fillId="8" borderId="16" xfId="0" applyNumberFormat="1" applyFont="1" applyFill="1" applyBorder="1" applyAlignment="1">
      <alignment horizontal="center" vertical="center"/>
    </xf>
    <xf numFmtId="49" fontId="6" fillId="8" borderId="17" xfId="0" applyNumberFormat="1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49" fontId="6" fillId="9" borderId="5" xfId="0" applyNumberFormat="1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49" fontId="6" fillId="9" borderId="57" xfId="0" applyNumberFormat="1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49" fontId="6" fillId="9" borderId="59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6" fillId="9" borderId="59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9" borderId="11" xfId="0" applyFont="1" applyFill="1" applyBorder="1" applyAlignment="1">
      <alignment horizontal="center" vertical="center"/>
    </xf>
    <xf numFmtId="49" fontId="6" fillId="9" borderId="16" xfId="0" applyNumberFormat="1" applyFont="1" applyFill="1" applyBorder="1" applyAlignment="1">
      <alignment horizontal="center" vertical="center"/>
    </xf>
    <xf numFmtId="49" fontId="6" fillId="9" borderId="17" xfId="0" applyNumberFormat="1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49" fontId="6" fillId="9" borderId="6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textRotation="180"/>
    </xf>
    <xf numFmtId="49" fontId="6" fillId="11" borderId="5" xfId="0" applyNumberFormat="1" applyFont="1" applyFill="1" applyBorder="1" applyAlignment="1">
      <alignment horizontal="center" vertical="center"/>
    </xf>
    <xf numFmtId="49" fontId="6" fillId="11" borderId="6" xfId="0" applyNumberFormat="1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49" fontId="6" fillId="11" borderId="1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49" fontId="6" fillId="11" borderId="16" xfId="0" applyNumberFormat="1" applyFont="1" applyFill="1" applyBorder="1" applyAlignment="1">
      <alignment horizontal="center" vertical="center"/>
    </xf>
    <xf numFmtId="49" fontId="6" fillId="11" borderId="17" xfId="0" applyNumberFormat="1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49" fontId="6" fillId="12" borderId="5" xfId="0" applyNumberFormat="1" applyFont="1" applyFill="1" applyBorder="1" applyAlignment="1">
      <alignment horizontal="center" vertical="center"/>
    </xf>
    <xf numFmtId="49" fontId="6" fillId="12" borderId="6" xfId="0" applyNumberFormat="1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49" fontId="6" fillId="12" borderId="11" xfId="0" applyNumberFormat="1" applyFont="1" applyFill="1" applyBorder="1" applyAlignment="1">
      <alignment horizontal="center" vertical="center"/>
    </xf>
    <xf numFmtId="49" fontId="6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49" fontId="6" fillId="12" borderId="16" xfId="0" applyNumberFormat="1" applyFont="1" applyFill="1" applyBorder="1" applyAlignment="1">
      <alignment horizontal="center" vertical="center"/>
    </xf>
    <xf numFmtId="49" fontId="6" fillId="12" borderId="17" xfId="0" applyNumberFormat="1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49" fontId="6" fillId="13" borderId="5" xfId="0" applyNumberFormat="1" applyFont="1" applyFill="1" applyBorder="1" applyAlignment="1">
      <alignment horizontal="center" vertical="center"/>
    </xf>
    <xf numFmtId="49" fontId="6" fillId="13" borderId="6" xfId="0" applyNumberFormat="1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49" fontId="6" fillId="13" borderId="11" xfId="0" applyNumberFormat="1" applyFont="1" applyFill="1" applyBorder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49" fontId="6" fillId="14" borderId="5" xfId="0" applyNumberFormat="1" applyFont="1" applyFill="1" applyBorder="1" applyAlignment="1">
      <alignment horizontal="center" vertical="center"/>
    </xf>
    <xf numFmtId="49" fontId="6" fillId="14" borderId="6" xfId="0" applyNumberFormat="1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49" fontId="6" fillId="14" borderId="11" xfId="0" applyNumberFormat="1" applyFont="1" applyFill="1" applyBorder="1" applyAlignment="1">
      <alignment horizontal="center" vertical="center"/>
    </xf>
    <xf numFmtId="49" fontId="6" fillId="14" borderId="1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49" fontId="6" fillId="14" borderId="16" xfId="0" applyNumberFormat="1" applyFont="1" applyFill="1" applyBorder="1" applyAlignment="1">
      <alignment horizontal="center" vertical="center"/>
    </xf>
    <xf numFmtId="49" fontId="6" fillId="14" borderId="17" xfId="0" applyNumberFormat="1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/>
    </xf>
    <xf numFmtId="0" fontId="6" fillId="9" borderId="66" xfId="0" applyFont="1" applyFill="1" applyBorder="1" applyAlignment="1">
      <alignment vertical="center" textRotation="180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vertical="center" shrinkToFit="1"/>
    </xf>
    <xf numFmtId="49" fontId="11" fillId="0" borderId="32" xfId="0" quotePrefix="1" applyNumberFormat="1" applyFont="1" applyBorder="1" applyAlignment="1">
      <alignment horizontal="center" vertical="top"/>
    </xf>
    <xf numFmtId="1" fontId="11" fillId="0" borderId="36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0" fontId="14" fillId="0" borderId="36" xfId="0" quotePrefix="1" applyFont="1" applyBorder="1" applyAlignment="1">
      <alignment horizontal="center" vertical="center"/>
    </xf>
    <xf numFmtId="49" fontId="11" fillId="0" borderId="39" xfId="0" quotePrefix="1" applyNumberFormat="1" applyFont="1" applyBorder="1" applyAlignment="1">
      <alignment horizontal="center" vertical="top"/>
    </xf>
    <xf numFmtId="1" fontId="11" fillId="0" borderId="41" xfId="0" applyNumberFormat="1" applyFont="1" applyBorder="1" applyAlignment="1">
      <alignment horizontal="center" vertical="center"/>
    </xf>
    <xf numFmtId="1" fontId="11" fillId="0" borderId="39" xfId="0" applyNumberFormat="1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0" fontId="14" fillId="0" borderId="41" xfId="0" quotePrefix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top"/>
    </xf>
    <xf numFmtId="49" fontId="11" fillId="0" borderId="45" xfId="0" quotePrefix="1" applyNumberFormat="1" applyFont="1" applyBorder="1" applyAlignment="1">
      <alignment horizontal="center" vertical="top"/>
    </xf>
    <xf numFmtId="1" fontId="11" fillId="0" borderId="47" xfId="0" applyNumberFormat="1" applyFont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0" fontId="14" fillId="0" borderId="48" xfId="0" quotePrefix="1" applyFont="1" applyBorder="1" applyAlignment="1">
      <alignment horizontal="center" vertical="center"/>
    </xf>
    <xf numFmtId="0" fontId="8" fillId="0" borderId="22" xfId="0" applyFont="1" applyBorder="1" applyAlignment="1">
      <alignment vertical="center" textRotation="90"/>
    </xf>
    <xf numFmtId="0" fontId="5" fillId="0" borderId="22" xfId="0" applyFont="1" applyBorder="1"/>
    <xf numFmtId="0" fontId="15" fillId="0" borderId="14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shrinkToFit="1"/>
    </xf>
    <xf numFmtId="49" fontId="11" fillId="0" borderId="32" xfId="0" quotePrefix="1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9" xfId="0" quotePrefix="1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5" xfId="0" quotePrefix="1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5" fillId="0" borderId="22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66" xfId="0" applyBorder="1"/>
    <xf numFmtId="0" fontId="19" fillId="0" borderId="0" xfId="0" applyFont="1"/>
    <xf numFmtId="0" fontId="19" fillId="0" borderId="66" xfId="0" applyFont="1" applyBorder="1"/>
    <xf numFmtId="0" fontId="20" fillId="0" borderId="0" xfId="0" applyFont="1"/>
    <xf numFmtId="0" fontId="20" fillId="0" borderId="75" xfId="0" applyFont="1" applyBorder="1"/>
    <xf numFmtId="0" fontId="20" fillId="0" borderId="6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1" fontId="20" fillId="0" borderId="75" xfId="0" applyNumberFormat="1" applyFont="1" applyBorder="1" applyAlignment="1">
      <alignment horizontal="center" vertical="center"/>
    </xf>
    <xf numFmtId="0" fontId="21" fillId="0" borderId="0" xfId="0" applyFont="1"/>
    <xf numFmtId="49" fontId="22" fillId="0" borderId="66" xfId="0" applyNumberFormat="1" applyFont="1" applyBorder="1" applyAlignment="1">
      <alignment horizontal="center" vertical="center"/>
    </xf>
    <xf numFmtId="164" fontId="22" fillId="0" borderId="66" xfId="0" applyNumberFormat="1" applyFont="1" applyBorder="1" applyAlignment="1" applyProtection="1">
      <alignment horizontal="center" vertical="center"/>
      <protection hidden="1"/>
    </xf>
    <xf numFmtId="1" fontId="22" fillId="0" borderId="66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13" fillId="0" borderId="0" xfId="0" applyFont="1"/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4" fillId="0" borderId="0" xfId="0" applyFont="1"/>
    <xf numFmtId="164" fontId="25" fillId="0" borderId="66" xfId="0" applyNumberFormat="1" applyFont="1" applyBorder="1" applyAlignment="1">
      <alignment vertical="center" shrinkToFit="1"/>
    </xf>
    <xf numFmtId="1" fontId="25" fillId="0" borderId="66" xfId="0" applyNumberFormat="1" applyFont="1" applyBorder="1"/>
    <xf numFmtId="164" fontId="24" fillId="15" borderId="0" xfId="0" applyNumberFormat="1" applyFont="1" applyFill="1" applyAlignment="1">
      <alignment horizontal="center" vertical="center"/>
    </xf>
    <xf numFmtId="0" fontId="26" fillId="15" borderId="66" xfId="0" applyFont="1" applyFill="1" applyBorder="1" applyAlignment="1">
      <alignment vertical="center"/>
    </xf>
    <xf numFmtId="0" fontId="26" fillId="15" borderId="66" xfId="0" applyFont="1" applyFill="1" applyBorder="1"/>
    <xf numFmtId="164" fontId="26" fillId="15" borderId="66" xfId="0" applyNumberFormat="1" applyFont="1" applyFill="1" applyBorder="1" applyAlignment="1">
      <alignment horizontal="center" vertical="center" shrinkToFit="1"/>
    </xf>
    <xf numFmtId="0" fontId="26" fillId="15" borderId="66" xfId="0" applyFont="1" applyFill="1" applyBorder="1" applyAlignment="1">
      <alignment vertical="center" shrinkToFit="1"/>
    </xf>
    <xf numFmtId="0" fontId="26" fillId="15" borderId="66" xfId="0" applyFont="1" applyFill="1" applyBorder="1" applyAlignment="1">
      <alignment shrinkToFit="1"/>
    </xf>
    <xf numFmtId="0" fontId="21" fillId="15" borderId="0" xfId="0" applyFont="1" applyFill="1" applyAlignment="1">
      <alignment horizontal="center" vertical="center"/>
    </xf>
    <xf numFmtId="0" fontId="26" fillId="15" borderId="66" xfId="0" applyFont="1" applyFill="1" applyBorder="1" applyAlignment="1">
      <alignment horizontal="center" vertical="center" shrinkToFit="1"/>
    </xf>
    <xf numFmtId="0" fontId="26" fillId="15" borderId="66" xfId="0" applyFont="1" applyFill="1" applyBorder="1" applyAlignment="1" applyProtection="1">
      <alignment shrinkToFit="1"/>
      <protection locked="0"/>
    </xf>
    <xf numFmtId="0" fontId="26" fillId="15" borderId="66" xfId="0" applyFont="1" applyFill="1" applyBorder="1" applyAlignment="1">
      <alignment horizontal="center"/>
    </xf>
    <xf numFmtId="49" fontId="26" fillId="15" borderId="66" xfId="0" applyNumberFormat="1" applyFont="1" applyFill="1" applyBorder="1" applyAlignment="1">
      <alignment horizontal="right" vertical="center"/>
    </xf>
    <xf numFmtId="49" fontId="26" fillId="15" borderId="66" xfId="0" applyNumberFormat="1" applyFont="1" applyFill="1" applyBorder="1" applyAlignment="1">
      <alignment horizontal="center" vertical="center"/>
    </xf>
    <xf numFmtId="164" fontId="26" fillId="15" borderId="66" xfId="0" applyNumberFormat="1" applyFont="1" applyFill="1" applyBorder="1" applyAlignment="1" applyProtection="1">
      <alignment horizontal="center" vertical="center"/>
      <protection hidden="1"/>
    </xf>
    <xf numFmtId="1" fontId="26" fillId="15" borderId="66" xfId="0" applyNumberFormat="1" applyFont="1" applyFill="1" applyBorder="1" applyAlignment="1" applyProtection="1">
      <alignment horizontal="center" vertical="center"/>
      <protection hidden="1"/>
    </xf>
    <xf numFmtId="1" fontId="26" fillId="15" borderId="66" xfId="0" applyNumberFormat="1" applyFont="1" applyFill="1" applyBorder="1" applyAlignment="1">
      <alignment horizontal="center" vertical="center"/>
    </xf>
    <xf numFmtId="49" fontId="27" fillId="15" borderId="66" xfId="0" applyNumberFormat="1" applyFont="1" applyFill="1" applyBorder="1" applyAlignment="1">
      <alignment horizontal="center" vertical="center"/>
    </xf>
    <xf numFmtId="164" fontId="27" fillId="15" borderId="66" xfId="0" applyNumberFormat="1" applyFont="1" applyFill="1" applyBorder="1" applyAlignment="1" applyProtection="1">
      <alignment horizontal="center" vertical="center"/>
      <protection hidden="1"/>
    </xf>
    <xf numFmtId="1" fontId="27" fillId="15" borderId="66" xfId="0" applyNumberFormat="1" applyFont="1" applyFill="1" applyBorder="1" applyAlignment="1" applyProtection="1">
      <alignment horizontal="center" vertical="center"/>
      <protection hidden="1"/>
    </xf>
    <xf numFmtId="0" fontId="24" fillId="15" borderId="0" xfId="0" applyFont="1" applyFill="1" applyAlignment="1">
      <alignment horizontal="center" vertical="center"/>
    </xf>
    <xf numFmtId="0" fontId="24" fillId="15" borderId="0" xfId="0" applyFont="1" applyFill="1"/>
    <xf numFmtId="0" fontId="19" fillId="15" borderId="0" xfId="0" applyFont="1" applyFill="1"/>
    <xf numFmtId="0" fontId="21" fillId="15" borderId="0" xfId="0" applyFont="1" applyFill="1"/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28" fillId="0" borderId="0" xfId="1" applyAlignment="1">
      <alignment horizontal="right"/>
    </xf>
    <xf numFmtId="0" fontId="2" fillId="0" borderId="0" xfId="0" applyFont="1" applyAlignment="1">
      <alignment horizontal="right"/>
    </xf>
    <xf numFmtId="0" fontId="29" fillId="0" borderId="0" xfId="0" applyFont="1"/>
    <xf numFmtId="20" fontId="13" fillId="0" borderId="0" xfId="0" applyNumberFormat="1" applyFont="1"/>
    <xf numFmtId="46" fontId="13" fillId="0" borderId="0" xfId="0" applyNumberFormat="1" applyFont="1"/>
    <xf numFmtId="20" fontId="21" fillId="0" borderId="0" xfId="0" applyNumberFormat="1" applyFont="1"/>
    <xf numFmtId="164" fontId="0" fillId="0" borderId="0" xfId="0" applyNumberFormat="1" applyAlignment="1">
      <alignment horizontal="center" vertical="center"/>
    </xf>
    <xf numFmtId="0" fontId="33" fillId="0" borderId="0" xfId="0" applyFont="1"/>
    <xf numFmtId="0" fontId="31" fillId="0" borderId="79" xfId="0" applyFont="1" applyBorder="1" applyAlignment="1">
      <alignment vertical="center" wrapText="1"/>
    </xf>
    <xf numFmtId="0" fontId="31" fillId="0" borderId="80" xfId="0" applyFont="1" applyBorder="1" applyAlignment="1">
      <alignment vertical="center" wrapText="1"/>
    </xf>
    <xf numFmtId="0" fontId="31" fillId="0" borderId="81" xfId="0" applyFont="1" applyBorder="1" applyAlignment="1">
      <alignment vertical="center" wrapText="1"/>
    </xf>
    <xf numFmtId="0" fontId="31" fillId="0" borderId="66" xfId="0" applyFont="1" applyBorder="1" applyAlignment="1">
      <alignment vertical="center" wrapText="1"/>
    </xf>
    <xf numFmtId="0" fontId="31" fillId="0" borderId="82" xfId="0" applyFont="1" applyBorder="1" applyAlignment="1">
      <alignment vertical="center" wrapText="1"/>
    </xf>
    <xf numFmtId="0" fontId="31" fillId="0" borderId="83" xfId="0" applyFont="1" applyBorder="1" applyAlignment="1">
      <alignment vertical="center" wrapText="1"/>
    </xf>
    <xf numFmtId="0" fontId="34" fillId="15" borderId="6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15" borderId="67" xfId="0" applyFill="1" applyBorder="1" applyAlignment="1">
      <alignment horizontal="center" vertical="center" wrapText="1"/>
    </xf>
    <xf numFmtId="0" fontId="0" fillId="15" borderId="68" xfId="0" applyFill="1" applyBorder="1" applyAlignment="1">
      <alignment horizontal="center" vertical="center" wrapText="1"/>
    </xf>
    <xf numFmtId="0" fontId="0" fillId="15" borderId="69" xfId="0" applyFill="1" applyBorder="1" applyAlignment="1">
      <alignment horizontal="center" vertical="center" wrapText="1"/>
    </xf>
    <xf numFmtId="0" fontId="0" fillId="15" borderId="70" xfId="0" applyFill="1" applyBorder="1" applyAlignment="1">
      <alignment horizontal="center" vertical="center" wrapText="1"/>
    </xf>
    <xf numFmtId="0" fontId="0" fillId="15" borderId="66" xfId="0" applyFill="1" applyBorder="1" applyAlignment="1">
      <alignment horizontal="center" vertical="center" wrapText="1"/>
    </xf>
    <xf numFmtId="0" fontId="0" fillId="15" borderId="71" xfId="0" applyFill="1" applyBorder="1" applyAlignment="1">
      <alignment horizontal="center" vertical="center" wrapText="1"/>
    </xf>
    <xf numFmtId="0" fontId="0" fillId="15" borderId="72" xfId="0" applyFill="1" applyBorder="1" applyAlignment="1">
      <alignment horizontal="center" vertical="center" wrapText="1"/>
    </xf>
    <xf numFmtId="0" fontId="0" fillId="15" borderId="73" xfId="0" applyFill="1" applyBorder="1" applyAlignment="1">
      <alignment horizontal="center" vertical="center" wrapText="1"/>
    </xf>
    <xf numFmtId="0" fontId="0" fillId="15" borderId="74" xfId="0" applyFill="1" applyBorder="1" applyAlignment="1">
      <alignment horizontal="center" vertical="center" wrapText="1"/>
    </xf>
    <xf numFmtId="0" fontId="1" fillId="15" borderId="67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14" fontId="0" fillId="0" borderId="75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4" fontId="0" fillId="0" borderId="75" xfId="0" applyNumberForma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5" xfId="0" applyFont="1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30" fillId="0" borderId="75" xfId="0" applyFont="1" applyBorder="1" applyAlignment="1">
      <alignment horizontal="center"/>
    </xf>
    <xf numFmtId="0" fontId="31" fillId="0" borderId="80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 shrinkToFit="1"/>
    </xf>
    <xf numFmtId="49" fontId="11" fillId="0" borderId="31" xfId="0" applyNumberFormat="1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8" fillId="0" borderId="70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0" fillId="0" borderId="66" xfId="0" applyBorder="1" applyAlignment="1">
      <alignment horizontal="center"/>
    </xf>
    <xf numFmtId="164" fontId="0" fillId="0" borderId="66" xfId="0" applyNumberFormat="1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8" fillId="0" borderId="72" xfId="0" applyFont="1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0" fillId="0" borderId="73" xfId="0" applyBorder="1" applyAlignment="1">
      <alignment horizontal="center"/>
    </xf>
    <xf numFmtId="164" fontId="0" fillId="0" borderId="73" xfId="0" applyNumberFormat="1" applyBorder="1" applyAlignment="1">
      <alignment horizontal="center" vertical="center"/>
    </xf>
    <xf numFmtId="164" fontId="0" fillId="0" borderId="74" xfId="0" applyNumberForma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20" fontId="11" fillId="0" borderId="6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164" fontId="11" fillId="0" borderId="62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20" fontId="11" fillId="0" borderId="55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164" fontId="11" fillId="0" borderId="55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49" fontId="11" fillId="0" borderId="52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20" fontId="11" fillId="0" borderId="52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64" fontId="11" fillId="0" borderId="50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 shrinkToFit="1"/>
    </xf>
    <xf numFmtId="49" fontId="11" fillId="3" borderId="2" xfId="0" applyNumberFormat="1" applyFont="1" applyFill="1" applyBorder="1" applyAlignment="1">
      <alignment horizontal="center" vertical="center" textRotation="90" shrinkToFit="1"/>
    </xf>
    <xf numFmtId="0" fontId="11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textRotation="90" shrinkToFit="1"/>
    </xf>
    <xf numFmtId="0" fontId="12" fillId="0" borderId="22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2" fillId="0" borderId="61" xfId="0" applyFont="1" applyBorder="1"/>
    <xf numFmtId="0" fontId="12" fillId="0" borderId="47" xfId="0" applyFont="1" applyBorder="1"/>
    <xf numFmtId="0" fontId="12" fillId="0" borderId="48" xfId="0" applyFont="1" applyBorder="1"/>
    <xf numFmtId="0" fontId="11" fillId="0" borderId="4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12" fillId="0" borderId="54" xfId="0" applyFont="1" applyBorder="1"/>
    <xf numFmtId="0" fontId="12" fillId="0" borderId="41" xfId="0" applyFont="1" applyBorder="1"/>
    <xf numFmtId="0" fontId="12" fillId="0" borderId="42" xfId="0" applyFont="1" applyBorder="1"/>
    <xf numFmtId="0" fontId="11" fillId="0" borderId="4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shrinkToFit="1"/>
    </xf>
    <xf numFmtId="0" fontId="12" fillId="0" borderId="51" xfId="0" applyFont="1" applyBorder="1"/>
    <xf numFmtId="0" fontId="12" fillId="0" borderId="36" xfId="0" applyFont="1" applyBorder="1"/>
    <xf numFmtId="0" fontId="12" fillId="0" borderId="53" xfId="0" applyFont="1" applyBorder="1"/>
    <xf numFmtId="0" fontId="11" fillId="0" borderId="33" xfId="0" applyFont="1" applyBorder="1" applyAlignment="1">
      <alignment horizontal="left" vertical="center" wrapText="1"/>
    </xf>
    <xf numFmtId="0" fontId="12" fillId="0" borderId="34" xfId="0" applyFont="1" applyBorder="1"/>
    <xf numFmtId="0" fontId="12" fillId="0" borderId="49" xfId="0" applyFont="1" applyBorder="1"/>
    <xf numFmtId="0" fontId="12" fillId="0" borderId="35" xfId="0" applyFont="1" applyBorder="1"/>
    <xf numFmtId="0" fontId="13" fillId="0" borderId="0" xfId="0" applyFont="1"/>
    <xf numFmtId="0" fontId="11" fillId="0" borderId="8" xfId="0" applyFont="1" applyBorder="1" applyAlignment="1">
      <alignment horizontal="center" vertical="top"/>
    </xf>
    <xf numFmtId="0" fontId="12" fillId="0" borderId="9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24" xfId="0" applyFont="1" applyBorder="1"/>
    <xf numFmtId="0" fontId="12" fillId="0" borderId="29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6" xfId="0" applyFont="1" applyBorder="1"/>
    <xf numFmtId="0" fontId="12" fillId="0" borderId="10" xfId="0" applyFont="1" applyBorder="1"/>
    <xf numFmtId="0" fontId="12" fillId="0" borderId="22" xfId="0" applyFont="1" applyBorder="1"/>
    <xf numFmtId="0" fontId="12" fillId="0" borderId="27" xfId="0" applyFont="1" applyBorder="1"/>
    <xf numFmtId="0" fontId="12" fillId="0" borderId="30" xfId="0" applyFont="1" applyBorder="1"/>
    <xf numFmtId="0" fontId="12" fillId="0" borderId="28" xfId="0" applyFont="1" applyBorder="1"/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top" shrinkToFit="1"/>
    </xf>
    <xf numFmtId="0" fontId="6" fillId="12" borderId="7" xfId="0" applyFont="1" applyFill="1" applyBorder="1" applyAlignment="1">
      <alignment horizontal="center" vertical="center" textRotation="180"/>
    </xf>
    <xf numFmtId="0" fontId="7" fillId="0" borderId="12" xfId="0" applyFont="1" applyBorder="1"/>
    <xf numFmtId="0" fontId="7" fillId="0" borderId="18" xfId="0" applyFont="1" applyBorder="1"/>
    <xf numFmtId="0" fontId="6" fillId="8" borderId="7" xfId="0" applyFont="1" applyFill="1" applyBorder="1" applyAlignment="1">
      <alignment horizontal="center" vertical="center" textRotation="180"/>
    </xf>
    <xf numFmtId="0" fontId="6" fillId="14" borderId="7" xfId="0" applyFont="1" applyFill="1" applyBorder="1" applyAlignment="1">
      <alignment horizontal="center" vertical="center" textRotation="180"/>
    </xf>
    <xf numFmtId="0" fontId="6" fillId="4" borderId="7" xfId="0" applyFont="1" applyFill="1" applyBorder="1" applyAlignment="1">
      <alignment horizontal="center" vertical="center" textRotation="180" wrapText="1"/>
    </xf>
    <xf numFmtId="0" fontId="6" fillId="5" borderId="7" xfId="0" applyFont="1" applyFill="1" applyBorder="1" applyAlignment="1">
      <alignment horizontal="center" vertical="center" textRotation="180"/>
    </xf>
    <xf numFmtId="0" fontId="6" fillId="6" borderId="7" xfId="0" applyFont="1" applyFill="1" applyBorder="1" applyAlignment="1">
      <alignment horizontal="center" vertical="center" textRotation="180" wrapText="1"/>
    </xf>
    <xf numFmtId="0" fontId="6" fillId="7" borderId="7" xfId="0" applyFont="1" applyFill="1" applyBorder="1" applyAlignment="1">
      <alignment horizontal="center" vertical="center" textRotation="180"/>
    </xf>
    <xf numFmtId="0" fontId="7" fillId="0" borderId="56" xfId="0" applyFont="1" applyBorder="1"/>
    <xf numFmtId="0" fontId="6" fillId="9" borderId="58" xfId="0" applyFont="1" applyFill="1" applyBorder="1" applyAlignment="1">
      <alignment horizontal="center" vertical="center" textRotation="180"/>
    </xf>
    <xf numFmtId="0" fontId="7" fillId="0" borderId="60" xfId="0" applyFont="1" applyBorder="1"/>
    <xf numFmtId="0" fontId="7" fillId="0" borderId="64" xfId="0" applyFont="1" applyBorder="1"/>
    <xf numFmtId="0" fontId="6" fillId="11" borderId="65" xfId="0" applyFont="1" applyFill="1" applyBorder="1" applyAlignment="1">
      <alignment horizontal="center" vertical="center" textRotation="180"/>
    </xf>
    <xf numFmtId="0" fontId="11" fillId="0" borderId="85" xfId="0" applyFont="1" applyBorder="1" applyAlignment="1">
      <alignment horizontal="center" vertical="top"/>
    </xf>
    <xf numFmtId="0" fontId="11" fillId="0" borderId="86" xfId="0" applyFont="1" applyBorder="1" applyAlignment="1">
      <alignment horizontal="center" vertical="top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/>
    <xf numFmtId="0" fontId="11" fillId="0" borderId="3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76" xfId="0" applyFont="1" applyBorder="1" applyAlignment="1">
      <alignment horizontal="center" vertical="top"/>
    </xf>
    <xf numFmtId="0" fontId="11" fillId="0" borderId="77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top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2" borderId="65" xfId="0" applyFont="1" applyFill="1" applyBorder="1" applyAlignment="1">
      <alignment horizontal="center" vertical="center" textRotation="180"/>
    </xf>
    <xf numFmtId="0" fontId="6" fillId="2" borderId="18" xfId="0" applyFont="1" applyFill="1" applyBorder="1" applyAlignment="1">
      <alignment horizontal="center" vertical="center" textRotation="180"/>
    </xf>
    <xf numFmtId="0" fontId="11" fillId="0" borderId="31" xfId="0" applyFont="1" applyBorder="1" applyAlignment="1">
      <alignment horizontal="center" vertical="top"/>
    </xf>
    <xf numFmtId="0" fontId="11" fillId="0" borderId="59" xfId="0" applyFont="1" applyBorder="1" applyAlignment="1">
      <alignment horizontal="center" vertical="top" shrinkToFit="1"/>
    </xf>
    <xf numFmtId="0" fontId="11" fillId="0" borderId="22" xfId="0" applyFont="1" applyBorder="1" applyAlignment="1">
      <alignment horizontal="center" vertical="top" shrinkToFit="1"/>
    </xf>
    <xf numFmtId="0" fontId="11" fillId="0" borderId="31" xfId="0" applyFont="1" applyBorder="1" applyAlignment="1">
      <alignment horizontal="center" vertical="top" shrinkToFit="1"/>
    </xf>
    <xf numFmtId="0" fontId="32" fillId="15" borderId="75" xfId="0" applyFont="1" applyFill="1" applyBorder="1" applyAlignment="1">
      <alignment horizontal="center" vertical="center"/>
    </xf>
    <xf numFmtId="0" fontId="31" fillId="15" borderId="75" xfId="0" applyFont="1" applyFill="1" applyBorder="1" applyAlignment="1">
      <alignment horizontal="center" vertical="center"/>
    </xf>
    <xf numFmtId="0" fontId="34" fillId="15" borderId="7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200025</xdr:rowOff>
    </xdr:from>
    <xdr:to>
      <xdr:col>14</xdr:col>
      <xdr:colOff>13599</xdr:colOff>
      <xdr:row>3</xdr:row>
      <xdr:rowOff>71004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1DA4775-CC1A-489A-A1DD-8566CCD5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318524" cy="499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ceballosc@ideam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634"/>
  <sheetViews>
    <sheetView showGridLines="0" tabSelected="1" workbookViewId="0">
      <selection activeCell="BD1" sqref="BD1:BW4"/>
    </sheetView>
  </sheetViews>
  <sheetFormatPr baseColWidth="10" defaultColWidth="12.625" defaultRowHeight="15" customHeight="1" x14ac:dyDescent="0.2"/>
  <cols>
    <col min="1" max="3" width="3" customWidth="1"/>
    <col min="4" max="17" width="1.625" customWidth="1"/>
    <col min="18" max="23" width="1.75" customWidth="1"/>
    <col min="24" max="25" width="2.125" customWidth="1"/>
    <col min="26" max="28" width="1.75" customWidth="1"/>
    <col min="29" max="30" width="2.375" customWidth="1"/>
    <col min="31" max="34" width="1.75" customWidth="1"/>
    <col min="35" max="36" width="2.375" customWidth="1"/>
    <col min="37" max="40" width="1.75" customWidth="1"/>
    <col min="41" max="42" width="2.375" customWidth="1"/>
    <col min="43" max="46" width="1.75" customWidth="1"/>
    <col min="47" max="48" width="2.375" customWidth="1"/>
    <col min="49" max="52" width="1.75" customWidth="1"/>
    <col min="53" max="54" width="2.375" customWidth="1"/>
    <col min="55" max="56" width="1.75" customWidth="1"/>
    <col min="57" max="57" width="2.375" customWidth="1"/>
    <col min="58" max="70" width="1.75" customWidth="1"/>
    <col min="71" max="71" width="2.625" customWidth="1"/>
    <col min="72" max="75" width="1.75" customWidth="1"/>
    <col min="76" max="76" width="2.375" customWidth="1"/>
    <col min="77" max="77" width="6.375" style="173" customWidth="1"/>
    <col min="78" max="79" width="4.625" style="173" customWidth="1"/>
    <col min="80" max="80" width="5.875" style="173" customWidth="1"/>
    <col min="81" max="81" width="4.625" style="173" customWidth="1"/>
    <col min="82" max="85" width="4.625" customWidth="1"/>
    <col min="86" max="93" width="2.375" customWidth="1"/>
    <col min="94" max="94" width="5.125" customWidth="1"/>
    <col min="95" max="99" width="2.625" customWidth="1"/>
    <col min="100" max="111" width="2.5" customWidth="1"/>
    <col min="112" max="112" width="27" customWidth="1"/>
    <col min="113" max="114" width="8.625" customWidth="1"/>
    <col min="115" max="115" width="14.875" customWidth="1"/>
    <col min="116" max="134" width="8.625" customWidth="1"/>
    <col min="135" max="135" width="12.625" customWidth="1"/>
  </cols>
  <sheetData>
    <row r="1" spans="1:136" s="233" customFormat="1" ht="16.5" customHeight="1" x14ac:dyDescent="0.25">
      <c r="A1" s="236"/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62" t="s">
        <v>435</v>
      </c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35"/>
      <c r="BD1" s="450" t="s">
        <v>438</v>
      </c>
      <c r="BE1" s="450"/>
      <c r="BF1" s="450"/>
      <c r="BG1" s="450"/>
      <c r="BH1" s="450"/>
      <c r="BI1" s="450"/>
      <c r="BJ1" s="450"/>
      <c r="BK1" s="450"/>
      <c r="BL1" s="450"/>
      <c r="BM1" s="450"/>
      <c r="BN1" s="450"/>
      <c r="BO1" s="450"/>
      <c r="BP1" s="450"/>
      <c r="BQ1" s="450"/>
      <c r="BR1" s="450"/>
      <c r="BS1" s="450"/>
      <c r="BT1" s="450"/>
      <c r="BU1" s="450"/>
      <c r="BV1" s="450"/>
      <c r="BW1" s="450"/>
      <c r="BX1" s="237"/>
    </row>
    <row r="2" spans="1:136" s="233" customFormat="1" ht="16.5" customHeight="1" x14ac:dyDescent="0.25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63" t="s">
        <v>436</v>
      </c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4"/>
      <c r="BD2" s="451" t="s">
        <v>449</v>
      </c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237"/>
    </row>
    <row r="3" spans="1:136" s="233" customFormat="1" ht="16.5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63" t="s">
        <v>437</v>
      </c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4"/>
      <c r="BD3" s="451" t="s">
        <v>433</v>
      </c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237"/>
    </row>
    <row r="4" spans="1:136" s="233" customFormat="1" ht="17.25" customHeight="1" thickBot="1" x14ac:dyDescent="0.3">
      <c r="A4" s="236"/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452" t="s">
        <v>434</v>
      </c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237"/>
    </row>
    <row r="5" spans="1:136" s="233" customFormat="1" ht="17.25" customHeight="1" x14ac:dyDescent="0.2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</row>
    <row r="6" spans="1:136" ht="12.75" customHeight="1" x14ac:dyDescent="0.2">
      <c r="A6" s="1">
        <v>1</v>
      </c>
      <c r="B6" s="267" t="s">
        <v>4</v>
      </c>
      <c r="C6" s="268"/>
      <c r="D6" s="268"/>
      <c r="E6" s="269"/>
      <c r="F6" s="265" t="s">
        <v>5</v>
      </c>
      <c r="G6" s="266"/>
      <c r="H6" s="265" t="s">
        <v>6</v>
      </c>
      <c r="I6" s="266"/>
      <c r="J6" s="436" t="s">
        <v>7</v>
      </c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46"/>
      <c r="AG6" s="447" t="s">
        <v>8</v>
      </c>
      <c r="AH6" s="448"/>
      <c r="AI6" s="448"/>
      <c r="AJ6" s="448"/>
      <c r="AK6" s="448"/>
      <c r="AL6" s="448"/>
      <c r="AM6" s="448"/>
      <c r="AN6" s="448"/>
      <c r="AO6" s="448"/>
      <c r="AP6" s="449"/>
      <c r="AQ6" s="436" t="s">
        <v>9</v>
      </c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8" t="s">
        <v>10</v>
      </c>
      <c r="BI6" s="439"/>
      <c r="BJ6" s="439"/>
      <c r="BK6" s="439"/>
      <c r="BL6" s="439"/>
      <c r="BM6" s="439"/>
      <c r="BN6" s="440"/>
      <c r="BO6" s="421" t="s">
        <v>11</v>
      </c>
      <c r="BP6" s="421"/>
      <c r="BQ6" s="421"/>
      <c r="BR6" s="421"/>
      <c r="BS6" s="422"/>
      <c r="BT6" s="423" t="s">
        <v>12</v>
      </c>
      <c r="BU6" s="424"/>
      <c r="BV6" s="424"/>
      <c r="BW6" s="425"/>
      <c r="BX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2"/>
      <c r="CQ6" s="2"/>
      <c r="CR6" s="2"/>
      <c r="DF6" s="9">
        <v>2</v>
      </c>
      <c r="DH6" s="5" t="s">
        <v>301</v>
      </c>
      <c r="DI6" s="4" t="s">
        <v>13</v>
      </c>
      <c r="DJ6" s="4">
        <v>17.600000000000001</v>
      </c>
      <c r="DK6" s="5" t="s">
        <v>14</v>
      </c>
      <c r="DL6" s="4" t="s">
        <v>15</v>
      </c>
      <c r="DM6" s="4" t="s">
        <v>16</v>
      </c>
      <c r="DN6" s="5" t="s">
        <v>17</v>
      </c>
      <c r="DO6" s="4">
        <v>80036</v>
      </c>
      <c r="DP6" s="4">
        <v>28035030</v>
      </c>
      <c r="DQ6" s="4">
        <v>5000</v>
      </c>
      <c r="DR6" s="6" t="s">
        <v>18</v>
      </c>
      <c r="DT6" s="10" t="s">
        <v>19</v>
      </c>
      <c r="DU6" s="11"/>
      <c r="DV6" s="12"/>
      <c r="DW6" s="11"/>
      <c r="DX6" s="11"/>
      <c r="DY6" s="11" t="s">
        <v>3</v>
      </c>
      <c r="DZ6" s="444"/>
      <c r="ED6" s="7"/>
      <c r="EE6" s="7"/>
      <c r="EF6" s="7"/>
    </row>
    <row r="7" spans="1:136" ht="12.75" customHeight="1" x14ac:dyDescent="0.2">
      <c r="A7" s="1">
        <v>1</v>
      </c>
      <c r="B7" s="267"/>
      <c r="C7" s="268"/>
      <c r="D7" s="268"/>
      <c r="E7" s="269"/>
      <c r="F7" s="265"/>
      <c r="G7" s="266"/>
      <c r="H7" s="265"/>
      <c r="I7" s="266"/>
      <c r="J7" s="270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2"/>
      <c r="AG7" s="270" t="e">
        <f>VLOOKUP(J7,$DH$6:$DO$31,4,FALSE)</f>
        <v>#N/A</v>
      </c>
      <c r="AH7" s="271"/>
      <c r="AI7" s="271"/>
      <c r="AJ7" s="271"/>
      <c r="AK7" s="271"/>
      <c r="AL7" s="271"/>
      <c r="AM7" s="271"/>
      <c r="AN7" s="271"/>
      <c r="AO7" s="271"/>
      <c r="AP7" s="272"/>
      <c r="AQ7" s="270" t="e">
        <f>VLOOKUP(J7,$DH$6:$DO$31,7,FALSE)</f>
        <v>#N/A</v>
      </c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H7" s="441" t="e">
        <f>VLOOKUP(J7,$DH$6:$DP$31,9,FALSE)</f>
        <v>#N/A</v>
      </c>
      <c r="BI7" s="442"/>
      <c r="BJ7" s="442"/>
      <c r="BK7" s="442"/>
      <c r="BL7" s="442"/>
      <c r="BM7" s="442"/>
      <c r="BN7" s="443"/>
      <c r="BO7" s="270" t="e">
        <f>VLOOKUP(J7,$DH$6:$DP$31,8,FALSE)</f>
        <v>#N/A</v>
      </c>
      <c r="BP7" s="271"/>
      <c r="BQ7" s="271"/>
      <c r="BR7" s="271"/>
      <c r="BS7" s="272"/>
      <c r="BT7" s="270" t="e">
        <f>VLOOKUP(J7,$DH$6:$DP$31,2,FALSE)</f>
        <v>#N/A</v>
      </c>
      <c r="BU7" s="271"/>
      <c r="BV7" s="271"/>
      <c r="BW7" s="272"/>
      <c r="BX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2"/>
      <c r="CQ7" s="2"/>
      <c r="CR7" s="2"/>
      <c r="DF7" s="9">
        <v>3</v>
      </c>
      <c r="DH7" s="5" t="s">
        <v>302</v>
      </c>
      <c r="DI7" s="4" t="s">
        <v>21</v>
      </c>
      <c r="DJ7" s="4">
        <v>9</v>
      </c>
      <c r="DK7" s="5" t="s">
        <v>22</v>
      </c>
      <c r="DL7" s="4" t="s">
        <v>23</v>
      </c>
      <c r="DM7" s="4" t="s">
        <v>24</v>
      </c>
      <c r="DN7" s="5" t="s">
        <v>25</v>
      </c>
      <c r="DO7" s="4">
        <v>80398</v>
      </c>
      <c r="DP7" s="4">
        <v>48015010</v>
      </c>
      <c r="DQ7" s="4">
        <v>5000</v>
      </c>
      <c r="DR7" s="6" t="s">
        <v>26</v>
      </c>
      <c r="DT7" s="10" t="s">
        <v>27</v>
      </c>
      <c r="DU7" s="11"/>
      <c r="DV7" s="12"/>
      <c r="DW7" s="11"/>
      <c r="DX7" s="11"/>
      <c r="DY7" s="11" t="s">
        <v>3</v>
      </c>
      <c r="DZ7" s="444"/>
      <c r="ED7" s="7"/>
      <c r="EE7" s="7"/>
      <c r="EF7" s="7"/>
    </row>
    <row r="8" spans="1:136" ht="12.75" customHeight="1" thickBot="1" x14ac:dyDescent="0.25">
      <c r="A8" s="1">
        <v>1</v>
      </c>
      <c r="B8" s="155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56"/>
      <c r="BX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3">
        <v>4</v>
      </c>
      <c r="DG8" s="2"/>
      <c r="DH8" s="5" t="s">
        <v>28</v>
      </c>
      <c r="DI8" s="4" t="s">
        <v>29</v>
      </c>
      <c r="DJ8" s="4">
        <v>14</v>
      </c>
      <c r="DK8" s="5" t="s">
        <v>30</v>
      </c>
      <c r="DL8" s="4" t="s">
        <v>31</v>
      </c>
      <c r="DM8" s="4" t="s">
        <v>32</v>
      </c>
      <c r="DN8" s="5" t="s">
        <v>303</v>
      </c>
      <c r="DO8" s="4">
        <v>80035</v>
      </c>
      <c r="DP8" s="4">
        <v>15065160</v>
      </c>
      <c r="DQ8" s="4"/>
      <c r="DR8" s="6"/>
      <c r="DT8" s="17" t="s">
        <v>33</v>
      </c>
      <c r="DU8" s="18"/>
      <c r="DV8" s="19"/>
      <c r="DW8" s="18"/>
      <c r="DX8" s="18"/>
      <c r="DY8" s="18" t="s">
        <v>3</v>
      </c>
      <c r="DZ8" s="445"/>
      <c r="ED8" s="7"/>
      <c r="EE8" s="7"/>
      <c r="EF8" s="7"/>
    </row>
    <row r="9" spans="1:136" ht="12.75" customHeight="1" x14ac:dyDescent="0.2">
      <c r="A9" s="1">
        <v>1</v>
      </c>
      <c r="B9" s="351" t="s">
        <v>34</v>
      </c>
      <c r="C9" s="390"/>
      <c r="D9" s="352" t="s">
        <v>35</v>
      </c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99"/>
      <c r="R9" s="352" t="s">
        <v>36</v>
      </c>
      <c r="S9" s="388"/>
      <c r="T9" s="388"/>
      <c r="U9" s="388"/>
      <c r="V9" s="388"/>
      <c r="W9" s="388"/>
      <c r="X9" s="388"/>
      <c r="Y9" s="388"/>
      <c r="Z9" s="388"/>
      <c r="AA9" s="388"/>
      <c r="AB9" s="399"/>
      <c r="AC9" s="352" t="s">
        <v>37</v>
      </c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99"/>
      <c r="BF9" s="352" t="s">
        <v>38</v>
      </c>
      <c r="BG9" s="388"/>
      <c r="BH9" s="388"/>
      <c r="BI9" s="388"/>
      <c r="BJ9" s="388"/>
      <c r="BK9" s="388"/>
      <c r="BL9" s="388"/>
      <c r="BM9" s="399"/>
      <c r="BN9" s="353" t="s">
        <v>39</v>
      </c>
      <c r="BO9" s="389"/>
      <c r="BP9" s="390"/>
      <c r="BQ9" s="353" t="s">
        <v>40</v>
      </c>
      <c r="BR9" s="390"/>
      <c r="BS9" s="354" t="s">
        <v>41</v>
      </c>
      <c r="BT9" s="388"/>
      <c r="BU9" s="388"/>
      <c r="BV9" s="388"/>
      <c r="BW9" s="399"/>
      <c r="BX9" s="7"/>
      <c r="CE9" s="7"/>
      <c r="CF9" s="172"/>
      <c r="CG9" s="7"/>
      <c r="CH9" s="7"/>
      <c r="CI9" s="7"/>
      <c r="CJ9" s="7"/>
      <c r="CK9" s="7"/>
      <c r="CL9" s="7"/>
      <c r="CM9" s="7"/>
      <c r="CN9" s="7"/>
      <c r="CO9" s="7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3">
        <v>5</v>
      </c>
      <c r="DG9" s="2"/>
      <c r="DH9" s="5" t="s">
        <v>42</v>
      </c>
      <c r="DI9" s="4" t="s">
        <v>43</v>
      </c>
      <c r="DJ9" s="195">
        <v>197.6</v>
      </c>
      <c r="DK9" s="5" t="s">
        <v>44</v>
      </c>
      <c r="DL9" s="4" t="s">
        <v>45</v>
      </c>
      <c r="DM9" s="4" t="s">
        <v>46</v>
      </c>
      <c r="DN9" s="5" t="s">
        <v>304</v>
      </c>
      <c r="DO9" s="4">
        <v>80342</v>
      </c>
      <c r="DP9" s="4">
        <v>52045020</v>
      </c>
      <c r="DQ9" s="4"/>
      <c r="DR9" s="6"/>
      <c r="DT9" s="20" t="s">
        <v>47</v>
      </c>
      <c r="DU9" s="21" t="s">
        <v>48</v>
      </c>
      <c r="DV9" s="22"/>
      <c r="DW9" s="21" t="s">
        <v>49</v>
      </c>
      <c r="DX9" s="21"/>
      <c r="DY9" s="21" t="s">
        <v>50</v>
      </c>
      <c r="DZ9" s="412" t="s">
        <v>51</v>
      </c>
      <c r="ED9" s="7"/>
      <c r="EE9" s="7"/>
    </row>
    <row r="10" spans="1:136" ht="12.75" customHeight="1" x14ac:dyDescent="0.2">
      <c r="A10" s="1">
        <v>1</v>
      </c>
      <c r="B10" s="396"/>
      <c r="C10" s="397"/>
      <c r="D10" s="355" t="s">
        <v>52</v>
      </c>
      <c r="E10" s="389"/>
      <c r="F10" s="389"/>
      <c r="G10" s="389"/>
      <c r="H10" s="390"/>
      <c r="I10" s="355" t="s">
        <v>53</v>
      </c>
      <c r="J10" s="389"/>
      <c r="K10" s="389"/>
      <c r="L10" s="389"/>
      <c r="M10" s="390"/>
      <c r="N10" s="355" t="s">
        <v>54</v>
      </c>
      <c r="O10" s="389"/>
      <c r="P10" s="389"/>
      <c r="Q10" s="390"/>
      <c r="R10" s="356" t="s">
        <v>55</v>
      </c>
      <c r="S10" s="389"/>
      <c r="T10" s="390"/>
      <c r="U10" s="353" t="s">
        <v>56</v>
      </c>
      <c r="V10" s="389"/>
      <c r="W10" s="390"/>
      <c r="X10" s="353" t="s">
        <v>57</v>
      </c>
      <c r="Y10" s="390"/>
      <c r="Z10" s="353" t="s">
        <v>58</v>
      </c>
      <c r="AA10" s="389"/>
      <c r="AB10" s="390"/>
      <c r="AC10" s="352" t="s">
        <v>59</v>
      </c>
      <c r="AD10" s="388"/>
      <c r="AE10" s="388"/>
      <c r="AF10" s="388"/>
      <c r="AG10" s="388"/>
      <c r="AH10" s="399"/>
      <c r="AI10" s="352" t="s">
        <v>60</v>
      </c>
      <c r="AJ10" s="388"/>
      <c r="AK10" s="388"/>
      <c r="AL10" s="388"/>
      <c r="AM10" s="388"/>
      <c r="AN10" s="399"/>
      <c r="AO10" s="352" t="s">
        <v>61</v>
      </c>
      <c r="AP10" s="388"/>
      <c r="AQ10" s="388"/>
      <c r="AR10" s="388"/>
      <c r="AS10" s="388"/>
      <c r="AT10" s="399"/>
      <c r="AU10" s="352" t="s">
        <v>62</v>
      </c>
      <c r="AV10" s="388"/>
      <c r="AW10" s="388"/>
      <c r="AX10" s="388"/>
      <c r="AY10" s="388"/>
      <c r="AZ10" s="400"/>
      <c r="BA10" s="352" t="s">
        <v>63</v>
      </c>
      <c r="BB10" s="388"/>
      <c r="BC10" s="388"/>
      <c r="BD10" s="399"/>
      <c r="BE10" s="358" t="s">
        <v>64</v>
      </c>
      <c r="BF10" s="361" t="s">
        <v>65</v>
      </c>
      <c r="BG10" s="389"/>
      <c r="BH10" s="390"/>
      <c r="BI10" s="361" t="s">
        <v>66</v>
      </c>
      <c r="BJ10" s="389"/>
      <c r="BK10" s="389"/>
      <c r="BL10" s="389"/>
      <c r="BM10" s="390"/>
      <c r="BN10" s="396"/>
      <c r="BO10" s="386"/>
      <c r="BP10" s="397"/>
      <c r="BQ10" s="396"/>
      <c r="BR10" s="397"/>
      <c r="BS10" s="358" t="s">
        <v>67</v>
      </c>
      <c r="BT10" s="363" t="s">
        <v>68</v>
      </c>
      <c r="BU10" s="389"/>
      <c r="BV10" s="389"/>
      <c r="BW10" s="390"/>
      <c r="BX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3">
        <v>6</v>
      </c>
      <c r="DG10" s="2"/>
      <c r="DH10" s="5" t="s">
        <v>69</v>
      </c>
      <c r="DI10" s="4" t="s">
        <v>70</v>
      </c>
      <c r="DJ10" s="4">
        <v>1.9</v>
      </c>
      <c r="DK10" s="5" t="s">
        <v>71</v>
      </c>
      <c r="DL10" s="4" t="s">
        <v>72</v>
      </c>
      <c r="DM10" s="4" t="s">
        <v>73</v>
      </c>
      <c r="DN10" s="5" t="s">
        <v>74</v>
      </c>
      <c r="DO10" s="4">
        <v>80084</v>
      </c>
      <c r="DP10" s="4">
        <v>12015070</v>
      </c>
      <c r="DQ10" s="4"/>
      <c r="DR10" s="6"/>
      <c r="DT10" s="23" t="s">
        <v>75</v>
      </c>
      <c r="DU10" s="24" t="s">
        <v>76</v>
      </c>
      <c r="DV10" s="25">
        <v>85</v>
      </c>
      <c r="DW10" s="24" t="s">
        <v>49</v>
      </c>
      <c r="DX10" s="24"/>
      <c r="DY10" s="24" t="s">
        <v>50</v>
      </c>
      <c r="DZ10" s="408"/>
    </row>
    <row r="11" spans="1:136" ht="12.75" customHeight="1" x14ac:dyDescent="0.2">
      <c r="A11" s="1">
        <v>1</v>
      </c>
      <c r="B11" s="396"/>
      <c r="C11" s="397"/>
      <c r="D11" s="396"/>
      <c r="E11" s="386"/>
      <c r="F11" s="386"/>
      <c r="G11" s="386"/>
      <c r="H11" s="397"/>
      <c r="I11" s="396"/>
      <c r="J11" s="386"/>
      <c r="K11" s="386"/>
      <c r="L11" s="386"/>
      <c r="M11" s="397"/>
      <c r="N11" s="396"/>
      <c r="O11" s="386"/>
      <c r="P11" s="386"/>
      <c r="Q11" s="397"/>
      <c r="R11" s="396"/>
      <c r="S11" s="386"/>
      <c r="T11" s="397"/>
      <c r="U11" s="396"/>
      <c r="V11" s="386"/>
      <c r="W11" s="397"/>
      <c r="X11" s="396"/>
      <c r="Y11" s="397"/>
      <c r="Z11" s="396"/>
      <c r="AA11" s="386"/>
      <c r="AB11" s="397"/>
      <c r="AC11" s="342" t="s">
        <v>77</v>
      </c>
      <c r="AD11" s="342" t="s">
        <v>78</v>
      </c>
      <c r="AE11" s="345" t="s">
        <v>79</v>
      </c>
      <c r="AF11" s="389"/>
      <c r="AG11" s="389"/>
      <c r="AH11" s="390"/>
      <c r="AI11" s="342" t="s">
        <v>77</v>
      </c>
      <c r="AJ11" s="342" t="s">
        <v>78</v>
      </c>
      <c r="AK11" s="345" t="s">
        <v>79</v>
      </c>
      <c r="AL11" s="389"/>
      <c r="AM11" s="389"/>
      <c r="AN11" s="390"/>
      <c r="AO11" s="342" t="s">
        <v>77</v>
      </c>
      <c r="AP11" s="342" t="s">
        <v>78</v>
      </c>
      <c r="AQ11" s="345" t="s">
        <v>79</v>
      </c>
      <c r="AR11" s="389"/>
      <c r="AS11" s="389"/>
      <c r="AT11" s="390"/>
      <c r="AU11" s="342" t="s">
        <v>77</v>
      </c>
      <c r="AV11" s="342" t="s">
        <v>78</v>
      </c>
      <c r="AW11" s="345" t="s">
        <v>79</v>
      </c>
      <c r="AX11" s="389"/>
      <c r="AY11" s="389"/>
      <c r="AZ11" s="390"/>
      <c r="BA11" s="342" t="s">
        <v>77</v>
      </c>
      <c r="BB11" s="342" t="s">
        <v>65</v>
      </c>
      <c r="BC11" s="348" t="s">
        <v>80</v>
      </c>
      <c r="BD11" s="398"/>
      <c r="BE11" s="401"/>
      <c r="BF11" s="396"/>
      <c r="BG11" s="386"/>
      <c r="BH11" s="397"/>
      <c r="BI11" s="396"/>
      <c r="BJ11" s="386"/>
      <c r="BK11" s="386"/>
      <c r="BL11" s="386"/>
      <c r="BM11" s="397"/>
      <c r="BN11" s="396"/>
      <c r="BO11" s="386"/>
      <c r="BP11" s="397"/>
      <c r="BQ11" s="396"/>
      <c r="BR11" s="397"/>
      <c r="BS11" s="401"/>
      <c r="BT11" s="396"/>
      <c r="BU11" s="386"/>
      <c r="BV11" s="386"/>
      <c r="BW11" s="397"/>
      <c r="BX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2"/>
      <c r="CQ11" s="2"/>
      <c r="CR11" s="2"/>
      <c r="CS11" s="2"/>
      <c r="CT11" s="2"/>
      <c r="CU11" s="2"/>
      <c r="DC11" s="2"/>
      <c r="DD11" s="2"/>
      <c r="DE11" s="2"/>
      <c r="DF11" s="3">
        <v>7</v>
      </c>
      <c r="DG11" s="2"/>
      <c r="DH11" s="5" t="s">
        <v>81</v>
      </c>
      <c r="DI11" s="4" t="s">
        <v>82</v>
      </c>
      <c r="DJ11" s="195">
        <v>52.9</v>
      </c>
      <c r="DK11" s="5" t="s">
        <v>83</v>
      </c>
      <c r="DL11" s="4" t="s">
        <v>84</v>
      </c>
      <c r="DM11" s="4" t="s">
        <v>85</v>
      </c>
      <c r="DN11" s="5" t="s">
        <v>86</v>
      </c>
      <c r="DO11" s="4">
        <v>80315</v>
      </c>
      <c r="DP11" s="4">
        <v>21115020</v>
      </c>
      <c r="DQ11" s="4"/>
      <c r="DR11" s="6"/>
      <c r="DT11" s="23" t="s">
        <v>87</v>
      </c>
      <c r="DU11" s="24" t="s">
        <v>88</v>
      </c>
      <c r="DV11" s="25">
        <v>85</v>
      </c>
      <c r="DW11" s="24" t="s">
        <v>49</v>
      </c>
      <c r="DX11" s="24"/>
      <c r="DY11" s="24" t="s">
        <v>50</v>
      </c>
      <c r="DZ11" s="408"/>
    </row>
    <row r="12" spans="1:136" ht="12.75" customHeight="1" x14ac:dyDescent="0.2">
      <c r="A12" s="1">
        <v>1</v>
      </c>
      <c r="B12" s="396"/>
      <c r="C12" s="397"/>
      <c r="D12" s="396"/>
      <c r="E12" s="386"/>
      <c r="F12" s="386"/>
      <c r="G12" s="386"/>
      <c r="H12" s="397"/>
      <c r="I12" s="396"/>
      <c r="J12" s="386"/>
      <c r="K12" s="386"/>
      <c r="L12" s="386"/>
      <c r="M12" s="397"/>
      <c r="N12" s="396"/>
      <c r="O12" s="386"/>
      <c r="P12" s="386"/>
      <c r="Q12" s="397"/>
      <c r="R12" s="396"/>
      <c r="S12" s="386"/>
      <c r="T12" s="397"/>
      <c r="U12" s="396"/>
      <c r="V12" s="386"/>
      <c r="W12" s="397"/>
      <c r="X12" s="396"/>
      <c r="Y12" s="397"/>
      <c r="Z12" s="396"/>
      <c r="AA12" s="386"/>
      <c r="AB12" s="397"/>
      <c r="AC12" s="394"/>
      <c r="AD12" s="394"/>
      <c r="AE12" s="396"/>
      <c r="AF12" s="386"/>
      <c r="AG12" s="386"/>
      <c r="AH12" s="397"/>
      <c r="AI12" s="394"/>
      <c r="AJ12" s="394"/>
      <c r="AK12" s="396"/>
      <c r="AL12" s="386"/>
      <c r="AM12" s="386"/>
      <c r="AN12" s="397"/>
      <c r="AO12" s="394"/>
      <c r="AP12" s="394"/>
      <c r="AQ12" s="396"/>
      <c r="AR12" s="386"/>
      <c r="AS12" s="386"/>
      <c r="AT12" s="397"/>
      <c r="AU12" s="394"/>
      <c r="AV12" s="394"/>
      <c r="AW12" s="396"/>
      <c r="AX12" s="386"/>
      <c r="AY12" s="386"/>
      <c r="AZ12" s="397"/>
      <c r="BA12" s="394"/>
      <c r="BB12" s="343"/>
      <c r="BC12" s="396"/>
      <c r="BD12" s="397"/>
      <c r="BE12" s="401"/>
      <c r="BF12" s="396"/>
      <c r="BG12" s="386"/>
      <c r="BH12" s="397"/>
      <c r="BI12" s="396"/>
      <c r="BJ12" s="386"/>
      <c r="BK12" s="386"/>
      <c r="BL12" s="386"/>
      <c r="BM12" s="397"/>
      <c r="BN12" s="396"/>
      <c r="BO12" s="386"/>
      <c r="BP12" s="397"/>
      <c r="BQ12" s="396"/>
      <c r="BR12" s="397"/>
      <c r="BS12" s="401"/>
      <c r="BT12" s="396"/>
      <c r="BU12" s="386"/>
      <c r="BV12" s="386"/>
      <c r="BW12" s="397"/>
      <c r="BX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2"/>
      <c r="CQ12" s="2"/>
      <c r="CR12" s="2"/>
      <c r="CS12" s="2"/>
      <c r="CT12" s="2"/>
      <c r="CU12" s="2"/>
      <c r="DC12" s="2"/>
      <c r="DD12" s="2"/>
      <c r="DE12" s="2"/>
      <c r="DF12" s="3">
        <v>8</v>
      </c>
      <c r="DG12" s="2"/>
      <c r="DH12" s="5" t="s">
        <v>89</v>
      </c>
      <c r="DI12" s="4" t="s">
        <v>90</v>
      </c>
      <c r="DJ12" s="4">
        <v>39.4</v>
      </c>
      <c r="DK12" s="5" t="s">
        <v>91</v>
      </c>
      <c r="DL12" s="4" t="s">
        <v>92</v>
      </c>
      <c r="DM12" s="4" t="s">
        <v>93</v>
      </c>
      <c r="DN12" s="5" t="s">
        <v>305</v>
      </c>
      <c r="DO12" s="4">
        <v>80097</v>
      </c>
      <c r="DP12" s="4">
        <v>16015010</v>
      </c>
      <c r="DQ12" s="4"/>
      <c r="DR12" s="6"/>
      <c r="DT12" s="23" t="s">
        <v>94</v>
      </c>
      <c r="DU12" s="24" t="s">
        <v>95</v>
      </c>
      <c r="DV12" s="25"/>
      <c r="DW12" s="24" t="s">
        <v>49</v>
      </c>
      <c r="DX12" s="24"/>
      <c r="DY12" s="24" t="s">
        <v>50</v>
      </c>
      <c r="DZ12" s="408"/>
    </row>
    <row r="13" spans="1:136" ht="12.75" customHeight="1" x14ac:dyDescent="0.2">
      <c r="A13" s="1">
        <v>1</v>
      </c>
      <c r="B13" s="391"/>
      <c r="C13" s="393"/>
      <c r="D13" s="391"/>
      <c r="E13" s="392"/>
      <c r="F13" s="392"/>
      <c r="G13" s="392"/>
      <c r="H13" s="393"/>
      <c r="I13" s="391"/>
      <c r="J13" s="392"/>
      <c r="K13" s="392"/>
      <c r="L13" s="392"/>
      <c r="M13" s="393"/>
      <c r="N13" s="391"/>
      <c r="O13" s="392"/>
      <c r="P13" s="392"/>
      <c r="Q13" s="393"/>
      <c r="R13" s="391"/>
      <c r="S13" s="392"/>
      <c r="T13" s="393"/>
      <c r="U13" s="391"/>
      <c r="V13" s="392"/>
      <c r="W13" s="393"/>
      <c r="X13" s="391"/>
      <c r="Y13" s="393"/>
      <c r="Z13" s="391"/>
      <c r="AA13" s="392"/>
      <c r="AB13" s="393"/>
      <c r="AC13" s="394"/>
      <c r="AD13" s="394"/>
      <c r="AE13" s="396"/>
      <c r="AF13" s="386"/>
      <c r="AG13" s="386"/>
      <c r="AH13" s="397"/>
      <c r="AI13" s="394"/>
      <c r="AJ13" s="394"/>
      <c r="AK13" s="396"/>
      <c r="AL13" s="386"/>
      <c r="AM13" s="386"/>
      <c r="AN13" s="397"/>
      <c r="AO13" s="394"/>
      <c r="AP13" s="394"/>
      <c r="AQ13" s="396"/>
      <c r="AR13" s="386"/>
      <c r="AS13" s="386"/>
      <c r="AT13" s="397"/>
      <c r="AU13" s="394"/>
      <c r="AV13" s="394"/>
      <c r="AW13" s="396"/>
      <c r="AX13" s="386"/>
      <c r="AY13" s="386"/>
      <c r="AZ13" s="397"/>
      <c r="BA13" s="394"/>
      <c r="BB13" s="343"/>
      <c r="BC13" s="396"/>
      <c r="BD13" s="397"/>
      <c r="BE13" s="401"/>
      <c r="BF13" s="391"/>
      <c r="BG13" s="392"/>
      <c r="BH13" s="393"/>
      <c r="BI13" s="391"/>
      <c r="BJ13" s="392"/>
      <c r="BK13" s="392"/>
      <c r="BL13" s="392"/>
      <c r="BM13" s="393"/>
      <c r="BN13" s="396"/>
      <c r="BO13" s="386"/>
      <c r="BP13" s="397"/>
      <c r="BQ13" s="396"/>
      <c r="BR13" s="397"/>
      <c r="BS13" s="403"/>
      <c r="BT13" s="391"/>
      <c r="BU13" s="392"/>
      <c r="BV13" s="392"/>
      <c r="BW13" s="393"/>
      <c r="BX13" s="7"/>
      <c r="BY13" s="232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3">
        <v>9</v>
      </c>
      <c r="DG13" s="2"/>
      <c r="DH13" s="5" t="s">
        <v>96</v>
      </c>
      <c r="DI13" s="4" t="s">
        <v>97</v>
      </c>
      <c r="DJ13" s="4">
        <v>6.3</v>
      </c>
      <c r="DK13" s="5" t="s">
        <v>98</v>
      </c>
      <c r="DL13" s="4" t="s">
        <v>99</v>
      </c>
      <c r="DM13" s="4" t="s">
        <v>100</v>
      </c>
      <c r="DN13" s="5" t="s">
        <v>306</v>
      </c>
      <c r="DO13" s="4">
        <v>80144</v>
      </c>
      <c r="DP13" s="4">
        <v>11045010</v>
      </c>
      <c r="DQ13" s="4"/>
      <c r="DR13" s="6"/>
      <c r="DT13" s="23" t="s">
        <v>101</v>
      </c>
      <c r="DU13" s="24" t="s">
        <v>102</v>
      </c>
      <c r="DV13" s="25"/>
      <c r="DW13" s="24" t="s">
        <v>49</v>
      </c>
      <c r="DX13" s="24"/>
      <c r="DY13" s="24" t="s">
        <v>50</v>
      </c>
      <c r="DZ13" s="408"/>
    </row>
    <row r="14" spans="1:136" ht="12.75" customHeight="1" thickBot="1" x14ac:dyDescent="0.25">
      <c r="A14" s="1">
        <v>1</v>
      </c>
      <c r="B14" s="135" t="s">
        <v>103</v>
      </c>
      <c r="C14" s="135" t="s">
        <v>104</v>
      </c>
      <c r="D14" s="337" t="s">
        <v>105</v>
      </c>
      <c r="E14" s="388"/>
      <c r="F14" s="388"/>
      <c r="G14" s="388"/>
      <c r="H14" s="399"/>
      <c r="I14" s="337" t="s">
        <v>105</v>
      </c>
      <c r="J14" s="388"/>
      <c r="K14" s="388"/>
      <c r="L14" s="388"/>
      <c r="M14" s="399"/>
      <c r="N14" s="337" t="s">
        <v>105</v>
      </c>
      <c r="O14" s="388"/>
      <c r="P14" s="388"/>
      <c r="Q14" s="399"/>
      <c r="R14" s="337" t="s">
        <v>106</v>
      </c>
      <c r="S14" s="388"/>
      <c r="T14" s="399"/>
      <c r="U14" s="337" t="s">
        <v>106</v>
      </c>
      <c r="V14" s="388"/>
      <c r="W14" s="399"/>
      <c r="X14" s="337" t="s">
        <v>107</v>
      </c>
      <c r="Y14" s="399"/>
      <c r="Z14" s="337" t="s">
        <v>105</v>
      </c>
      <c r="AA14" s="388"/>
      <c r="AB14" s="399"/>
      <c r="AC14" s="395"/>
      <c r="AD14" s="395"/>
      <c r="AE14" s="391"/>
      <c r="AF14" s="392"/>
      <c r="AG14" s="392"/>
      <c r="AH14" s="393"/>
      <c r="AI14" s="395"/>
      <c r="AJ14" s="395"/>
      <c r="AK14" s="391"/>
      <c r="AL14" s="392"/>
      <c r="AM14" s="392"/>
      <c r="AN14" s="393"/>
      <c r="AO14" s="395"/>
      <c r="AP14" s="395"/>
      <c r="AQ14" s="391"/>
      <c r="AR14" s="392"/>
      <c r="AS14" s="392"/>
      <c r="AT14" s="393"/>
      <c r="AU14" s="395"/>
      <c r="AV14" s="395"/>
      <c r="AW14" s="391"/>
      <c r="AX14" s="392"/>
      <c r="AY14" s="392"/>
      <c r="AZ14" s="393"/>
      <c r="BA14" s="395"/>
      <c r="BB14" s="344"/>
      <c r="BC14" s="391"/>
      <c r="BD14" s="393"/>
      <c r="BE14" s="402"/>
      <c r="BF14" s="350" t="s">
        <v>108</v>
      </c>
      <c r="BG14" s="388"/>
      <c r="BH14" s="399"/>
      <c r="BI14" s="337" t="s">
        <v>109</v>
      </c>
      <c r="BJ14" s="399"/>
      <c r="BK14" s="337" t="s">
        <v>110</v>
      </c>
      <c r="BL14" s="388"/>
      <c r="BM14" s="399"/>
      <c r="BN14" s="391"/>
      <c r="BO14" s="392"/>
      <c r="BP14" s="393"/>
      <c r="BQ14" s="391"/>
      <c r="BR14" s="393"/>
      <c r="BS14" s="136" t="s">
        <v>104</v>
      </c>
      <c r="BT14" s="337" t="s">
        <v>111</v>
      </c>
      <c r="BU14" s="388"/>
      <c r="BV14" s="388"/>
      <c r="BW14" s="399"/>
      <c r="BX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26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5" t="s">
        <v>112</v>
      </c>
      <c r="DI14" s="4" t="s">
        <v>113</v>
      </c>
      <c r="DJ14" s="195">
        <v>273.5</v>
      </c>
      <c r="DK14" s="5" t="s">
        <v>114</v>
      </c>
      <c r="DL14" s="4" t="s">
        <v>115</v>
      </c>
      <c r="DM14" s="4" t="s">
        <v>116</v>
      </c>
      <c r="DN14" s="5" t="s">
        <v>307</v>
      </c>
      <c r="DO14" s="4">
        <v>80222</v>
      </c>
      <c r="DP14" s="4">
        <v>21205790</v>
      </c>
      <c r="DQ14" s="4"/>
      <c r="DR14" s="6"/>
      <c r="DT14" s="27" t="s">
        <v>117</v>
      </c>
      <c r="DU14" s="28" t="s">
        <v>118</v>
      </c>
      <c r="DV14" s="29"/>
      <c r="DW14" s="24" t="s">
        <v>49</v>
      </c>
      <c r="DX14" s="28"/>
      <c r="DY14" s="28" t="s">
        <v>50</v>
      </c>
      <c r="DZ14" s="409"/>
    </row>
    <row r="15" spans="1:136" ht="12.75" customHeight="1" x14ac:dyDescent="0.2">
      <c r="A15" s="1">
        <v>1</v>
      </c>
      <c r="B15" s="137" t="s">
        <v>87</v>
      </c>
      <c r="C15" s="137" t="s">
        <v>19</v>
      </c>
      <c r="D15" s="339"/>
      <c r="E15" s="383"/>
      <c r="F15" s="383"/>
      <c r="G15" s="383"/>
      <c r="H15" s="385"/>
      <c r="I15" s="339"/>
      <c r="J15" s="383"/>
      <c r="K15" s="383"/>
      <c r="L15" s="383"/>
      <c r="M15" s="385"/>
      <c r="N15" s="340" t="str">
        <f>IF(D15="","",INT(VLOOKUP($J$7,$DH$6:$DJ$31,3,FALSE)+D15))</f>
        <v/>
      </c>
      <c r="O15" s="383"/>
      <c r="P15" s="383"/>
      <c r="Q15" s="385"/>
      <c r="R15" s="339"/>
      <c r="S15" s="383"/>
      <c r="T15" s="385"/>
      <c r="U15" s="339"/>
      <c r="V15" s="383"/>
      <c r="W15" s="385"/>
      <c r="X15" s="340" t="str">
        <f t="shared" ref="X15:X38" si="0">IF(OR(U15="",U15&gt;R15),"",100*(Z15/(6.11*EXP((17.27*R15)/(237.3+R15)))))</f>
        <v/>
      </c>
      <c r="Y15" s="385"/>
      <c r="Z15" s="339" t="str">
        <f t="shared" ref="Z15:Z38" si="1">IF(OR(U15="",U15&gt;R15),"",6.11*EXP((17.7*U15/(243.5+U15))))</f>
        <v/>
      </c>
      <c r="AA15" s="383"/>
      <c r="AB15" s="385"/>
      <c r="AC15" s="138"/>
      <c r="AD15" s="139"/>
      <c r="AE15" s="340"/>
      <c r="AF15" s="383"/>
      <c r="AG15" s="383"/>
      <c r="AH15" s="385"/>
      <c r="AI15" s="140"/>
      <c r="AJ15" s="139"/>
      <c r="AK15" s="340"/>
      <c r="AL15" s="383"/>
      <c r="AM15" s="383"/>
      <c r="AN15" s="385"/>
      <c r="AO15" s="140"/>
      <c r="AP15" s="139"/>
      <c r="AQ15" s="340"/>
      <c r="AR15" s="383"/>
      <c r="AS15" s="383"/>
      <c r="AT15" s="385"/>
      <c r="AU15" s="140"/>
      <c r="AV15" s="139"/>
      <c r="AW15" s="340"/>
      <c r="AX15" s="383"/>
      <c r="AY15" s="383"/>
      <c r="AZ15" s="385"/>
      <c r="BA15" s="140"/>
      <c r="BB15" s="141"/>
      <c r="BC15" s="340"/>
      <c r="BD15" s="385"/>
      <c r="BE15" s="139"/>
      <c r="BF15" s="341"/>
      <c r="BG15" s="383"/>
      <c r="BH15" s="385"/>
      <c r="BI15" s="340"/>
      <c r="BJ15" s="385"/>
      <c r="BK15" s="339" t="str">
        <f t="shared" ref="BK15:BK38" si="2">IF(BI15="","",BI15/1.94384)</f>
        <v/>
      </c>
      <c r="BL15" s="383"/>
      <c r="BM15" s="385"/>
      <c r="BN15" s="341"/>
      <c r="BO15" s="383"/>
      <c r="BP15" s="385"/>
      <c r="BQ15" s="331"/>
      <c r="BR15" s="435"/>
      <c r="BS15" s="142" t="s">
        <v>101</v>
      </c>
      <c r="BT15" s="339"/>
      <c r="BU15" s="383"/>
      <c r="BV15" s="383"/>
      <c r="BW15" s="385"/>
      <c r="BX15" s="30"/>
      <c r="BY15" s="76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2"/>
      <c r="CQ15" s="31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5" t="s">
        <v>308</v>
      </c>
      <c r="DI15" s="4" t="s">
        <v>119</v>
      </c>
      <c r="DJ15" s="195">
        <v>137.69999999999999</v>
      </c>
      <c r="DK15" s="5" t="s">
        <v>309</v>
      </c>
      <c r="DL15" s="4" t="s">
        <v>120</v>
      </c>
      <c r="DM15" s="4" t="s">
        <v>121</v>
      </c>
      <c r="DN15" s="5" t="s">
        <v>122</v>
      </c>
      <c r="DO15" s="4">
        <v>80211</v>
      </c>
      <c r="DP15" s="4">
        <v>26125060</v>
      </c>
      <c r="DQ15" s="4"/>
      <c r="DR15" s="6"/>
      <c r="DT15" s="32">
        <v>10</v>
      </c>
      <c r="DU15" s="33" t="s">
        <v>123</v>
      </c>
      <c r="DV15" s="34">
        <v>95</v>
      </c>
      <c r="DW15" s="33" t="s">
        <v>124</v>
      </c>
      <c r="DX15" s="33" t="s">
        <v>49</v>
      </c>
      <c r="DY15" s="33" t="s">
        <v>50</v>
      </c>
      <c r="DZ15" s="413" t="s">
        <v>125</v>
      </c>
    </row>
    <row r="16" spans="1:136" ht="12.75" customHeight="1" x14ac:dyDescent="0.2">
      <c r="A16" s="1">
        <v>1</v>
      </c>
      <c r="B16" s="143" t="s">
        <v>94</v>
      </c>
      <c r="C16" s="143" t="s">
        <v>27</v>
      </c>
      <c r="D16" s="335"/>
      <c r="E16" s="375"/>
      <c r="F16" s="375"/>
      <c r="G16" s="375"/>
      <c r="H16" s="376"/>
      <c r="I16" s="335"/>
      <c r="J16" s="375"/>
      <c r="K16" s="375"/>
      <c r="L16" s="375"/>
      <c r="M16" s="376"/>
      <c r="N16" s="336" t="str">
        <f t="shared" ref="N16:N38" si="3">IF(D16="","",INT(VLOOKUP($J$7,$DH$6:$DO$31,3,FALSE)+D16))</f>
        <v/>
      </c>
      <c r="O16" s="375"/>
      <c r="P16" s="375"/>
      <c r="Q16" s="376"/>
      <c r="R16" s="335"/>
      <c r="S16" s="375"/>
      <c r="T16" s="376"/>
      <c r="U16" s="335"/>
      <c r="V16" s="375"/>
      <c r="W16" s="376"/>
      <c r="X16" s="336" t="str">
        <f t="shared" si="0"/>
        <v/>
      </c>
      <c r="Y16" s="376"/>
      <c r="Z16" s="335" t="str">
        <f t="shared" si="1"/>
        <v/>
      </c>
      <c r="AA16" s="375"/>
      <c r="AB16" s="376"/>
      <c r="AC16" s="144"/>
      <c r="AD16" s="145"/>
      <c r="AE16" s="336"/>
      <c r="AF16" s="375"/>
      <c r="AG16" s="375"/>
      <c r="AH16" s="376"/>
      <c r="AI16" s="146"/>
      <c r="AJ16" s="145"/>
      <c r="AK16" s="336"/>
      <c r="AL16" s="375"/>
      <c r="AM16" s="375"/>
      <c r="AN16" s="376"/>
      <c r="AO16" s="146"/>
      <c r="AP16" s="145"/>
      <c r="AQ16" s="336"/>
      <c r="AR16" s="375"/>
      <c r="AS16" s="375"/>
      <c r="AT16" s="376"/>
      <c r="AU16" s="146"/>
      <c r="AV16" s="145"/>
      <c r="AW16" s="336"/>
      <c r="AX16" s="375"/>
      <c r="AY16" s="375"/>
      <c r="AZ16" s="376"/>
      <c r="BA16" s="146"/>
      <c r="BB16" s="145"/>
      <c r="BC16" s="336"/>
      <c r="BD16" s="376"/>
      <c r="BE16" s="145"/>
      <c r="BF16" s="306"/>
      <c r="BG16" s="375"/>
      <c r="BH16" s="376"/>
      <c r="BI16" s="336"/>
      <c r="BJ16" s="376"/>
      <c r="BK16" s="335" t="str">
        <f t="shared" si="2"/>
        <v/>
      </c>
      <c r="BL16" s="375"/>
      <c r="BM16" s="376"/>
      <c r="BN16" s="306"/>
      <c r="BO16" s="375"/>
      <c r="BP16" s="376"/>
      <c r="BQ16" s="426"/>
      <c r="BR16" s="427"/>
      <c r="BS16" s="147" t="s">
        <v>117</v>
      </c>
      <c r="BT16" s="335"/>
      <c r="BU16" s="375"/>
      <c r="BV16" s="375"/>
      <c r="BW16" s="376"/>
      <c r="BX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5" t="s">
        <v>126</v>
      </c>
      <c r="DI16" s="4" t="s">
        <v>127</v>
      </c>
      <c r="DJ16" s="4"/>
      <c r="DK16" s="5" t="s">
        <v>128</v>
      </c>
      <c r="DL16" s="4" t="s">
        <v>129</v>
      </c>
      <c r="DM16" s="4" t="s">
        <v>130</v>
      </c>
      <c r="DN16" s="5" t="s">
        <v>310</v>
      </c>
      <c r="DO16" s="4">
        <v>80002</v>
      </c>
      <c r="DP16" s="4">
        <v>17025020</v>
      </c>
      <c r="DQ16" s="4"/>
      <c r="DR16" s="6"/>
      <c r="DT16" s="35">
        <v>11</v>
      </c>
      <c r="DU16" s="36" t="s">
        <v>131</v>
      </c>
      <c r="DV16" s="37"/>
      <c r="DW16" s="36" t="s">
        <v>124</v>
      </c>
      <c r="DX16" s="36" t="s">
        <v>49</v>
      </c>
      <c r="DY16" s="36" t="s">
        <v>50</v>
      </c>
      <c r="DZ16" s="408"/>
    </row>
    <row r="17" spans="1:132" ht="12.75" customHeight="1" thickBot="1" x14ac:dyDescent="0.25">
      <c r="A17" s="1">
        <v>1</v>
      </c>
      <c r="B17" s="143" t="s">
        <v>101</v>
      </c>
      <c r="C17" s="143" t="s">
        <v>33</v>
      </c>
      <c r="D17" s="335"/>
      <c r="E17" s="375"/>
      <c r="F17" s="375"/>
      <c r="G17" s="375"/>
      <c r="H17" s="376"/>
      <c r="I17" s="335"/>
      <c r="J17" s="375"/>
      <c r="K17" s="375"/>
      <c r="L17" s="375"/>
      <c r="M17" s="376"/>
      <c r="N17" s="336" t="str">
        <f t="shared" si="3"/>
        <v/>
      </c>
      <c r="O17" s="375"/>
      <c r="P17" s="375"/>
      <c r="Q17" s="376"/>
      <c r="R17" s="335"/>
      <c r="S17" s="375"/>
      <c r="T17" s="376"/>
      <c r="U17" s="335"/>
      <c r="V17" s="375"/>
      <c r="W17" s="376"/>
      <c r="X17" s="336" t="str">
        <f t="shared" si="0"/>
        <v/>
      </c>
      <c r="Y17" s="376"/>
      <c r="Z17" s="335" t="str">
        <f>IF(OR(U17="",U17&gt;R17),"",6.11*EXP((17.7*U17/(243.5+U17))))</f>
        <v/>
      </c>
      <c r="AA17" s="375"/>
      <c r="AB17" s="376"/>
      <c r="AC17" s="144"/>
      <c r="AD17" s="145"/>
      <c r="AE17" s="336"/>
      <c r="AF17" s="375"/>
      <c r="AG17" s="375"/>
      <c r="AH17" s="376"/>
      <c r="AI17" s="146"/>
      <c r="AJ17" s="145"/>
      <c r="AK17" s="336"/>
      <c r="AL17" s="375"/>
      <c r="AM17" s="375"/>
      <c r="AN17" s="376"/>
      <c r="AO17" s="146"/>
      <c r="AP17" s="145"/>
      <c r="AQ17" s="336"/>
      <c r="AR17" s="375"/>
      <c r="AS17" s="375"/>
      <c r="AT17" s="376"/>
      <c r="AU17" s="146"/>
      <c r="AV17" s="145"/>
      <c r="AW17" s="336"/>
      <c r="AX17" s="375"/>
      <c r="AY17" s="375"/>
      <c r="AZ17" s="376"/>
      <c r="BA17" s="146"/>
      <c r="BB17" s="145"/>
      <c r="BC17" s="336"/>
      <c r="BD17" s="376"/>
      <c r="BE17" s="145"/>
      <c r="BF17" s="306"/>
      <c r="BG17" s="375"/>
      <c r="BH17" s="376"/>
      <c r="BI17" s="336"/>
      <c r="BJ17" s="376"/>
      <c r="BK17" s="335" t="str">
        <f t="shared" si="2"/>
        <v/>
      </c>
      <c r="BL17" s="375"/>
      <c r="BM17" s="376"/>
      <c r="BN17" s="306"/>
      <c r="BO17" s="375"/>
      <c r="BP17" s="376"/>
      <c r="BQ17" s="426"/>
      <c r="BR17" s="427"/>
      <c r="BS17" s="148">
        <v>10</v>
      </c>
      <c r="BT17" s="335"/>
      <c r="BU17" s="375"/>
      <c r="BV17" s="375"/>
      <c r="BW17" s="376"/>
      <c r="BX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8"/>
      <c r="CQ17" s="38"/>
      <c r="CR17" s="38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5" t="s">
        <v>20</v>
      </c>
      <c r="DI17" s="4" t="s">
        <v>132</v>
      </c>
      <c r="DJ17" s="4">
        <v>3.5</v>
      </c>
      <c r="DK17" s="5" t="s">
        <v>311</v>
      </c>
      <c r="DL17" s="4" t="s">
        <v>133</v>
      </c>
      <c r="DM17" s="4" t="s">
        <v>134</v>
      </c>
      <c r="DN17" s="5" t="s">
        <v>135</v>
      </c>
      <c r="DO17" s="4">
        <v>80028</v>
      </c>
      <c r="DP17" s="4">
        <v>29045020</v>
      </c>
      <c r="DQ17" s="4">
        <v>5000</v>
      </c>
      <c r="DR17" s="6" t="s">
        <v>1</v>
      </c>
      <c r="DT17" s="39">
        <v>12</v>
      </c>
      <c r="DU17" s="40" t="s">
        <v>136</v>
      </c>
      <c r="DV17" s="41"/>
      <c r="DW17" s="40" t="s">
        <v>124</v>
      </c>
      <c r="DX17" s="40"/>
      <c r="DY17" s="40" t="s">
        <v>50</v>
      </c>
      <c r="DZ17" s="409"/>
    </row>
    <row r="18" spans="1:132" ht="12.75" customHeight="1" x14ac:dyDescent="0.2">
      <c r="A18" s="1">
        <v>1</v>
      </c>
      <c r="B18" s="143" t="s">
        <v>117</v>
      </c>
      <c r="C18" s="143" t="s">
        <v>47</v>
      </c>
      <c r="D18" s="335"/>
      <c r="E18" s="375"/>
      <c r="F18" s="375"/>
      <c r="G18" s="375"/>
      <c r="H18" s="376"/>
      <c r="I18" s="335"/>
      <c r="J18" s="375"/>
      <c r="K18" s="375"/>
      <c r="L18" s="375"/>
      <c r="M18" s="376"/>
      <c r="N18" s="336" t="str">
        <f t="shared" si="3"/>
        <v/>
      </c>
      <c r="O18" s="375"/>
      <c r="P18" s="375"/>
      <c r="Q18" s="376"/>
      <c r="R18" s="335"/>
      <c r="S18" s="375"/>
      <c r="T18" s="376"/>
      <c r="U18" s="335"/>
      <c r="V18" s="375"/>
      <c r="W18" s="376"/>
      <c r="X18" s="336" t="str">
        <f t="shared" si="0"/>
        <v/>
      </c>
      <c r="Y18" s="376"/>
      <c r="Z18" s="335" t="str">
        <f t="shared" si="1"/>
        <v/>
      </c>
      <c r="AA18" s="375"/>
      <c r="AB18" s="376"/>
      <c r="AC18" s="144"/>
      <c r="AD18" s="145"/>
      <c r="AE18" s="336"/>
      <c r="AF18" s="375"/>
      <c r="AG18" s="375"/>
      <c r="AH18" s="376"/>
      <c r="AI18" s="146"/>
      <c r="AJ18" s="145"/>
      <c r="AK18" s="336"/>
      <c r="AL18" s="375"/>
      <c r="AM18" s="375"/>
      <c r="AN18" s="376"/>
      <c r="AO18" s="146"/>
      <c r="AP18" s="145"/>
      <c r="AQ18" s="336"/>
      <c r="AR18" s="375"/>
      <c r="AS18" s="375"/>
      <c r="AT18" s="376"/>
      <c r="AU18" s="146"/>
      <c r="AV18" s="145"/>
      <c r="AW18" s="336"/>
      <c r="AX18" s="375"/>
      <c r="AY18" s="375"/>
      <c r="AZ18" s="376"/>
      <c r="BA18" s="146"/>
      <c r="BB18" s="145"/>
      <c r="BC18" s="336"/>
      <c r="BD18" s="376"/>
      <c r="BE18" s="145"/>
      <c r="BF18" s="306"/>
      <c r="BG18" s="375"/>
      <c r="BH18" s="376"/>
      <c r="BI18" s="336"/>
      <c r="BJ18" s="376"/>
      <c r="BK18" s="335" t="str">
        <f t="shared" si="2"/>
        <v/>
      </c>
      <c r="BL18" s="375"/>
      <c r="BM18" s="376"/>
      <c r="BN18" s="306"/>
      <c r="BO18" s="375"/>
      <c r="BP18" s="376"/>
      <c r="BQ18" s="426"/>
      <c r="BR18" s="427"/>
      <c r="BS18" s="148">
        <v>11</v>
      </c>
      <c r="BT18" s="335"/>
      <c r="BU18" s="375"/>
      <c r="BV18" s="375"/>
      <c r="BW18" s="376"/>
      <c r="BX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5" t="s">
        <v>137</v>
      </c>
      <c r="DI18" s="4" t="s">
        <v>138</v>
      </c>
      <c r="DJ18" s="195">
        <v>6.1</v>
      </c>
      <c r="DK18" s="5" t="s">
        <v>139</v>
      </c>
      <c r="DL18" s="4" t="s">
        <v>140</v>
      </c>
      <c r="DM18" s="4" t="s">
        <v>141</v>
      </c>
      <c r="DN18" s="5" t="s">
        <v>142</v>
      </c>
      <c r="DO18" s="4">
        <v>80139</v>
      </c>
      <c r="DP18" s="4">
        <v>38015010</v>
      </c>
      <c r="DQ18" s="4"/>
      <c r="DR18" s="6"/>
      <c r="DT18" s="42">
        <v>13</v>
      </c>
      <c r="DU18" s="43" t="s">
        <v>143</v>
      </c>
      <c r="DV18" s="44"/>
      <c r="DW18" s="43"/>
      <c r="DX18" s="43"/>
      <c r="DY18" s="43" t="s">
        <v>3</v>
      </c>
      <c r="DZ18" s="414" t="s">
        <v>144</v>
      </c>
    </row>
    <row r="19" spans="1:132" ht="12.75" customHeight="1" x14ac:dyDescent="0.2">
      <c r="A19" s="1">
        <v>1</v>
      </c>
      <c r="B19" s="149" t="s">
        <v>145</v>
      </c>
      <c r="C19" s="149" t="s">
        <v>75</v>
      </c>
      <c r="D19" s="335"/>
      <c r="E19" s="375"/>
      <c r="F19" s="375"/>
      <c r="G19" s="375"/>
      <c r="H19" s="376"/>
      <c r="I19" s="335"/>
      <c r="J19" s="375"/>
      <c r="K19" s="375"/>
      <c r="L19" s="375"/>
      <c r="M19" s="376"/>
      <c r="N19" s="336" t="str">
        <f t="shared" si="3"/>
        <v/>
      </c>
      <c r="O19" s="375"/>
      <c r="P19" s="375"/>
      <c r="Q19" s="376"/>
      <c r="R19" s="335"/>
      <c r="S19" s="375"/>
      <c r="T19" s="376"/>
      <c r="U19" s="335"/>
      <c r="V19" s="375"/>
      <c r="W19" s="376"/>
      <c r="X19" s="336" t="str">
        <f t="shared" si="0"/>
        <v/>
      </c>
      <c r="Y19" s="376"/>
      <c r="Z19" s="335" t="str">
        <f t="shared" si="1"/>
        <v/>
      </c>
      <c r="AA19" s="375"/>
      <c r="AB19" s="376"/>
      <c r="AC19" s="144"/>
      <c r="AD19" s="145"/>
      <c r="AE19" s="336"/>
      <c r="AF19" s="375"/>
      <c r="AG19" s="375"/>
      <c r="AH19" s="376"/>
      <c r="AI19" s="146"/>
      <c r="AJ19" s="145"/>
      <c r="AK19" s="336"/>
      <c r="AL19" s="375"/>
      <c r="AM19" s="375"/>
      <c r="AN19" s="376"/>
      <c r="AO19" s="146"/>
      <c r="AP19" s="145"/>
      <c r="AQ19" s="336"/>
      <c r="AR19" s="375"/>
      <c r="AS19" s="375"/>
      <c r="AT19" s="376"/>
      <c r="AU19" s="146"/>
      <c r="AV19" s="145"/>
      <c r="AW19" s="336"/>
      <c r="AX19" s="375"/>
      <c r="AY19" s="375"/>
      <c r="AZ19" s="376"/>
      <c r="BA19" s="146"/>
      <c r="BB19" s="145"/>
      <c r="BC19" s="336"/>
      <c r="BD19" s="376"/>
      <c r="BE19" s="145"/>
      <c r="BF19" s="306"/>
      <c r="BG19" s="375"/>
      <c r="BH19" s="376"/>
      <c r="BI19" s="336"/>
      <c r="BJ19" s="376"/>
      <c r="BK19" s="335" t="str">
        <f t="shared" si="2"/>
        <v/>
      </c>
      <c r="BL19" s="375"/>
      <c r="BM19" s="376"/>
      <c r="BN19" s="306"/>
      <c r="BO19" s="375"/>
      <c r="BP19" s="376"/>
      <c r="BQ19" s="426"/>
      <c r="BR19" s="427"/>
      <c r="BS19" s="148">
        <v>12</v>
      </c>
      <c r="BT19" s="335"/>
      <c r="BU19" s="375"/>
      <c r="BV19" s="375"/>
      <c r="BW19" s="376"/>
      <c r="BX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5" t="s">
        <v>146</v>
      </c>
      <c r="DI19" s="4" t="s">
        <v>147</v>
      </c>
      <c r="DJ19" s="4">
        <v>1</v>
      </c>
      <c r="DK19" s="5" t="s">
        <v>310</v>
      </c>
      <c r="DL19" s="4" t="s">
        <v>148</v>
      </c>
      <c r="DM19" s="4" t="s">
        <v>149</v>
      </c>
      <c r="DN19" s="5" t="s">
        <v>310</v>
      </c>
      <c r="DO19" s="4">
        <v>80001</v>
      </c>
      <c r="DP19" s="4">
        <v>17015010</v>
      </c>
      <c r="DQ19" s="4"/>
      <c r="DR19" s="6"/>
      <c r="DT19" s="45">
        <v>14</v>
      </c>
      <c r="DU19" s="46" t="s">
        <v>150</v>
      </c>
      <c r="DV19" s="47"/>
      <c r="DW19" s="46"/>
      <c r="DX19" s="46"/>
      <c r="DY19" s="46" t="s">
        <v>3</v>
      </c>
      <c r="DZ19" s="408"/>
    </row>
    <row r="20" spans="1:132" ht="12.75" customHeight="1" x14ac:dyDescent="0.2">
      <c r="A20" s="1">
        <v>1</v>
      </c>
      <c r="B20" s="149" t="s">
        <v>151</v>
      </c>
      <c r="C20" s="149" t="s">
        <v>87</v>
      </c>
      <c r="D20" s="335"/>
      <c r="E20" s="375"/>
      <c r="F20" s="375"/>
      <c r="G20" s="375"/>
      <c r="H20" s="376"/>
      <c r="I20" s="335"/>
      <c r="J20" s="375"/>
      <c r="K20" s="375"/>
      <c r="L20" s="375"/>
      <c r="M20" s="376"/>
      <c r="N20" s="336" t="str">
        <f t="shared" si="3"/>
        <v/>
      </c>
      <c r="O20" s="375"/>
      <c r="P20" s="375"/>
      <c r="Q20" s="376"/>
      <c r="R20" s="335"/>
      <c r="S20" s="375"/>
      <c r="T20" s="376"/>
      <c r="U20" s="335"/>
      <c r="V20" s="375"/>
      <c r="W20" s="376"/>
      <c r="X20" s="336" t="str">
        <f t="shared" si="0"/>
        <v/>
      </c>
      <c r="Y20" s="376"/>
      <c r="Z20" s="335" t="str">
        <f t="shared" si="1"/>
        <v/>
      </c>
      <c r="AA20" s="375"/>
      <c r="AB20" s="376"/>
      <c r="AC20" s="144"/>
      <c r="AD20" s="145"/>
      <c r="AE20" s="336"/>
      <c r="AF20" s="375"/>
      <c r="AG20" s="375"/>
      <c r="AH20" s="376"/>
      <c r="AI20" s="146"/>
      <c r="AJ20" s="145"/>
      <c r="AK20" s="336"/>
      <c r="AL20" s="375"/>
      <c r="AM20" s="375"/>
      <c r="AN20" s="376"/>
      <c r="AO20" s="146"/>
      <c r="AP20" s="145"/>
      <c r="AQ20" s="336"/>
      <c r="AR20" s="375"/>
      <c r="AS20" s="375"/>
      <c r="AT20" s="376"/>
      <c r="AU20" s="146"/>
      <c r="AV20" s="145"/>
      <c r="AW20" s="336"/>
      <c r="AX20" s="375"/>
      <c r="AY20" s="375"/>
      <c r="AZ20" s="376"/>
      <c r="BA20" s="146"/>
      <c r="BB20" s="145"/>
      <c r="BC20" s="336"/>
      <c r="BD20" s="376"/>
      <c r="BE20" s="145"/>
      <c r="BF20" s="306"/>
      <c r="BG20" s="375"/>
      <c r="BH20" s="376"/>
      <c r="BI20" s="336"/>
      <c r="BJ20" s="376"/>
      <c r="BK20" s="335" t="str">
        <f t="shared" si="2"/>
        <v/>
      </c>
      <c r="BL20" s="375"/>
      <c r="BM20" s="376"/>
      <c r="BN20" s="306"/>
      <c r="BO20" s="375"/>
      <c r="BP20" s="376"/>
      <c r="BQ20" s="426"/>
      <c r="BR20" s="427"/>
      <c r="BS20" s="148">
        <v>13</v>
      </c>
      <c r="BT20" s="335"/>
      <c r="BU20" s="375"/>
      <c r="BV20" s="375"/>
      <c r="BW20" s="376"/>
      <c r="BX20" s="30"/>
      <c r="BY20" s="8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5" t="s">
        <v>312</v>
      </c>
      <c r="DI20" s="4" t="s">
        <v>152</v>
      </c>
      <c r="DJ20" s="4">
        <v>233.1</v>
      </c>
      <c r="DK20" s="5" t="s">
        <v>71</v>
      </c>
      <c r="DL20" s="4" t="s">
        <v>153</v>
      </c>
      <c r="DM20" s="4" t="s">
        <v>154</v>
      </c>
      <c r="DN20" s="5" t="s">
        <v>155</v>
      </c>
      <c r="DO20" s="4">
        <v>80112</v>
      </c>
      <c r="DP20" s="4">
        <v>23085270</v>
      </c>
      <c r="DQ20" s="4"/>
      <c r="DR20" s="6"/>
      <c r="DT20" s="45">
        <v>15</v>
      </c>
      <c r="DU20" s="46" t="s">
        <v>156</v>
      </c>
      <c r="DV20" s="47"/>
      <c r="DW20" s="46" t="s">
        <v>1</v>
      </c>
      <c r="DX20" s="46" t="s">
        <v>157</v>
      </c>
      <c r="DY20" s="46" t="s">
        <v>50</v>
      </c>
      <c r="DZ20" s="408"/>
    </row>
    <row r="21" spans="1:132" ht="12.75" customHeight="1" x14ac:dyDescent="0.2">
      <c r="A21" s="1">
        <v>1</v>
      </c>
      <c r="B21" s="149" t="s">
        <v>158</v>
      </c>
      <c r="C21" s="149" t="s">
        <v>94</v>
      </c>
      <c r="D21" s="335"/>
      <c r="E21" s="375"/>
      <c r="F21" s="375"/>
      <c r="G21" s="375"/>
      <c r="H21" s="376"/>
      <c r="I21" s="335"/>
      <c r="J21" s="375"/>
      <c r="K21" s="375"/>
      <c r="L21" s="375"/>
      <c r="M21" s="376"/>
      <c r="N21" s="336" t="str">
        <f t="shared" si="3"/>
        <v/>
      </c>
      <c r="O21" s="375"/>
      <c r="P21" s="375"/>
      <c r="Q21" s="376"/>
      <c r="R21" s="335"/>
      <c r="S21" s="375"/>
      <c r="T21" s="376"/>
      <c r="U21" s="335"/>
      <c r="V21" s="375"/>
      <c r="W21" s="376"/>
      <c r="X21" s="336" t="str">
        <f t="shared" si="0"/>
        <v/>
      </c>
      <c r="Y21" s="376"/>
      <c r="Z21" s="335" t="str">
        <f t="shared" si="1"/>
        <v/>
      </c>
      <c r="AA21" s="375"/>
      <c r="AB21" s="376"/>
      <c r="AC21" s="144"/>
      <c r="AD21" s="145"/>
      <c r="AE21" s="336"/>
      <c r="AF21" s="375"/>
      <c r="AG21" s="375"/>
      <c r="AH21" s="376"/>
      <c r="AI21" s="146"/>
      <c r="AJ21" s="145"/>
      <c r="AK21" s="336"/>
      <c r="AL21" s="375"/>
      <c r="AM21" s="375"/>
      <c r="AN21" s="376"/>
      <c r="AO21" s="146"/>
      <c r="AP21" s="145"/>
      <c r="AQ21" s="336"/>
      <c r="AR21" s="375"/>
      <c r="AS21" s="375"/>
      <c r="AT21" s="376"/>
      <c r="AU21" s="146"/>
      <c r="AV21" s="145"/>
      <c r="AW21" s="336"/>
      <c r="AX21" s="375"/>
      <c r="AY21" s="375"/>
      <c r="AZ21" s="376"/>
      <c r="BA21" s="146"/>
      <c r="BB21" s="145"/>
      <c r="BC21" s="336"/>
      <c r="BD21" s="376"/>
      <c r="BE21" s="145"/>
      <c r="BF21" s="306"/>
      <c r="BG21" s="375"/>
      <c r="BH21" s="376"/>
      <c r="BI21" s="336"/>
      <c r="BJ21" s="376"/>
      <c r="BK21" s="335" t="str">
        <f t="shared" si="2"/>
        <v/>
      </c>
      <c r="BL21" s="375"/>
      <c r="BM21" s="376"/>
      <c r="BN21" s="306"/>
      <c r="BO21" s="375"/>
      <c r="BP21" s="376"/>
      <c r="BQ21" s="426"/>
      <c r="BR21" s="427"/>
      <c r="BS21" s="148">
        <v>14</v>
      </c>
      <c r="BT21" s="335"/>
      <c r="BU21" s="375"/>
      <c r="BV21" s="375"/>
      <c r="BW21" s="376"/>
      <c r="BX21" s="30"/>
      <c r="BY21" s="8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5" t="s">
        <v>159</v>
      </c>
      <c r="DI21" s="4" t="s">
        <v>160</v>
      </c>
      <c r="DJ21" s="4">
        <v>1.4</v>
      </c>
      <c r="DK21" s="5" t="s">
        <v>313</v>
      </c>
      <c r="DL21" s="4" t="s">
        <v>161</v>
      </c>
      <c r="DM21" s="4" t="s">
        <v>162</v>
      </c>
      <c r="DN21" s="5" t="s">
        <v>314</v>
      </c>
      <c r="DO21" s="4">
        <v>80063</v>
      </c>
      <c r="DP21" s="4">
        <v>13085040</v>
      </c>
      <c r="DQ21" s="4"/>
      <c r="DR21" s="6"/>
      <c r="DT21" s="45">
        <v>16</v>
      </c>
      <c r="DU21" s="46" t="s">
        <v>156</v>
      </c>
      <c r="DV21" s="47"/>
      <c r="DW21" s="46" t="s">
        <v>1</v>
      </c>
      <c r="DX21" s="46" t="s">
        <v>157</v>
      </c>
      <c r="DY21" s="46" t="s">
        <v>50</v>
      </c>
      <c r="DZ21" s="408"/>
    </row>
    <row r="22" spans="1:132" ht="12.75" customHeight="1" x14ac:dyDescent="0.2">
      <c r="A22" s="1">
        <v>1</v>
      </c>
      <c r="B22" s="149" t="s">
        <v>163</v>
      </c>
      <c r="C22" s="149" t="s">
        <v>101</v>
      </c>
      <c r="D22" s="335"/>
      <c r="E22" s="375"/>
      <c r="F22" s="375"/>
      <c r="G22" s="375"/>
      <c r="H22" s="376"/>
      <c r="I22" s="335"/>
      <c r="J22" s="375"/>
      <c r="K22" s="375"/>
      <c r="L22" s="375"/>
      <c r="M22" s="376"/>
      <c r="N22" s="336" t="str">
        <f t="shared" si="3"/>
        <v/>
      </c>
      <c r="O22" s="375"/>
      <c r="P22" s="375"/>
      <c r="Q22" s="376"/>
      <c r="R22" s="335"/>
      <c r="S22" s="375"/>
      <c r="T22" s="376"/>
      <c r="U22" s="335"/>
      <c r="V22" s="375"/>
      <c r="W22" s="376"/>
      <c r="X22" s="336" t="str">
        <f t="shared" si="0"/>
        <v/>
      </c>
      <c r="Y22" s="376"/>
      <c r="Z22" s="335" t="str">
        <f t="shared" si="1"/>
        <v/>
      </c>
      <c r="AA22" s="375"/>
      <c r="AB22" s="376"/>
      <c r="AC22" s="144"/>
      <c r="AD22" s="145"/>
      <c r="AE22" s="336"/>
      <c r="AF22" s="375"/>
      <c r="AG22" s="375"/>
      <c r="AH22" s="376"/>
      <c r="AI22" s="146"/>
      <c r="AJ22" s="145"/>
      <c r="AK22" s="336"/>
      <c r="AL22" s="375"/>
      <c r="AM22" s="375"/>
      <c r="AN22" s="376"/>
      <c r="AO22" s="146"/>
      <c r="AP22" s="145"/>
      <c r="AQ22" s="336"/>
      <c r="AR22" s="375"/>
      <c r="AS22" s="375"/>
      <c r="AT22" s="376"/>
      <c r="AU22" s="146"/>
      <c r="AV22" s="145"/>
      <c r="AW22" s="336"/>
      <c r="AX22" s="375"/>
      <c r="AY22" s="375"/>
      <c r="AZ22" s="376"/>
      <c r="BA22" s="146"/>
      <c r="BB22" s="145"/>
      <c r="BC22" s="336"/>
      <c r="BD22" s="376"/>
      <c r="BE22" s="145"/>
      <c r="BF22" s="306"/>
      <c r="BG22" s="375"/>
      <c r="BH22" s="376"/>
      <c r="BI22" s="336"/>
      <c r="BJ22" s="376"/>
      <c r="BK22" s="335" t="str">
        <f t="shared" si="2"/>
        <v/>
      </c>
      <c r="BL22" s="375"/>
      <c r="BM22" s="376"/>
      <c r="BN22" s="306"/>
      <c r="BO22" s="375"/>
      <c r="BP22" s="376"/>
      <c r="BQ22" s="426"/>
      <c r="BR22" s="427"/>
      <c r="BS22" s="148">
        <v>15</v>
      </c>
      <c r="BT22" s="335"/>
      <c r="BU22" s="375"/>
      <c r="BV22" s="375"/>
      <c r="BW22" s="376"/>
      <c r="BX22" s="30"/>
      <c r="BY22" s="8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5" t="s">
        <v>164</v>
      </c>
      <c r="DI22" s="4" t="s">
        <v>165</v>
      </c>
      <c r="DJ22" s="4">
        <v>149.69999999999999</v>
      </c>
      <c r="DK22" s="5" t="s">
        <v>166</v>
      </c>
      <c r="DL22" s="4" t="s">
        <v>167</v>
      </c>
      <c r="DM22" s="4" t="s">
        <v>168</v>
      </c>
      <c r="DN22" s="5" t="s">
        <v>169</v>
      </c>
      <c r="DO22" s="4">
        <v>80210</v>
      </c>
      <c r="DP22" s="4">
        <v>26135040</v>
      </c>
      <c r="DQ22" s="4"/>
      <c r="DR22" s="6"/>
      <c r="DT22" s="45">
        <v>17</v>
      </c>
      <c r="DU22" s="46" t="s">
        <v>170</v>
      </c>
      <c r="DV22" s="47"/>
      <c r="DW22" s="46"/>
      <c r="DX22" s="46"/>
      <c r="DY22" s="46" t="s">
        <v>3</v>
      </c>
      <c r="DZ22" s="408"/>
    </row>
    <row r="23" spans="1:132" ht="12.75" customHeight="1" x14ac:dyDescent="0.2">
      <c r="A23" s="1">
        <v>1</v>
      </c>
      <c r="B23" s="149" t="s">
        <v>171</v>
      </c>
      <c r="C23" s="149" t="s">
        <v>117</v>
      </c>
      <c r="D23" s="335"/>
      <c r="E23" s="375"/>
      <c r="F23" s="375"/>
      <c r="G23" s="375"/>
      <c r="H23" s="376"/>
      <c r="I23" s="335"/>
      <c r="J23" s="375"/>
      <c r="K23" s="375"/>
      <c r="L23" s="375"/>
      <c r="M23" s="376"/>
      <c r="N23" s="336" t="str">
        <f t="shared" si="3"/>
        <v/>
      </c>
      <c r="O23" s="375"/>
      <c r="P23" s="375"/>
      <c r="Q23" s="376"/>
      <c r="R23" s="335"/>
      <c r="S23" s="375"/>
      <c r="T23" s="376"/>
      <c r="U23" s="335"/>
      <c r="V23" s="375"/>
      <c r="W23" s="376"/>
      <c r="X23" s="336" t="str">
        <f t="shared" si="0"/>
        <v/>
      </c>
      <c r="Y23" s="376"/>
      <c r="Z23" s="335" t="str">
        <f t="shared" si="1"/>
        <v/>
      </c>
      <c r="AA23" s="375"/>
      <c r="AB23" s="376"/>
      <c r="AC23" s="144"/>
      <c r="AD23" s="145"/>
      <c r="AE23" s="336"/>
      <c r="AF23" s="375"/>
      <c r="AG23" s="375"/>
      <c r="AH23" s="376"/>
      <c r="AI23" s="146"/>
      <c r="AJ23" s="145"/>
      <c r="AK23" s="336"/>
      <c r="AL23" s="375"/>
      <c r="AM23" s="375"/>
      <c r="AN23" s="376"/>
      <c r="AO23" s="146"/>
      <c r="AP23" s="145"/>
      <c r="AQ23" s="336"/>
      <c r="AR23" s="375"/>
      <c r="AS23" s="375"/>
      <c r="AT23" s="376"/>
      <c r="AU23" s="146"/>
      <c r="AV23" s="145"/>
      <c r="AW23" s="336"/>
      <c r="AX23" s="375"/>
      <c r="AY23" s="375"/>
      <c r="AZ23" s="376"/>
      <c r="BA23" s="146"/>
      <c r="BB23" s="145"/>
      <c r="BC23" s="336"/>
      <c r="BD23" s="376"/>
      <c r="BE23" s="145"/>
      <c r="BF23" s="306"/>
      <c r="BG23" s="375"/>
      <c r="BH23" s="376"/>
      <c r="BI23" s="336"/>
      <c r="BJ23" s="376"/>
      <c r="BK23" s="335" t="str">
        <f t="shared" si="2"/>
        <v/>
      </c>
      <c r="BL23" s="375"/>
      <c r="BM23" s="376"/>
      <c r="BN23" s="306"/>
      <c r="BO23" s="375"/>
      <c r="BP23" s="376"/>
      <c r="BQ23" s="426"/>
      <c r="BR23" s="427"/>
      <c r="BS23" s="148">
        <v>16</v>
      </c>
      <c r="BT23" s="335"/>
      <c r="BU23" s="375"/>
      <c r="BV23" s="375"/>
      <c r="BW23" s="376"/>
      <c r="BX23" s="30"/>
      <c r="BY23" s="8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5" t="s">
        <v>172</v>
      </c>
      <c r="DI23" s="4" t="s">
        <v>173</v>
      </c>
      <c r="DJ23" s="4">
        <v>168.6</v>
      </c>
      <c r="DK23" s="5" t="s">
        <v>71</v>
      </c>
      <c r="DL23" s="4" t="s">
        <v>174</v>
      </c>
      <c r="DM23" s="4" t="s">
        <v>175</v>
      </c>
      <c r="DN23" s="5" t="s">
        <v>315</v>
      </c>
      <c r="DO23" s="4">
        <v>80110</v>
      </c>
      <c r="DP23" s="4">
        <v>27015070</v>
      </c>
      <c r="DQ23" s="4"/>
      <c r="DR23" s="6"/>
      <c r="DT23" s="45">
        <v>18</v>
      </c>
      <c r="DU23" s="46" t="s">
        <v>176</v>
      </c>
      <c r="DV23" s="47"/>
      <c r="DW23" s="46" t="s">
        <v>49</v>
      </c>
      <c r="DX23" s="46"/>
      <c r="DY23" s="46" t="s">
        <v>50</v>
      </c>
      <c r="DZ23" s="408"/>
    </row>
    <row r="24" spans="1:132" ht="12.75" customHeight="1" thickBot="1" x14ac:dyDescent="0.25">
      <c r="A24" s="1">
        <v>1</v>
      </c>
      <c r="B24" s="149" t="s">
        <v>177</v>
      </c>
      <c r="C24" s="149" t="s">
        <v>145</v>
      </c>
      <c r="D24" s="335"/>
      <c r="E24" s="375"/>
      <c r="F24" s="375"/>
      <c r="G24" s="375"/>
      <c r="H24" s="376"/>
      <c r="I24" s="335"/>
      <c r="J24" s="375"/>
      <c r="K24" s="375"/>
      <c r="L24" s="375"/>
      <c r="M24" s="376"/>
      <c r="N24" s="336" t="str">
        <f t="shared" si="3"/>
        <v/>
      </c>
      <c r="O24" s="375"/>
      <c r="P24" s="375"/>
      <c r="Q24" s="376"/>
      <c r="R24" s="335"/>
      <c r="S24" s="375"/>
      <c r="T24" s="376"/>
      <c r="U24" s="335"/>
      <c r="V24" s="375"/>
      <c r="W24" s="376"/>
      <c r="X24" s="336" t="str">
        <f t="shared" si="0"/>
        <v/>
      </c>
      <c r="Y24" s="376"/>
      <c r="Z24" s="335" t="str">
        <f t="shared" si="1"/>
        <v/>
      </c>
      <c r="AA24" s="375"/>
      <c r="AB24" s="376"/>
      <c r="AC24" s="144"/>
      <c r="AD24" s="145"/>
      <c r="AE24" s="336"/>
      <c r="AF24" s="375"/>
      <c r="AG24" s="375"/>
      <c r="AH24" s="376"/>
      <c r="AI24" s="146"/>
      <c r="AJ24" s="145"/>
      <c r="AK24" s="336"/>
      <c r="AL24" s="375"/>
      <c r="AM24" s="375"/>
      <c r="AN24" s="376"/>
      <c r="AO24" s="146"/>
      <c r="AP24" s="145"/>
      <c r="AQ24" s="336"/>
      <c r="AR24" s="375"/>
      <c r="AS24" s="375"/>
      <c r="AT24" s="376"/>
      <c r="AU24" s="146"/>
      <c r="AV24" s="145"/>
      <c r="AW24" s="336"/>
      <c r="AX24" s="375"/>
      <c r="AY24" s="375"/>
      <c r="AZ24" s="376"/>
      <c r="BA24" s="146"/>
      <c r="BB24" s="145"/>
      <c r="BC24" s="336"/>
      <c r="BD24" s="376"/>
      <c r="BE24" s="145"/>
      <c r="BF24" s="306"/>
      <c r="BG24" s="375"/>
      <c r="BH24" s="376"/>
      <c r="BI24" s="336"/>
      <c r="BJ24" s="376"/>
      <c r="BK24" s="335" t="str">
        <f t="shared" si="2"/>
        <v/>
      </c>
      <c r="BL24" s="375"/>
      <c r="BM24" s="376"/>
      <c r="BN24" s="306"/>
      <c r="BO24" s="375"/>
      <c r="BP24" s="376"/>
      <c r="BQ24" s="426"/>
      <c r="BR24" s="427"/>
      <c r="BS24" s="148">
        <v>17</v>
      </c>
      <c r="BT24" s="335"/>
      <c r="BU24" s="375"/>
      <c r="BV24" s="375"/>
      <c r="BW24" s="376"/>
      <c r="BX24" s="30"/>
      <c r="BY24" s="8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5" t="s">
        <v>178</v>
      </c>
      <c r="DI24" s="4" t="s">
        <v>179</v>
      </c>
      <c r="DJ24" s="4">
        <v>133.6</v>
      </c>
      <c r="DK24" s="5" t="s">
        <v>180</v>
      </c>
      <c r="DL24" s="4" t="s">
        <v>181</v>
      </c>
      <c r="DM24" s="4" t="s">
        <v>182</v>
      </c>
      <c r="DN24" s="5" t="s">
        <v>183</v>
      </c>
      <c r="DO24" s="4">
        <v>80094</v>
      </c>
      <c r="DP24" s="4">
        <v>23195130</v>
      </c>
      <c r="DQ24" s="4"/>
      <c r="DR24" s="6"/>
      <c r="DT24" s="48">
        <v>19</v>
      </c>
      <c r="DU24" s="49" t="s">
        <v>184</v>
      </c>
      <c r="DV24" s="50"/>
      <c r="DW24" s="49" t="s">
        <v>49</v>
      </c>
      <c r="DX24" s="49"/>
      <c r="DY24" s="49" t="s">
        <v>50</v>
      </c>
      <c r="DZ24" s="409"/>
      <c r="EB24" s="7" t="s">
        <v>185</v>
      </c>
    </row>
    <row r="25" spans="1:132" ht="12.75" customHeight="1" x14ac:dyDescent="0.2">
      <c r="A25" s="1">
        <v>1</v>
      </c>
      <c r="B25" s="149" t="s">
        <v>186</v>
      </c>
      <c r="C25" s="149" t="s">
        <v>151</v>
      </c>
      <c r="D25" s="335"/>
      <c r="E25" s="375"/>
      <c r="F25" s="375"/>
      <c r="G25" s="375"/>
      <c r="H25" s="376"/>
      <c r="I25" s="335"/>
      <c r="J25" s="375"/>
      <c r="K25" s="375"/>
      <c r="L25" s="375"/>
      <c r="M25" s="376"/>
      <c r="N25" s="336" t="str">
        <f t="shared" si="3"/>
        <v/>
      </c>
      <c r="O25" s="375"/>
      <c r="P25" s="375"/>
      <c r="Q25" s="376"/>
      <c r="R25" s="335"/>
      <c r="S25" s="375"/>
      <c r="T25" s="376"/>
      <c r="U25" s="335"/>
      <c r="V25" s="375"/>
      <c r="W25" s="376"/>
      <c r="X25" s="336" t="str">
        <f t="shared" si="0"/>
        <v/>
      </c>
      <c r="Y25" s="376"/>
      <c r="Z25" s="335" t="str">
        <f t="shared" si="1"/>
        <v/>
      </c>
      <c r="AA25" s="375"/>
      <c r="AB25" s="376"/>
      <c r="AC25" s="144"/>
      <c r="AD25" s="145"/>
      <c r="AE25" s="336"/>
      <c r="AF25" s="375"/>
      <c r="AG25" s="375"/>
      <c r="AH25" s="376"/>
      <c r="AI25" s="146"/>
      <c r="AJ25" s="145"/>
      <c r="AK25" s="336"/>
      <c r="AL25" s="375"/>
      <c r="AM25" s="375"/>
      <c r="AN25" s="376"/>
      <c r="AO25" s="146"/>
      <c r="AP25" s="145"/>
      <c r="AQ25" s="336"/>
      <c r="AR25" s="375"/>
      <c r="AS25" s="375"/>
      <c r="AT25" s="376"/>
      <c r="AU25" s="146"/>
      <c r="AV25" s="145"/>
      <c r="AW25" s="336"/>
      <c r="AX25" s="375"/>
      <c r="AY25" s="375"/>
      <c r="AZ25" s="376"/>
      <c r="BA25" s="146"/>
      <c r="BB25" s="145"/>
      <c r="BC25" s="336"/>
      <c r="BD25" s="376"/>
      <c r="BE25" s="145"/>
      <c r="BF25" s="306"/>
      <c r="BG25" s="375"/>
      <c r="BH25" s="376"/>
      <c r="BI25" s="336"/>
      <c r="BJ25" s="376"/>
      <c r="BK25" s="335" t="str">
        <f t="shared" si="2"/>
        <v/>
      </c>
      <c r="BL25" s="375"/>
      <c r="BM25" s="376"/>
      <c r="BN25" s="306"/>
      <c r="BO25" s="375"/>
      <c r="BP25" s="376"/>
      <c r="BQ25" s="426"/>
      <c r="BR25" s="427"/>
      <c r="BS25" s="148">
        <v>18</v>
      </c>
      <c r="BT25" s="335"/>
      <c r="BU25" s="375"/>
      <c r="BV25" s="375"/>
      <c r="BW25" s="376"/>
      <c r="BX25" s="30"/>
      <c r="BY25" s="8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5" t="s">
        <v>187</v>
      </c>
      <c r="DI25" s="4" t="s">
        <v>188</v>
      </c>
      <c r="DJ25" s="4">
        <v>107</v>
      </c>
      <c r="DK25" s="5" t="s">
        <v>189</v>
      </c>
      <c r="DL25" s="4" t="s">
        <v>190</v>
      </c>
      <c r="DM25" s="4" t="s">
        <v>191</v>
      </c>
      <c r="DN25" s="5"/>
      <c r="DO25" s="4">
        <v>80214</v>
      </c>
      <c r="DP25" s="4">
        <v>21245040</v>
      </c>
      <c r="DQ25" s="4"/>
      <c r="DR25" s="6"/>
      <c r="DT25" s="51">
        <v>20</v>
      </c>
      <c r="DU25" s="52" t="s">
        <v>192</v>
      </c>
      <c r="DV25" s="53"/>
      <c r="DW25" s="52"/>
      <c r="DX25" s="52"/>
      <c r="DY25" s="52" t="s">
        <v>3</v>
      </c>
      <c r="DZ25" s="415" t="s">
        <v>193</v>
      </c>
      <c r="EB25" s="7" t="s">
        <v>194</v>
      </c>
    </row>
    <row r="26" spans="1:132" ht="12.75" customHeight="1" x14ac:dyDescent="0.2">
      <c r="A26" s="1">
        <v>1</v>
      </c>
      <c r="B26" s="149" t="s">
        <v>195</v>
      </c>
      <c r="C26" s="149" t="s">
        <v>158</v>
      </c>
      <c r="D26" s="335"/>
      <c r="E26" s="375"/>
      <c r="F26" s="375"/>
      <c r="G26" s="375"/>
      <c r="H26" s="376"/>
      <c r="I26" s="335"/>
      <c r="J26" s="375"/>
      <c r="K26" s="375"/>
      <c r="L26" s="375"/>
      <c r="M26" s="376"/>
      <c r="N26" s="336" t="str">
        <f t="shared" si="3"/>
        <v/>
      </c>
      <c r="O26" s="375"/>
      <c r="P26" s="375"/>
      <c r="Q26" s="376"/>
      <c r="R26" s="335"/>
      <c r="S26" s="375"/>
      <c r="T26" s="376"/>
      <c r="U26" s="335"/>
      <c r="V26" s="375"/>
      <c r="W26" s="376"/>
      <c r="X26" s="336" t="str">
        <f t="shared" si="0"/>
        <v/>
      </c>
      <c r="Y26" s="376"/>
      <c r="Z26" s="335" t="str">
        <f t="shared" si="1"/>
        <v/>
      </c>
      <c r="AA26" s="375"/>
      <c r="AB26" s="376"/>
      <c r="AC26" s="144"/>
      <c r="AD26" s="145"/>
      <c r="AE26" s="336"/>
      <c r="AF26" s="375"/>
      <c r="AG26" s="375"/>
      <c r="AH26" s="376"/>
      <c r="AI26" s="146"/>
      <c r="AJ26" s="145"/>
      <c r="AK26" s="336"/>
      <c r="AL26" s="375"/>
      <c r="AM26" s="375"/>
      <c r="AN26" s="376"/>
      <c r="AO26" s="146"/>
      <c r="AP26" s="145"/>
      <c r="AQ26" s="336"/>
      <c r="AR26" s="375"/>
      <c r="AS26" s="375"/>
      <c r="AT26" s="376"/>
      <c r="AU26" s="146"/>
      <c r="AV26" s="145"/>
      <c r="AW26" s="336"/>
      <c r="AX26" s="375"/>
      <c r="AY26" s="375"/>
      <c r="AZ26" s="376"/>
      <c r="BA26" s="146"/>
      <c r="BB26" s="145"/>
      <c r="BC26" s="336"/>
      <c r="BD26" s="376"/>
      <c r="BE26" s="145"/>
      <c r="BF26" s="306"/>
      <c r="BG26" s="375"/>
      <c r="BH26" s="376"/>
      <c r="BI26" s="336"/>
      <c r="BJ26" s="376"/>
      <c r="BK26" s="335" t="str">
        <f t="shared" si="2"/>
        <v/>
      </c>
      <c r="BL26" s="375"/>
      <c r="BM26" s="376"/>
      <c r="BN26" s="306"/>
      <c r="BO26" s="375"/>
      <c r="BP26" s="376"/>
      <c r="BQ26" s="426"/>
      <c r="BR26" s="427"/>
      <c r="BS26" s="148">
        <v>19</v>
      </c>
      <c r="BT26" s="335"/>
      <c r="BU26" s="375"/>
      <c r="BV26" s="375"/>
      <c r="BW26" s="376"/>
      <c r="BX26" s="30"/>
      <c r="BY26" s="8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5" t="s">
        <v>316</v>
      </c>
      <c r="DI26" s="4" t="s">
        <v>196</v>
      </c>
      <c r="DJ26" s="4">
        <v>0.2</v>
      </c>
      <c r="DK26" s="5" t="s">
        <v>317</v>
      </c>
      <c r="DL26" s="4" t="s">
        <v>197</v>
      </c>
      <c r="DM26" s="4" t="s">
        <v>198</v>
      </c>
      <c r="DN26" s="5" t="s">
        <v>199</v>
      </c>
      <c r="DO26" s="4">
        <v>80022</v>
      </c>
      <c r="DP26" s="4">
        <v>14015020</v>
      </c>
      <c r="DQ26" s="4"/>
      <c r="DR26" s="6"/>
      <c r="DT26" s="54">
        <v>21</v>
      </c>
      <c r="DU26" s="55" t="s">
        <v>150</v>
      </c>
      <c r="DV26" s="56"/>
      <c r="DW26" s="55"/>
      <c r="DX26" s="55"/>
      <c r="DY26" s="55" t="s">
        <v>3</v>
      </c>
      <c r="DZ26" s="408"/>
      <c r="EB26" s="7" t="s">
        <v>200</v>
      </c>
    </row>
    <row r="27" spans="1:132" ht="12.75" customHeight="1" x14ac:dyDescent="0.2">
      <c r="A27" s="1">
        <v>1</v>
      </c>
      <c r="B27" s="149" t="s">
        <v>201</v>
      </c>
      <c r="C27" s="149" t="s">
        <v>163</v>
      </c>
      <c r="D27" s="335"/>
      <c r="E27" s="375"/>
      <c r="F27" s="375"/>
      <c r="G27" s="375"/>
      <c r="H27" s="376"/>
      <c r="I27" s="335"/>
      <c r="J27" s="375"/>
      <c r="K27" s="375"/>
      <c r="L27" s="375"/>
      <c r="M27" s="376"/>
      <c r="N27" s="336" t="str">
        <f t="shared" si="3"/>
        <v/>
      </c>
      <c r="O27" s="375"/>
      <c r="P27" s="375"/>
      <c r="Q27" s="376"/>
      <c r="R27" s="335"/>
      <c r="S27" s="375"/>
      <c r="T27" s="376"/>
      <c r="U27" s="335"/>
      <c r="V27" s="375"/>
      <c r="W27" s="376"/>
      <c r="X27" s="336" t="str">
        <f t="shared" si="0"/>
        <v/>
      </c>
      <c r="Y27" s="376"/>
      <c r="Z27" s="335" t="str">
        <f t="shared" si="1"/>
        <v/>
      </c>
      <c r="AA27" s="375"/>
      <c r="AB27" s="376"/>
      <c r="AC27" s="144"/>
      <c r="AD27" s="145"/>
      <c r="AE27" s="336"/>
      <c r="AF27" s="375"/>
      <c r="AG27" s="375"/>
      <c r="AH27" s="376"/>
      <c r="AI27" s="146"/>
      <c r="AJ27" s="145"/>
      <c r="AK27" s="336"/>
      <c r="AL27" s="375"/>
      <c r="AM27" s="375"/>
      <c r="AN27" s="376"/>
      <c r="AO27" s="146"/>
      <c r="AP27" s="145"/>
      <c r="AQ27" s="336"/>
      <c r="AR27" s="375"/>
      <c r="AS27" s="375"/>
      <c r="AT27" s="376"/>
      <c r="AU27" s="146"/>
      <c r="AV27" s="145"/>
      <c r="AW27" s="336"/>
      <c r="AX27" s="375"/>
      <c r="AY27" s="375"/>
      <c r="AZ27" s="376"/>
      <c r="BA27" s="146"/>
      <c r="BB27" s="145"/>
      <c r="BC27" s="336"/>
      <c r="BD27" s="376"/>
      <c r="BE27" s="145"/>
      <c r="BF27" s="306"/>
      <c r="BG27" s="375"/>
      <c r="BH27" s="376"/>
      <c r="BI27" s="336"/>
      <c r="BJ27" s="376"/>
      <c r="BK27" s="335" t="str">
        <f t="shared" si="2"/>
        <v/>
      </c>
      <c r="BL27" s="375"/>
      <c r="BM27" s="376"/>
      <c r="BN27" s="306"/>
      <c r="BO27" s="375"/>
      <c r="BP27" s="376"/>
      <c r="BQ27" s="426"/>
      <c r="BR27" s="427"/>
      <c r="BS27" s="148">
        <v>20</v>
      </c>
      <c r="BT27" s="335"/>
      <c r="BU27" s="375"/>
      <c r="BV27" s="375"/>
      <c r="BW27" s="376"/>
      <c r="BX27" s="30"/>
      <c r="BY27" s="8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5" t="s">
        <v>202</v>
      </c>
      <c r="DI27" s="4" t="s">
        <v>203</v>
      </c>
      <c r="DJ27" s="4">
        <v>313.10000000000002</v>
      </c>
      <c r="DK27" s="5" t="s">
        <v>44</v>
      </c>
      <c r="DL27" s="4" t="s">
        <v>204</v>
      </c>
      <c r="DM27" s="4" t="s">
        <v>205</v>
      </c>
      <c r="DN27" s="5" t="s">
        <v>206</v>
      </c>
      <c r="DO27" s="4">
        <v>80370</v>
      </c>
      <c r="DP27" s="4">
        <v>52055010</v>
      </c>
      <c r="DQ27" s="4"/>
      <c r="DR27" s="6"/>
      <c r="DT27" s="54">
        <v>22</v>
      </c>
      <c r="DU27" s="55" t="s">
        <v>207</v>
      </c>
      <c r="DV27" s="56"/>
      <c r="DW27" s="55"/>
      <c r="DX27" s="55"/>
      <c r="DY27" s="55" t="s">
        <v>3</v>
      </c>
      <c r="DZ27" s="408"/>
      <c r="EB27" s="7" t="s">
        <v>208</v>
      </c>
    </row>
    <row r="28" spans="1:132" ht="12.75" customHeight="1" x14ac:dyDescent="0.2">
      <c r="A28" s="1">
        <v>1</v>
      </c>
      <c r="B28" s="149" t="s">
        <v>209</v>
      </c>
      <c r="C28" s="149" t="s">
        <v>171</v>
      </c>
      <c r="D28" s="335"/>
      <c r="E28" s="375"/>
      <c r="F28" s="375"/>
      <c r="G28" s="375"/>
      <c r="H28" s="376"/>
      <c r="I28" s="335"/>
      <c r="J28" s="375"/>
      <c r="K28" s="375"/>
      <c r="L28" s="375"/>
      <c r="M28" s="376"/>
      <c r="N28" s="336" t="str">
        <f t="shared" si="3"/>
        <v/>
      </c>
      <c r="O28" s="375"/>
      <c r="P28" s="375"/>
      <c r="Q28" s="376"/>
      <c r="R28" s="335"/>
      <c r="S28" s="375"/>
      <c r="T28" s="376"/>
      <c r="U28" s="335"/>
      <c r="V28" s="375"/>
      <c r="W28" s="376"/>
      <c r="X28" s="336" t="str">
        <f t="shared" si="0"/>
        <v/>
      </c>
      <c r="Y28" s="376"/>
      <c r="Z28" s="335" t="str">
        <f t="shared" si="1"/>
        <v/>
      </c>
      <c r="AA28" s="375"/>
      <c r="AB28" s="376"/>
      <c r="AC28" s="144"/>
      <c r="AD28" s="145"/>
      <c r="AE28" s="336"/>
      <c r="AF28" s="375"/>
      <c r="AG28" s="375"/>
      <c r="AH28" s="376"/>
      <c r="AI28" s="146"/>
      <c r="AJ28" s="145"/>
      <c r="AK28" s="336"/>
      <c r="AL28" s="375"/>
      <c r="AM28" s="375"/>
      <c r="AN28" s="376"/>
      <c r="AO28" s="146"/>
      <c r="AP28" s="145"/>
      <c r="AQ28" s="336"/>
      <c r="AR28" s="375"/>
      <c r="AS28" s="375"/>
      <c r="AT28" s="376"/>
      <c r="AU28" s="146"/>
      <c r="AV28" s="145"/>
      <c r="AW28" s="336"/>
      <c r="AX28" s="375"/>
      <c r="AY28" s="375"/>
      <c r="AZ28" s="376"/>
      <c r="BA28" s="146"/>
      <c r="BB28" s="145"/>
      <c r="BC28" s="336"/>
      <c r="BD28" s="376"/>
      <c r="BE28" s="145"/>
      <c r="BF28" s="306"/>
      <c r="BG28" s="375"/>
      <c r="BH28" s="376"/>
      <c r="BI28" s="336"/>
      <c r="BJ28" s="376"/>
      <c r="BK28" s="335" t="str">
        <f t="shared" si="2"/>
        <v/>
      </c>
      <c r="BL28" s="375"/>
      <c r="BM28" s="376"/>
      <c r="BN28" s="306"/>
      <c r="BO28" s="375"/>
      <c r="BP28" s="376"/>
      <c r="BQ28" s="426"/>
      <c r="BR28" s="427"/>
      <c r="BS28" s="148">
        <v>21</v>
      </c>
      <c r="BT28" s="335"/>
      <c r="BU28" s="375"/>
      <c r="BV28" s="375"/>
      <c r="BW28" s="376"/>
      <c r="BX28" s="30"/>
      <c r="BY28" s="8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5" t="s">
        <v>318</v>
      </c>
      <c r="DI28" s="4" t="s">
        <v>210</v>
      </c>
      <c r="DJ28" s="4">
        <v>15.4</v>
      </c>
      <c r="DK28" s="5" t="s">
        <v>211</v>
      </c>
      <c r="DL28" s="4" t="s">
        <v>212</v>
      </c>
      <c r="DM28" s="4" t="s">
        <v>213</v>
      </c>
      <c r="DN28" s="5" t="s">
        <v>211</v>
      </c>
      <c r="DO28" s="4">
        <v>80099</v>
      </c>
      <c r="DP28" s="4">
        <v>37055010</v>
      </c>
      <c r="DQ28" s="4"/>
      <c r="DR28" s="6"/>
      <c r="DT28" s="54">
        <v>23</v>
      </c>
      <c r="DU28" s="55" t="s">
        <v>214</v>
      </c>
      <c r="DV28" s="56"/>
      <c r="DW28" s="55"/>
      <c r="DX28" s="55"/>
      <c r="DY28" s="55" t="s">
        <v>3</v>
      </c>
      <c r="DZ28" s="408"/>
      <c r="EB28" s="7" t="s">
        <v>215</v>
      </c>
    </row>
    <row r="29" spans="1:132" ht="12.75" customHeight="1" x14ac:dyDescent="0.2">
      <c r="A29" s="1">
        <v>1</v>
      </c>
      <c r="B29" s="149" t="s">
        <v>216</v>
      </c>
      <c r="C29" s="149" t="s">
        <v>177</v>
      </c>
      <c r="D29" s="335"/>
      <c r="E29" s="375"/>
      <c r="F29" s="375"/>
      <c r="G29" s="375"/>
      <c r="H29" s="376"/>
      <c r="I29" s="335"/>
      <c r="J29" s="375"/>
      <c r="K29" s="375"/>
      <c r="L29" s="375"/>
      <c r="M29" s="376"/>
      <c r="N29" s="336" t="str">
        <f t="shared" si="3"/>
        <v/>
      </c>
      <c r="O29" s="375"/>
      <c r="P29" s="375"/>
      <c r="Q29" s="376"/>
      <c r="R29" s="335"/>
      <c r="S29" s="375"/>
      <c r="T29" s="376"/>
      <c r="U29" s="335"/>
      <c r="V29" s="375"/>
      <c r="W29" s="376"/>
      <c r="X29" s="336" t="str">
        <f t="shared" si="0"/>
        <v/>
      </c>
      <c r="Y29" s="376"/>
      <c r="Z29" s="335" t="str">
        <f t="shared" si="1"/>
        <v/>
      </c>
      <c r="AA29" s="375"/>
      <c r="AB29" s="376"/>
      <c r="AC29" s="144"/>
      <c r="AD29" s="145"/>
      <c r="AE29" s="336"/>
      <c r="AF29" s="375"/>
      <c r="AG29" s="375"/>
      <c r="AH29" s="376"/>
      <c r="AI29" s="146"/>
      <c r="AJ29" s="145"/>
      <c r="AK29" s="336"/>
      <c r="AL29" s="375"/>
      <c r="AM29" s="375"/>
      <c r="AN29" s="376"/>
      <c r="AO29" s="146"/>
      <c r="AP29" s="145"/>
      <c r="AQ29" s="336"/>
      <c r="AR29" s="375"/>
      <c r="AS29" s="375"/>
      <c r="AT29" s="376"/>
      <c r="AU29" s="146"/>
      <c r="AV29" s="145"/>
      <c r="AW29" s="336"/>
      <c r="AX29" s="375"/>
      <c r="AY29" s="375"/>
      <c r="AZ29" s="376"/>
      <c r="BA29" s="146"/>
      <c r="BB29" s="145"/>
      <c r="BC29" s="336"/>
      <c r="BD29" s="376"/>
      <c r="BE29" s="145"/>
      <c r="BF29" s="306"/>
      <c r="BG29" s="375"/>
      <c r="BH29" s="376"/>
      <c r="BI29" s="336"/>
      <c r="BJ29" s="376"/>
      <c r="BK29" s="335" t="str">
        <f t="shared" si="2"/>
        <v/>
      </c>
      <c r="BL29" s="375"/>
      <c r="BM29" s="376"/>
      <c r="BN29" s="306"/>
      <c r="BO29" s="375"/>
      <c r="BP29" s="376"/>
      <c r="BQ29" s="426"/>
      <c r="BR29" s="427"/>
      <c r="BS29" s="148">
        <v>22</v>
      </c>
      <c r="BT29" s="335"/>
      <c r="BU29" s="375"/>
      <c r="BV29" s="375"/>
      <c r="BW29" s="376"/>
      <c r="BX29" s="30"/>
      <c r="BY29" s="8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5" t="s">
        <v>319</v>
      </c>
      <c r="DI29" s="4" t="s">
        <v>217</v>
      </c>
      <c r="DJ29" s="4">
        <v>0.5</v>
      </c>
      <c r="DK29" s="5" t="s">
        <v>218</v>
      </c>
      <c r="DL29" s="4" t="s">
        <v>219</v>
      </c>
      <c r="DM29" s="4" t="s">
        <v>220</v>
      </c>
      <c r="DN29" s="5" t="s">
        <v>221</v>
      </c>
      <c r="DO29" s="4">
        <v>80009</v>
      </c>
      <c r="DP29" s="4">
        <v>15015050</v>
      </c>
      <c r="DQ29" s="4"/>
      <c r="DR29" s="6"/>
      <c r="DT29" s="54">
        <v>24</v>
      </c>
      <c r="DU29" s="55" t="s">
        <v>222</v>
      </c>
      <c r="DV29" s="56"/>
      <c r="DW29" s="55"/>
      <c r="DX29" s="55"/>
      <c r="DY29" s="55" t="s">
        <v>3</v>
      </c>
      <c r="DZ29" s="408"/>
      <c r="EB29" s="7" t="s">
        <v>223</v>
      </c>
    </row>
    <row r="30" spans="1:132" ht="12.75" customHeight="1" x14ac:dyDescent="0.2">
      <c r="A30" s="1">
        <v>1</v>
      </c>
      <c r="B30" s="149" t="s">
        <v>224</v>
      </c>
      <c r="C30" s="149" t="s">
        <v>186</v>
      </c>
      <c r="D30" s="335"/>
      <c r="E30" s="375"/>
      <c r="F30" s="375"/>
      <c r="G30" s="375"/>
      <c r="H30" s="376"/>
      <c r="I30" s="335"/>
      <c r="J30" s="375"/>
      <c r="K30" s="375"/>
      <c r="L30" s="375"/>
      <c r="M30" s="376"/>
      <c r="N30" s="336" t="str">
        <f t="shared" si="3"/>
        <v/>
      </c>
      <c r="O30" s="375"/>
      <c r="P30" s="375"/>
      <c r="Q30" s="376"/>
      <c r="R30" s="335"/>
      <c r="S30" s="375"/>
      <c r="T30" s="376"/>
      <c r="U30" s="335"/>
      <c r="V30" s="375"/>
      <c r="W30" s="376"/>
      <c r="X30" s="336" t="str">
        <f t="shared" si="0"/>
        <v/>
      </c>
      <c r="Y30" s="376"/>
      <c r="Z30" s="335" t="str">
        <f t="shared" si="1"/>
        <v/>
      </c>
      <c r="AA30" s="375"/>
      <c r="AB30" s="376"/>
      <c r="AC30" s="144"/>
      <c r="AD30" s="145"/>
      <c r="AE30" s="336"/>
      <c r="AF30" s="375"/>
      <c r="AG30" s="375"/>
      <c r="AH30" s="376"/>
      <c r="AI30" s="146"/>
      <c r="AJ30" s="145"/>
      <c r="AK30" s="336"/>
      <c r="AL30" s="375"/>
      <c r="AM30" s="375"/>
      <c r="AN30" s="376"/>
      <c r="AO30" s="146"/>
      <c r="AP30" s="145"/>
      <c r="AQ30" s="336"/>
      <c r="AR30" s="375"/>
      <c r="AS30" s="375"/>
      <c r="AT30" s="376"/>
      <c r="AU30" s="146"/>
      <c r="AV30" s="145"/>
      <c r="AW30" s="336"/>
      <c r="AX30" s="375"/>
      <c r="AY30" s="375"/>
      <c r="AZ30" s="376"/>
      <c r="BA30" s="146"/>
      <c r="BB30" s="145"/>
      <c r="BC30" s="336"/>
      <c r="BD30" s="376"/>
      <c r="BE30" s="145"/>
      <c r="BF30" s="306"/>
      <c r="BG30" s="375"/>
      <c r="BH30" s="376"/>
      <c r="BI30" s="336"/>
      <c r="BJ30" s="376"/>
      <c r="BK30" s="335" t="str">
        <f t="shared" si="2"/>
        <v/>
      </c>
      <c r="BL30" s="375"/>
      <c r="BM30" s="376"/>
      <c r="BN30" s="306"/>
      <c r="BO30" s="375"/>
      <c r="BP30" s="376"/>
      <c r="BQ30" s="426"/>
      <c r="BR30" s="427"/>
      <c r="BS30" s="148">
        <v>23</v>
      </c>
      <c r="BT30" s="335"/>
      <c r="BU30" s="375"/>
      <c r="BV30" s="375"/>
      <c r="BW30" s="376"/>
      <c r="BX30" s="30"/>
      <c r="BY30" s="8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5" t="s">
        <v>225</v>
      </c>
      <c r="DI30" s="4" t="s">
        <v>226</v>
      </c>
      <c r="DJ30" s="4">
        <v>48.3</v>
      </c>
      <c r="DK30" s="5" t="s">
        <v>227</v>
      </c>
      <c r="DL30" s="4" t="s">
        <v>228</v>
      </c>
      <c r="DM30" s="4" t="s">
        <v>229</v>
      </c>
      <c r="DN30" s="5" t="s">
        <v>230</v>
      </c>
      <c r="DO30" s="4">
        <v>80234</v>
      </c>
      <c r="DP30" s="4">
        <v>35035020</v>
      </c>
      <c r="DQ30" s="4"/>
      <c r="DR30" s="6"/>
      <c r="DT30" s="54">
        <v>25</v>
      </c>
      <c r="DU30" s="55" t="s">
        <v>231</v>
      </c>
      <c r="DV30" s="56"/>
      <c r="DW30" s="55"/>
      <c r="DX30" s="55"/>
      <c r="DY30" s="55" t="s">
        <v>3</v>
      </c>
      <c r="DZ30" s="408"/>
    </row>
    <row r="31" spans="1:132" ht="12.75" customHeight="1" x14ac:dyDescent="0.2">
      <c r="A31" s="1">
        <v>1</v>
      </c>
      <c r="B31" s="149" t="s">
        <v>232</v>
      </c>
      <c r="C31" s="149" t="s">
        <v>195</v>
      </c>
      <c r="D31" s="335"/>
      <c r="E31" s="375"/>
      <c r="F31" s="375"/>
      <c r="G31" s="375"/>
      <c r="H31" s="376"/>
      <c r="I31" s="335"/>
      <c r="J31" s="375"/>
      <c r="K31" s="375"/>
      <c r="L31" s="375"/>
      <c r="M31" s="376"/>
      <c r="N31" s="336" t="str">
        <f t="shared" si="3"/>
        <v/>
      </c>
      <c r="O31" s="375"/>
      <c r="P31" s="375"/>
      <c r="Q31" s="376"/>
      <c r="R31" s="335"/>
      <c r="S31" s="375"/>
      <c r="T31" s="376"/>
      <c r="U31" s="335"/>
      <c r="V31" s="375"/>
      <c r="W31" s="376"/>
      <c r="X31" s="336" t="str">
        <f t="shared" si="0"/>
        <v/>
      </c>
      <c r="Y31" s="376"/>
      <c r="Z31" s="335" t="str">
        <f t="shared" si="1"/>
        <v/>
      </c>
      <c r="AA31" s="375"/>
      <c r="AB31" s="376"/>
      <c r="AC31" s="144"/>
      <c r="AD31" s="145"/>
      <c r="AE31" s="336"/>
      <c r="AF31" s="375"/>
      <c r="AG31" s="375"/>
      <c r="AH31" s="376"/>
      <c r="AI31" s="146"/>
      <c r="AJ31" s="145"/>
      <c r="AK31" s="336"/>
      <c r="AL31" s="375"/>
      <c r="AM31" s="375"/>
      <c r="AN31" s="376"/>
      <c r="AO31" s="146"/>
      <c r="AP31" s="145"/>
      <c r="AQ31" s="336"/>
      <c r="AR31" s="375"/>
      <c r="AS31" s="375"/>
      <c r="AT31" s="376"/>
      <c r="AU31" s="146"/>
      <c r="AV31" s="145"/>
      <c r="AW31" s="336"/>
      <c r="AX31" s="375"/>
      <c r="AY31" s="375"/>
      <c r="AZ31" s="376"/>
      <c r="BA31" s="146"/>
      <c r="BB31" s="145"/>
      <c r="BC31" s="336"/>
      <c r="BD31" s="376"/>
      <c r="BE31" s="145"/>
      <c r="BF31" s="306"/>
      <c r="BG31" s="375"/>
      <c r="BH31" s="376"/>
      <c r="BI31" s="336"/>
      <c r="BJ31" s="376"/>
      <c r="BK31" s="335" t="str">
        <f t="shared" si="2"/>
        <v/>
      </c>
      <c r="BL31" s="375"/>
      <c r="BM31" s="376"/>
      <c r="BN31" s="306"/>
      <c r="BO31" s="375"/>
      <c r="BP31" s="376"/>
      <c r="BQ31" s="426"/>
      <c r="BR31" s="427"/>
      <c r="BS31" s="148">
        <v>24</v>
      </c>
      <c r="BT31" s="335"/>
      <c r="BU31" s="375"/>
      <c r="BV31" s="375"/>
      <c r="BW31" s="376"/>
      <c r="BX31" s="30"/>
      <c r="BY31" s="8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5" t="s">
        <v>233</v>
      </c>
      <c r="DI31" s="4" t="s">
        <v>234</v>
      </c>
      <c r="DJ31" s="4">
        <v>14.3</v>
      </c>
      <c r="DK31" s="5" t="s">
        <v>180</v>
      </c>
      <c r="DL31" s="4" t="s">
        <v>235</v>
      </c>
      <c r="DM31" s="4" t="s">
        <v>236</v>
      </c>
      <c r="DN31" s="5" t="s">
        <v>237</v>
      </c>
      <c r="DO31" s="4">
        <v>80091</v>
      </c>
      <c r="DP31" s="4">
        <v>23155030</v>
      </c>
      <c r="DQ31" s="4"/>
      <c r="DR31" s="6"/>
      <c r="DT31" s="54">
        <v>26</v>
      </c>
      <c r="DU31" s="55" t="s">
        <v>238</v>
      </c>
      <c r="DV31" s="56"/>
      <c r="DW31" s="55"/>
      <c r="DX31" s="55"/>
      <c r="DY31" s="55" t="s">
        <v>3</v>
      </c>
      <c r="DZ31" s="408"/>
    </row>
    <row r="32" spans="1:132" ht="12.75" customHeight="1" x14ac:dyDescent="0.2">
      <c r="A32" s="1">
        <v>1</v>
      </c>
      <c r="B32" s="149" t="s">
        <v>239</v>
      </c>
      <c r="C32" s="149" t="s">
        <v>201</v>
      </c>
      <c r="D32" s="335"/>
      <c r="E32" s="375"/>
      <c r="F32" s="375"/>
      <c r="G32" s="375"/>
      <c r="H32" s="376"/>
      <c r="I32" s="335"/>
      <c r="J32" s="375"/>
      <c r="K32" s="375"/>
      <c r="L32" s="375"/>
      <c r="M32" s="376"/>
      <c r="N32" s="336" t="str">
        <f t="shared" si="3"/>
        <v/>
      </c>
      <c r="O32" s="375"/>
      <c r="P32" s="375"/>
      <c r="Q32" s="376"/>
      <c r="R32" s="335"/>
      <c r="S32" s="375"/>
      <c r="T32" s="376"/>
      <c r="U32" s="335"/>
      <c r="V32" s="375"/>
      <c r="W32" s="376"/>
      <c r="X32" s="336" t="str">
        <f t="shared" si="0"/>
        <v/>
      </c>
      <c r="Y32" s="376"/>
      <c r="Z32" s="335" t="str">
        <f t="shared" si="1"/>
        <v/>
      </c>
      <c r="AA32" s="375"/>
      <c r="AB32" s="376"/>
      <c r="AC32" s="144"/>
      <c r="AD32" s="145"/>
      <c r="AE32" s="336"/>
      <c r="AF32" s="375"/>
      <c r="AG32" s="375"/>
      <c r="AH32" s="376"/>
      <c r="AI32" s="146"/>
      <c r="AJ32" s="145"/>
      <c r="AK32" s="336"/>
      <c r="AL32" s="375"/>
      <c r="AM32" s="375"/>
      <c r="AN32" s="376"/>
      <c r="AO32" s="146"/>
      <c r="AP32" s="145"/>
      <c r="AQ32" s="336"/>
      <c r="AR32" s="375"/>
      <c r="AS32" s="375"/>
      <c r="AT32" s="376"/>
      <c r="AU32" s="146"/>
      <c r="AV32" s="145"/>
      <c r="AW32" s="336"/>
      <c r="AX32" s="375"/>
      <c r="AY32" s="375"/>
      <c r="AZ32" s="376"/>
      <c r="BA32" s="146"/>
      <c r="BB32" s="145"/>
      <c r="BC32" s="336"/>
      <c r="BD32" s="376"/>
      <c r="BE32" s="145"/>
      <c r="BF32" s="306"/>
      <c r="BG32" s="375"/>
      <c r="BH32" s="376"/>
      <c r="BI32" s="336"/>
      <c r="BJ32" s="376"/>
      <c r="BK32" s="335" t="str">
        <f t="shared" si="2"/>
        <v/>
      </c>
      <c r="BL32" s="375"/>
      <c r="BM32" s="376"/>
      <c r="BN32" s="306"/>
      <c r="BO32" s="375"/>
      <c r="BP32" s="376"/>
      <c r="BQ32" s="426"/>
      <c r="BR32" s="427"/>
      <c r="BS32" s="147" t="s">
        <v>19</v>
      </c>
      <c r="BT32" s="335"/>
      <c r="BU32" s="375"/>
      <c r="BV32" s="375"/>
      <c r="BW32" s="376"/>
      <c r="BX32" s="30"/>
      <c r="BY32" s="8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57"/>
      <c r="DI32" s="58"/>
      <c r="DJ32" s="58"/>
      <c r="DK32" s="57"/>
      <c r="DL32" s="58"/>
      <c r="DM32" s="58"/>
      <c r="DN32" s="57"/>
      <c r="DO32" s="58"/>
      <c r="DP32" s="59"/>
      <c r="DQ32" s="59"/>
      <c r="DR32" s="60"/>
      <c r="DT32" s="54">
        <v>27</v>
      </c>
      <c r="DU32" s="55" t="s">
        <v>240</v>
      </c>
      <c r="DV32" s="56"/>
      <c r="DW32" s="55"/>
      <c r="DX32" s="55"/>
      <c r="DY32" s="55" t="s">
        <v>3</v>
      </c>
      <c r="DZ32" s="408"/>
    </row>
    <row r="33" spans="1:130" ht="12.75" customHeight="1" x14ac:dyDescent="0.2">
      <c r="A33" s="1">
        <v>1</v>
      </c>
      <c r="B33" s="143" t="s">
        <v>2</v>
      </c>
      <c r="C33" s="143" t="s">
        <v>209</v>
      </c>
      <c r="D33" s="335"/>
      <c r="E33" s="375"/>
      <c r="F33" s="375"/>
      <c r="G33" s="375"/>
      <c r="H33" s="376"/>
      <c r="I33" s="335"/>
      <c r="J33" s="375"/>
      <c r="K33" s="375"/>
      <c r="L33" s="375"/>
      <c r="M33" s="376"/>
      <c r="N33" s="336" t="str">
        <f t="shared" si="3"/>
        <v/>
      </c>
      <c r="O33" s="375"/>
      <c r="P33" s="375"/>
      <c r="Q33" s="376"/>
      <c r="R33" s="335"/>
      <c r="S33" s="375"/>
      <c r="T33" s="376"/>
      <c r="U33" s="335"/>
      <c r="V33" s="375"/>
      <c r="W33" s="376"/>
      <c r="X33" s="336" t="str">
        <f t="shared" si="0"/>
        <v/>
      </c>
      <c r="Y33" s="376"/>
      <c r="Z33" s="335" t="str">
        <f t="shared" si="1"/>
        <v/>
      </c>
      <c r="AA33" s="375"/>
      <c r="AB33" s="376"/>
      <c r="AC33" s="144"/>
      <c r="AD33" s="145"/>
      <c r="AE33" s="336"/>
      <c r="AF33" s="375"/>
      <c r="AG33" s="375"/>
      <c r="AH33" s="376"/>
      <c r="AI33" s="146"/>
      <c r="AJ33" s="145"/>
      <c r="AK33" s="336"/>
      <c r="AL33" s="375"/>
      <c r="AM33" s="375"/>
      <c r="AN33" s="376"/>
      <c r="AO33" s="146"/>
      <c r="AP33" s="145"/>
      <c r="AQ33" s="336"/>
      <c r="AR33" s="375"/>
      <c r="AS33" s="375"/>
      <c r="AT33" s="376"/>
      <c r="AU33" s="146"/>
      <c r="AV33" s="145"/>
      <c r="AW33" s="336"/>
      <c r="AX33" s="375"/>
      <c r="AY33" s="375"/>
      <c r="AZ33" s="376"/>
      <c r="BA33" s="146"/>
      <c r="BB33" s="145"/>
      <c r="BC33" s="336"/>
      <c r="BD33" s="376"/>
      <c r="BE33" s="145"/>
      <c r="BF33" s="306"/>
      <c r="BG33" s="375"/>
      <c r="BH33" s="376"/>
      <c r="BI33" s="336"/>
      <c r="BJ33" s="376"/>
      <c r="BK33" s="335" t="str">
        <f t="shared" si="2"/>
        <v/>
      </c>
      <c r="BL33" s="375"/>
      <c r="BM33" s="376"/>
      <c r="BN33" s="306"/>
      <c r="BO33" s="375"/>
      <c r="BP33" s="376"/>
      <c r="BQ33" s="426"/>
      <c r="BR33" s="427"/>
      <c r="BS33" s="147" t="s">
        <v>27</v>
      </c>
      <c r="BT33" s="335"/>
      <c r="BU33" s="375"/>
      <c r="BV33" s="375"/>
      <c r="BW33" s="376"/>
      <c r="BX33" s="30"/>
      <c r="BY33" s="8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57"/>
      <c r="DI33" s="58"/>
      <c r="DJ33" s="58"/>
      <c r="DK33" s="57"/>
      <c r="DL33" s="58"/>
      <c r="DM33" s="58"/>
      <c r="DN33" s="57"/>
      <c r="DO33" s="58"/>
      <c r="DP33" s="59"/>
      <c r="DQ33" s="59"/>
      <c r="DR33" s="60"/>
      <c r="DT33" s="54">
        <v>28</v>
      </c>
      <c r="DU33" s="55" t="s">
        <v>241</v>
      </c>
      <c r="DV33" s="56"/>
      <c r="DW33" s="55"/>
      <c r="DX33" s="55"/>
      <c r="DY33" s="55" t="s">
        <v>50</v>
      </c>
      <c r="DZ33" s="408"/>
    </row>
    <row r="34" spans="1:130" ht="12.75" customHeight="1" thickBot="1" x14ac:dyDescent="0.25">
      <c r="A34" s="1">
        <v>1</v>
      </c>
      <c r="B34" s="143" t="s">
        <v>19</v>
      </c>
      <c r="C34" s="143" t="s">
        <v>216</v>
      </c>
      <c r="D34" s="335"/>
      <c r="E34" s="375"/>
      <c r="F34" s="375"/>
      <c r="G34" s="375"/>
      <c r="H34" s="376"/>
      <c r="I34" s="335"/>
      <c r="J34" s="375"/>
      <c r="K34" s="375"/>
      <c r="L34" s="375"/>
      <c r="M34" s="376"/>
      <c r="N34" s="336" t="str">
        <f t="shared" si="3"/>
        <v/>
      </c>
      <c r="O34" s="375"/>
      <c r="P34" s="375"/>
      <c r="Q34" s="376"/>
      <c r="R34" s="335"/>
      <c r="S34" s="375"/>
      <c r="T34" s="376"/>
      <c r="U34" s="335"/>
      <c r="V34" s="375"/>
      <c r="W34" s="376"/>
      <c r="X34" s="336" t="str">
        <f t="shared" si="0"/>
        <v/>
      </c>
      <c r="Y34" s="376"/>
      <c r="Z34" s="335" t="str">
        <f t="shared" si="1"/>
        <v/>
      </c>
      <c r="AA34" s="375"/>
      <c r="AB34" s="376"/>
      <c r="AC34" s="144"/>
      <c r="AD34" s="145"/>
      <c r="AE34" s="336"/>
      <c r="AF34" s="375"/>
      <c r="AG34" s="375"/>
      <c r="AH34" s="376"/>
      <c r="AI34" s="146"/>
      <c r="AJ34" s="145"/>
      <c r="AK34" s="336"/>
      <c r="AL34" s="375"/>
      <c r="AM34" s="375"/>
      <c r="AN34" s="376"/>
      <c r="AO34" s="146"/>
      <c r="AP34" s="145"/>
      <c r="AQ34" s="336"/>
      <c r="AR34" s="375"/>
      <c r="AS34" s="375"/>
      <c r="AT34" s="376"/>
      <c r="AU34" s="146"/>
      <c r="AV34" s="145"/>
      <c r="AW34" s="336"/>
      <c r="AX34" s="375"/>
      <c r="AY34" s="375"/>
      <c r="AZ34" s="376"/>
      <c r="BA34" s="146"/>
      <c r="BB34" s="145"/>
      <c r="BC34" s="336"/>
      <c r="BD34" s="376"/>
      <c r="BE34" s="145"/>
      <c r="BF34" s="306"/>
      <c r="BG34" s="375"/>
      <c r="BH34" s="376"/>
      <c r="BI34" s="336"/>
      <c r="BJ34" s="376"/>
      <c r="BK34" s="335" t="str">
        <f t="shared" si="2"/>
        <v/>
      </c>
      <c r="BL34" s="375"/>
      <c r="BM34" s="376"/>
      <c r="BN34" s="306"/>
      <c r="BO34" s="375"/>
      <c r="BP34" s="376"/>
      <c r="BQ34" s="426"/>
      <c r="BR34" s="427"/>
      <c r="BS34" s="147" t="s">
        <v>33</v>
      </c>
      <c r="BT34" s="335"/>
      <c r="BU34" s="375"/>
      <c r="BV34" s="375"/>
      <c r="BW34" s="376"/>
      <c r="BX34" s="30"/>
      <c r="BY34" s="8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168" t="s">
        <v>19</v>
      </c>
      <c r="DI34" s="58"/>
      <c r="DJ34" s="58"/>
      <c r="DK34" s="57"/>
      <c r="DL34" s="58"/>
      <c r="DM34" s="58"/>
      <c r="DN34" s="168" t="s">
        <v>328</v>
      </c>
      <c r="DO34" s="58"/>
      <c r="DP34" s="59"/>
      <c r="DQ34" s="59"/>
      <c r="DR34" s="60"/>
      <c r="DT34" s="61">
        <v>29</v>
      </c>
      <c r="DU34" s="62" t="s">
        <v>242</v>
      </c>
      <c r="DV34" s="63"/>
      <c r="DW34" s="62"/>
      <c r="DX34" s="62"/>
      <c r="DY34" s="62" t="s">
        <v>3</v>
      </c>
      <c r="DZ34" s="409"/>
    </row>
    <row r="35" spans="1:130" ht="12.75" customHeight="1" x14ac:dyDescent="0.2">
      <c r="A35" s="1">
        <v>1</v>
      </c>
      <c r="B35" s="143" t="s">
        <v>27</v>
      </c>
      <c r="C35" s="143" t="s">
        <v>224</v>
      </c>
      <c r="D35" s="335"/>
      <c r="E35" s="375"/>
      <c r="F35" s="375"/>
      <c r="G35" s="375"/>
      <c r="H35" s="376"/>
      <c r="I35" s="335"/>
      <c r="J35" s="375"/>
      <c r="K35" s="375"/>
      <c r="L35" s="375"/>
      <c r="M35" s="376"/>
      <c r="N35" s="336" t="str">
        <f t="shared" si="3"/>
        <v/>
      </c>
      <c r="O35" s="375"/>
      <c r="P35" s="375"/>
      <c r="Q35" s="376"/>
      <c r="R35" s="335"/>
      <c r="S35" s="375"/>
      <c r="T35" s="376"/>
      <c r="U35" s="335"/>
      <c r="V35" s="375"/>
      <c r="W35" s="376"/>
      <c r="X35" s="336" t="str">
        <f t="shared" si="0"/>
        <v/>
      </c>
      <c r="Y35" s="376"/>
      <c r="Z35" s="335" t="str">
        <f t="shared" si="1"/>
        <v/>
      </c>
      <c r="AA35" s="375"/>
      <c r="AB35" s="376"/>
      <c r="AC35" s="144"/>
      <c r="AD35" s="145"/>
      <c r="AE35" s="336"/>
      <c r="AF35" s="375"/>
      <c r="AG35" s="375"/>
      <c r="AH35" s="376"/>
      <c r="AI35" s="146"/>
      <c r="AJ35" s="145"/>
      <c r="AK35" s="336"/>
      <c r="AL35" s="375"/>
      <c r="AM35" s="375"/>
      <c r="AN35" s="376"/>
      <c r="AO35" s="146"/>
      <c r="AP35" s="145"/>
      <c r="AQ35" s="336"/>
      <c r="AR35" s="375"/>
      <c r="AS35" s="375"/>
      <c r="AT35" s="376"/>
      <c r="AU35" s="146"/>
      <c r="AV35" s="145"/>
      <c r="AW35" s="336"/>
      <c r="AX35" s="375"/>
      <c r="AY35" s="375"/>
      <c r="AZ35" s="376"/>
      <c r="BA35" s="146"/>
      <c r="BB35" s="145"/>
      <c r="BC35" s="336"/>
      <c r="BD35" s="376"/>
      <c r="BE35" s="145"/>
      <c r="BF35" s="306"/>
      <c r="BG35" s="375"/>
      <c r="BH35" s="376"/>
      <c r="BI35" s="336"/>
      <c r="BJ35" s="376"/>
      <c r="BK35" s="335" t="str">
        <f t="shared" si="2"/>
        <v/>
      </c>
      <c r="BL35" s="375"/>
      <c r="BM35" s="376"/>
      <c r="BN35" s="306"/>
      <c r="BO35" s="375"/>
      <c r="BP35" s="376"/>
      <c r="BQ35" s="426"/>
      <c r="BR35" s="427"/>
      <c r="BS35" s="147" t="s">
        <v>47</v>
      </c>
      <c r="BT35" s="335"/>
      <c r="BU35" s="375"/>
      <c r="BV35" s="375"/>
      <c r="BW35" s="376"/>
      <c r="BX35" s="30"/>
      <c r="BY35" s="8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168" t="s">
        <v>27</v>
      </c>
      <c r="DI35" s="58"/>
      <c r="DJ35" s="58"/>
      <c r="DK35" s="57"/>
      <c r="DL35" s="58"/>
      <c r="DM35" s="58"/>
      <c r="DN35" s="168" t="s">
        <v>329</v>
      </c>
      <c r="DO35" s="58"/>
      <c r="DP35" s="59"/>
      <c r="DQ35" s="59"/>
      <c r="DR35" s="60"/>
      <c r="DT35" s="64">
        <v>30</v>
      </c>
      <c r="DU35" s="65" t="s">
        <v>243</v>
      </c>
      <c r="DV35" s="66"/>
      <c r="DW35" s="65"/>
      <c r="DX35" s="65"/>
      <c r="DY35" s="65" t="s">
        <v>50</v>
      </c>
      <c r="DZ35" s="410" t="s">
        <v>244</v>
      </c>
    </row>
    <row r="36" spans="1:130" ht="12.75" customHeight="1" x14ac:dyDescent="0.2">
      <c r="A36" s="1">
        <v>1</v>
      </c>
      <c r="B36" s="143" t="s">
        <v>33</v>
      </c>
      <c r="C36" s="143" t="s">
        <v>232</v>
      </c>
      <c r="D36" s="335"/>
      <c r="E36" s="375"/>
      <c r="F36" s="375"/>
      <c r="G36" s="375"/>
      <c r="H36" s="376"/>
      <c r="I36" s="335"/>
      <c r="J36" s="375"/>
      <c r="K36" s="375"/>
      <c r="L36" s="375"/>
      <c r="M36" s="376"/>
      <c r="N36" s="336" t="str">
        <f t="shared" si="3"/>
        <v/>
      </c>
      <c r="O36" s="375"/>
      <c r="P36" s="375"/>
      <c r="Q36" s="376"/>
      <c r="R36" s="335"/>
      <c r="S36" s="375"/>
      <c r="T36" s="376"/>
      <c r="U36" s="335"/>
      <c r="V36" s="375"/>
      <c r="W36" s="376"/>
      <c r="X36" s="336" t="str">
        <f t="shared" si="0"/>
        <v/>
      </c>
      <c r="Y36" s="376"/>
      <c r="Z36" s="335" t="str">
        <f t="shared" si="1"/>
        <v/>
      </c>
      <c r="AA36" s="375"/>
      <c r="AB36" s="376"/>
      <c r="AC36" s="144"/>
      <c r="AD36" s="145"/>
      <c r="AE36" s="336"/>
      <c r="AF36" s="375"/>
      <c r="AG36" s="375"/>
      <c r="AH36" s="376"/>
      <c r="AI36" s="146"/>
      <c r="AJ36" s="145"/>
      <c r="AK36" s="336"/>
      <c r="AL36" s="375"/>
      <c r="AM36" s="375"/>
      <c r="AN36" s="376"/>
      <c r="AO36" s="146"/>
      <c r="AP36" s="145"/>
      <c r="AQ36" s="336"/>
      <c r="AR36" s="375"/>
      <c r="AS36" s="375"/>
      <c r="AT36" s="376"/>
      <c r="AU36" s="146"/>
      <c r="AV36" s="145"/>
      <c r="AW36" s="336"/>
      <c r="AX36" s="375"/>
      <c r="AY36" s="375"/>
      <c r="AZ36" s="376"/>
      <c r="BA36" s="146"/>
      <c r="BB36" s="145"/>
      <c r="BC36" s="336"/>
      <c r="BD36" s="376"/>
      <c r="BE36" s="145"/>
      <c r="BF36" s="306"/>
      <c r="BG36" s="375"/>
      <c r="BH36" s="376"/>
      <c r="BI36" s="336"/>
      <c r="BJ36" s="376"/>
      <c r="BK36" s="335" t="str">
        <f t="shared" si="2"/>
        <v/>
      </c>
      <c r="BL36" s="375"/>
      <c r="BM36" s="376"/>
      <c r="BN36" s="306"/>
      <c r="BO36" s="375"/>
      <c r="BP36" s="376"/>
      <c r="BQ36" s="426"/>
      <c r="BR36" s="427"/>
      <c r="BS36" s="147" t="s">
        <v>75</v>
      </c>
      <c r="BT36" s="335"/>
      <c r="BU36" s="375"/>
      <c r="BV36" s="375"/>
      <c r="BW36" s="376"/>
      <c r="BX36" s="30"/>
      <c r="BY36" s="8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168" t="s">
        <v>33</v>
      </c>
      <c r="DI36" s="58"/>
      <c r="DJ36" s="58"/>
      <c r="DK36" s="57"/>
      <c r="DL36" s="58"/>
      <c r="DM36" s="58"/>
      <c r="DN36" s="168" t="s">
        <v>330</v>
      </c>
      <c r="DO36" s="58"/>
      <c r="DP36" s="59"/>
      <c r="DQ36" s="59"/>
      <c r="DR36" s="60"/>
      <c r="DT36" s="67">
        <v>31</v>
      </c>
      <c r="DU36" s="68" t="s">
        <v>243</v>
      </c>
      <c r="DV36" s="69"/>
      <c r="DW36" s="68"/>
      <c r="DX36" s="68"/>
      <c r="DY36" s="68" t="s">
        <v>50</v>
      </c>
      <c r="DZ36" s="408"/>
    </row>
    <row r="37" spans="1:130" ht="12.75" customHeight="1" x14ac:dyDescent="0.2">
      <c r="A37" s="1">
        <v>1</v>
      </c>
      <c r="B37" s="143" t="s">
        <v>47</v>
      </c>
      <c r="C37" s="143" t="s">
        <v>239</v>
      </c>
      <c r="D37" s="335"/>
      <c r="E37" s="375"/>
      <c r="F37" s="375"/>
      <c r="G37" s="375"/>
      <c r="H37" s="376"/>
      <c r="I37" s="335"/>
      <c r="J37" s="375"/>
      <c r="K37" s="375"/>
      <c r="L37" s="375"/>
      <c r="M37" s="376"/>
      <c r="N37" s="336" t="str">
        <f t="shared" si="3"/>
        <v/>
      </c>
      <c r="O37" s="375"/>
      <c r="P37" s="375"/>
      <c r="Q37" s="376"/>
      <c r="R37" s="335"/>
      <c r="S37" s="375"/>
      <c r="T37" s="376"/>
      <c r="U37" s="335"/>
      <c r="V37" s="375"/>
      <c r="W37" s="376"/>
      <c r="X37" s="336" t="str">
        <f t="shared" si="0"/>
        <v/>
      </c>
      <c r="Y37" s="376"/>
      <c r="Z37" s="335" t="str">
        <f t="shared" si="1"/>
        <v/>
      </c>
      <c r="AA37" s="375"/>
      <c r="AB37" s="376"/>
      <c r="AC37" s="144"/>
      <c r="AD37" s="145"/>
      <c r="AE37" s="336"/>
      <c r="AF37" s="375"/>
      <c r="AG37" s="375"/>
      <c r="AH37" s="376"/>
      <c r="AI37" s="146"/>
      <c r="AJ37" s="145"/>
      <c r="AK37" s="336"/>
      <c r="AL37" s="375"/>
      <c r="AM37" s="375"/>
      <c r="AN37" s="376"/>
      <c r="AO37" s="146"/>
      <c r="AP37" s="145"/>
      <c r="AQ37" s="336"/>
      <c r="AR37" s="375"/>
      <c r="AS37" s="375"/>
      <c r="AT37" s="376"/>
      <c r="AU37" s="146"/>
      <c r="AV37" s="145"/>
      <c r="AW37" s="336"/>
      <c r="AX37" s="375"/>
      <c r="AY37" s="375"/>
      <c r="AZ37" s="376"/>
      <c r="BA37" s="146"/>
      <c r="BB37" s="145"/>
      <c r="BC37" s="336"/>
      <c r="BD37" s="376"/>
      <c r="BE37" s="145"/>
      <c r="BF37" s="306"/>
      <c r="BG37" s="375"/>
      <c r="BH37" s="376"/>
      <c r="BI37" s="336"/>
      <c r="BJ37" s="376"/>
      <c r="BK37" s="335" t="str">
        <f t="shared" si="2"/>
        <v/>
      </c>
      <c r="BL37" s="375"/>
      <c r="BM37" s="376"/>
      <c r="BN37" s="306"/>
      <c r="BO37" s="375"/>
      <c r="BP37" s="376"/>
      <c r="BQ37" s="426"/>
      <c r="BR37" s="427"/>
      <c r="BS37" s="147" t="s">
        <v>87</v>
      </c>
      <c r="BT37" s="335"/>
      <c r="BU37" s="375"/>
      <c r="BV37" s="375"/>
      <c r="BW37" s="376"/>
      <c r="BX37" s="30"/>
      <c r="BY37" s="58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168" t="s">
        <v>47</v>
      </c>
      <c r="DI37" s="58"/>
      <c r="DJ37" s="58"/>
      <c r="DK37" s="57"/>
      <c r="DL37" s="58"/>
      <c r="DM37" s="58"/>
      <c r="DN37" s="168" t="s">
        <v>331</v>
      </c>
      <c r="DO37" s="58"/>
      <c r="DP37" s="59"/>
      <c r="DQ37" s="59"/>
      <c r="DR37" s="60"/>
      <c r="DT37" s="70">
        <v>32</v>
      </c>
      <c r="DU37" s="71" t="s">
        <v>243</v>
      </c>
      <c r="DV37" s="72"/>
      <c r="DW37" s="71"/>
      <c r="DX37" s="71"/>
      <c r="DY37" s="71" t="s">
        <v>50</v>
      </c>
      <c r="DZ37" s="408"/>
    </row>
    <row r="38" spans="1:130" ht="12.75" customHeight="1" x14ac:dyDescent="0.2">
      <c r="A38" s="1">
        <v>1</v>
      </c>
      <c r="B38" s="150" t="s">
        <v>75</v>
      </c>
      <c r="C38" s="150" t="s">
        <v>245</v>
      </c>
      <c r="D38" s="320"/>
      <c r="E38" s="369"/>
      <c r="F38" s="369"/>
      <c r="G38" s="369"/>
      <c r="H38" s="370"/>
      <c r="I38" s="320"/>
      <c r="J38" s="369"/>
      <c r="K38" s="369"/>
      <c r="L38" s="369"/>
      <c r="M38" s="370"/>
      <c r="N38" s="334" t="str">
        <f t="shared" si="3"/>
        <v/>
      </c>
      <c r="O38" s="369"/>
      <c r="P38" s="369"/>
      <c r="Q38" s="370"/>
      <c r="R38" s="320"/>
      <c r="S38" s="369"/>
      <c r="T38" s="370"/>
      <c r="U38" s="320"/>
      <c r="V38" s="369"/>
      <c r="W38" s="370"/>
      <c r="X38" s="334" t="str">
        <f t="shared" si="0"/>
        <v/>
      </c>
      <c r="Y38" s="370"/>
      <c r="Z38" s="320" t="str">
        <f t="shared" si="1"/>
        <v/>
      </c>
      <c r="AA38" s="369"/>
      <c r="AB38" s="370"/>
      <c r="AC38" s="151"/>
      <c r="AD38" s="152"/>
      <c r="AE38" s="334"/>
      <c r="AF38" s="369"/>
      <c r="AG38" s="369"/>
      <c r="AH38" s="370"/>
      <c r="AI38" s="153"/>
      <c r="AJ38" s="152"/>
      <c r="AK38" s="334"/>
      <c r="AL38" s="369"/>
      <c r="AM38" s="369"/>
      <c r="AN38" s="370"/>
      <c r="AO38" s="153"/>
      <c r="AP38" s="152"/>
      <c r="AQ38" s="334"/>
      <c r="AR38" s="369"/>
      <c r="AS38" s="369"/>
      <c r="AT38" s="370"/>
      <c r="AU38" s="153"/>
      <c r="AV38" s="152"/>
      <c r="AW38" s="334"/>
      <c r="AX38" s="369"/>
      <c r="AY38" s="369"/>
      <c r="AZ38" s="370"/>
      <c r="BA38" s="153"/>
      <c r="BB38" s="152"/>
      <c r="BC38" s="334"/>
      <c r="BD38" s="370"/>
      <c r="BE38" s="152"/>
      <c r="BF38" s="298"/>
      <c r="BG38" s="369"/>
      <c r="BH38" s="370"/>
      <c r="BI38" s="334"/>
      <c r="BJ38" s="370"/>
      <c r="BK38" s="320" t="str">
        <f t="shared" si="2"/>
        <v/>
      </c>
      <c r="BL38" s="369"/>
      <c r="BM38" s="370"/>
      <c r="BN38" s="298"/>
      <c r="BO38" s="369"/>
      <c r="BP38" s="370"/>
      <c r="BQ38" s="428"/>
      <c r="BR38" s="429"/>
      <c r="BS38" s="154" t="s">
        <v>94</v>
      </c>
      <c r="BT38" s="320"/>
      <c r="BU38" s="369"/>
      <c r="BV38" s="369"/>
      <c r="BW38" s="370"/>
      <c r="BX38" s="30"/>
      <c r="BY38" s="58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168" t="s">
        <v>75</v>
      </c>
      <c r="DI38" s="58"/>
      <c r="DJ38" s="58"/>
      <c r="DK38" s="57"/>
      <c r="DL38" s="58"/>
      <c r="DM38" s="58"/>
      <c r="DN38" s="168" t="s">
        <v>332</v>
      </c>
      <c r="DO38" s="58"/>
      <c r="DP38" s="59"/>
      <c r="DQ38" s="59"/>
      <c r="DR38" s="60"/>
      <c r="DT38" s="67">
        <v>33</v>
      </c>
      <c r="DU38" s="68" t="s">
        <v>246</v>
      </c>
      <c r="DV38" s="69"/>
      <c r="DW38" s="68"/>
      <c r="DX38" s="68"/>
      <c r="DY38" s="68" t="s">
        <v>50</v>
      </c>
      <c r="DZ38" s="408"/>
    </row>
    <row r="39" spans="1:130" ht="12.75" customHeight="1" x14ac:dyDescent="0.2">
      <c r="A39" s="1">
        <v>1</v>
      </c>
      <c r="B39" s="321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7"/>
      <c r="BY39" s="58"/>
      <c r="BZ39" s="58"/>
      <c r="CA39" s="58"/>
      <c r="CB39" s="58"/>
      <c r="CC39" s="58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3"/>
      <c r="CQ39" s="2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2"/>
      <c r="DG39" s="2"/>
      <c r="DH39" s="168" t="s">
        <v>87</v>
      </c>
      <c r="DI39" s="58"/>
      <c r="DJ39" s="58"/>
      <c r="DK39" s="57"/>
      <c r="DL39" s="58"/>
      <c r="DM39" s="58"/>
      <c r="DN39" s="168" t="s">
        <v>333</v>
      </c>
      <c r="DO39" s="58"/>
      <c r="DP39" s="59"/>
      <c r="DQ39" s="59"/>
      <c r="DR39" s="60"/>
      <c r="DT39" s="67">
        <v>34</v>
      </c>
      <c r="DU39" s="68" t="s">
        <v>246</v>
      </c>
      <c r="DV39" s="69"/>
      <c r="DW39" s="68"/>
      <c r="DX39" s="68"/>
      <c r="DY39" s="68" t="s">
        <v>50</v>
      </c>
      <c r="DZ39" s="408"/>
    </row>
    <row r="40" spans="1:130" ht="12.75" customHeight="1" x14ac:dyDescent="0.2">
      <c r="A40" s="1">
        <v>1</v>
      </c>
      <c r="B40" s="387" t="s">
        <v>247</v>
      </c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25" t="s">
        <v>248</v>
      </c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90"/>
      <c r="BX40" s="8"/>
      <c r="BY40" s="5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168" t="s">
        <v>94</v>
      </c>
      <c r="DI40" s="58"/>
      <c r="DJ40" s="58"/>
      <c r="DK40" s="57"/>
      <c r="DL40" s="58"/>
      <c r="DM40" s="58"/>
      <c r="DN40" s="168" t="s">
        <v>334</v>
      </c>
      <c r="DO40" s="58"/>
      <c r="DP40" s="59"/>
      <c r="DQ40" s="59"/>
      <c r="DR40" s="60"/>
      <c r="DT40" s="67">
        <v>35</v>
      </c>
      <c r="DU40" s="68" t="s">
        <v>246</v>
      </c>
      <c r="DV40" s="69"/>
      <c r="DW40" s="68"/>
      <c r="DX40" s="68"/>
      <c r="DY40" s="68" t="s">
        <v>50</v>
      </c>
      <c r="DZ40" s="408"/>
    </row>
    <row r="41" spans="1:130" ht="12.75" customHeight="1" x14ac:dyDescent="0.2">
      <c r="A41" s="1">
        <v>1</v>
      </c>
      <c r="B41" s="331" t="s">
        <v>249</v>
      </c>
      <c r="C41" s="384"/>
      <c r="D41" s="332" t="s">
        <v>250</v>
      </c>
      <c r="E41" s="384"/>
      <c r="F41" s="333" t="s">
        <v>251</v>
      </c>
      <c r="G41" s="383"/>
      <c r="H41" s="383"/>
      <c r="I41" s="384"/>
      <c r="J41" s="333" t="s">
        <v>252</v>
      </c>
      <c r="K41" s="383"/>
      <c r="L41" s="383"/>
      <c r="M41" s="385"/>
      <c r="N41" s="331" t="s">
        <v>249</v>
      </c>
      <c r="O41" s="384"/>
      <c r="P41" s="332" t="s">
        <v>250</v>
      </c>
      <c r="Q41" s="384"/>
      <c r="R41" s="333" t="s">
        <v>251</v>
      </c>
      <c r="S41" s="383"/>
      <c r="T41" s="383"/>
      <c r="U41" s="384"/>
      <c r="V41" s="333" t="s">
        <v>252</v>
      </c>
      <c r="W41" s="383"/>
      <c r="X41" s="383"/>
      <c r="Y41" s="385"/>
      <c r="Z41" s="331" t="s">
        <v>249</v>
      </c>
      <c r="AA41" s="384"/>
      <c r="AB41" s="332" t="s">
        <v>250</v>
      </c>
      <c r="AC41" s="384"/>
      <c r="AD41" s="333" t="s">
        <v>251</v>
      </c>
      <c r="AE41" s="383"/>
      <c r="AF41" s="383"/>
      <c r="AG41" s="384"/>
      <c r="AH41" s="333" t="s">
        <v>252</v>
      </c>
      <c r="AI41" s="383"/>
      <c r="AJ41" s="383"/>
      <c r="AK41" s="385"/>
      <c r="AL41" s="331" t="s">
        <v>249</v>
      </c>
      <c r="AM41" s="384"/>
      <c r="AN41" s="332" t="s">
        <v>250</v>
      </c>
      <c r="AO41" s="384"/>
      <c r="AP41" s="333" t="s">
        <v>251</v>
      </c>
      <c r="AQ41" s="383"/>
      <c r="AR41" s="383"/>
      <c r="AS41" s="384"/>
      <c r="AT41" s="333" t="s">
        <v>252</v>
      </c>
      <c r="AU41" s="383"/>
      <c r="AV41" s="383"/>
      <c r="AW41" s="385"/>
      <c r="AX41" s="331" t="s">
        <v>249</v>
      </c>
      <c r="AY41" s="384"/>
      <c r="AZ41" s="332" t="s">
        <v>250</v>
      </c>
      <c r="BA41" s="384"/>
      <c r="BB41" s="333" t="s">
        <v>251</v>
      </c>
      <c r="BC41" s="383"/>
      <c r="BD41" s="383"/>
      <c r="BE41" s="384"/>
      <c r="BF41" s="333" t="s">
        <v>253</v>
      </c>
      <c r="BG41" s="383"/>
      <c r="BH41" s="383"/>
      <c r="BI41" s="385"/>
      <c r="BJ41" s="391"/>
      <c r="BK41" s="392"/>
      <c r="BL41" s="392"/>
      <c r="BM41" s="392"/>
      <c r="BN41" s="392"/>
      <c r="BO41" s="392"/>
      <c r="BP41" s="392"/>
      <c r="BQ41" s="392"/>
      <c r="BR41" s="392"/>
      <c r="BS41" s="392"/>
      <c r="BT41" s="392"/>
      <c r="BU41" s="392"/>
      <c r="BV41" s="392"/>
      <c r="BW41" s="393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  <c r="CQ41" s="430" t="s">
        <v>254</v>
      </c>
      <c r="CR41" s="431"/>
      <c r="CS41" s="431"/>
      <c r="CT41" s="431"/>
      <c r="CU41" s="43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74"/>
      <c r="DG41" s="74"/>
      <c r="DH41" s="168" t="s">
        <v>101</v>
      </c>
      <c r="DI41" s="58"/>
      <c r="DJ41" s="58"/>
      <c r="DK41" s="57"/>
      <c r="DL41" s="58"/>
      <c r="DM41" s="58"/>
      <c r="DN41" s="168" t="s">
        <v>335</v>
      </c>
      <c r="DO41" s="58"/>
      <c r="DP41" s="59"/>
      <c r="DQ41" s="59"/>
      <c r="DR41" s="60"/>
      <c r="DT41" s="67">
        <v>36</v>
      </c>
      <c r="DU41" s="68"/>
      <c r="DV41" s="69"/>
      <c r="DW41" s="68"/>
      <c r="DX41" s="68"/>
      <c r="DY41" s="68" t="s">
        <v>3</v>
      </c>
      <c r="DZ41" s="408"/>
    </row>
    <row r="42" spans="1:130" ht="12.75" customHeight="1" x14ac:dyDescent="0.2">
      <c r="A42" s="1">
        <v>1</v>
      </c>
      <c r="B42" s="319"/>
      <c r="C42" s="379"/>
      <c r="D42" s="309"/>
      <c r="E42" s="379"/>
      <c r="F42" s="311"/>
      <c r="G42" s="380"/>
      <c r="H42" s="380"/>
      <c r="I42" s="379"/>
      <c r="J42" s="311"/>
      <c r="K42" s="380"/>
      <c r="L42" s="380"/>
      <c r="M42" s="381"/>
      <c r="N42" s="319"/>
      <c r="O42" s="379"/>
      <c r="P42" s="309"/>
      <c r="Q42" s="379"/>
      <c r="R42" s="311"/>
      <c r="S42" s="380"/>
      <c r="T42" s="380"/>
      <c r="U42" s="379"/>
      <c r="V42" s="311"/>
      <c r="W42" s="380"/>
      <c r="X42" s="380"/>
      <c r="Y42" s="381"/>
      <c r="Z42" s="319"/>
      <c r="AA42" s="379"/>
      <c r="AB42" s="309"/>
      <c r="AC42" s="379"/>
      <c r="AD42" s="311"/>
      <c r="AE42" s="380"/>
      <c r="AF42" s="380"/>
      <c r="AG42" s="379"/>
      <c r="AH42" s="311"/>
      <c r="AI42" s="380"/>
      <c r="AJ42" s="380"/>
      <c r="AK42" s="381"/>
      <c r="AL42" s="319"/>
      <c r="AM42" s="379"/>
      <c r="AN42" s="309"/>
      <c r="AO42" s="379"/>
      <c r="AP42" s="311"/>
      <c r="AQ42" s="380"/>
      <c r="AR42" s="380"/>
      <c r="AS42" s="379"/>
      <c r="AT42" s="311"/>
      <c r="AU42" s="380"/>
      <c r="AV42" s="380"/>
      <c r="AW42" s="381"/>
      <c r="AX42" s="319"/>
      <c r="AY42" s="379"/>
      <c r="AZ42" s="309"/>
      <c r="BA42" s="379"/>
      <c r="BB42" s="311"/>
      <c r="BC42" s="380"/>
      <c r="BD42" s="380"/>
      <c r="BE42" s="379"/>
      <c r="BF42" s="311"/>
      <c r="BG42" s="380"/>
      <c r="BH42" s="380"/>
      <c r="BI42" s="381"/>
      <c r="BJ42" s="382" t="s">
        <v>255</v>
      </c>
      <c r="BK42" s="383"/>
      <c r="BL42" s="383"/>
      <c r="BM42" s="383"/>
      <c r="BN42" s="383"/>
      <c r="BO42" s="383"/>
      <c r="BP42" s="383"/>
      <c r="BQ42" s="383"/>
      <c r="BR42" s="383"/>
      <c r="BS42" s="384"/>
      <c r="BT42" s="317"/>
      <c r="BU42" s="383"/>
      <c r="BV42" s="383"/>
      <c r="BW42" s="385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2"/>
      <c r="CQ42" s="75">
        <f t="shared" ref="CQ42:CQ48" si="4">IF(AND(HOUR(F42)=0,MINUTE(F42)&lt;53,HOUR(J42)&gt;0),VALUE(B42),IF(AND(HOUR(F42)=0,MINUTE(F42)&lt;53,HOUR(J42)=0),VALUE(B42),""))</f>
        <v>0</v>
      </c>
      <c r="CR42" s="75">
        <f t="shared" ref="CR42:CR48" si="5">IF(AND(HOUR(R42)=0,MINUTE(R42)&lt;53,HOUR(V42)&gt;0),VALUE(N42),IF(AND(HOUR(R42)=0,MINUTE(R42)&lt;53,HOUR(V42)=0),VALUE(N42),""))</f>
        <v>0</v>
      </c>
      <c r="CS42" s="75">
        <f t="shared" ref="CS42:CS48" si="6">IF(AND(HOUR(AD42)=0,MINUTE(AD42)&lt;53,HOUR(AH42)&gt;0),VALUE(Z42),IF(AND(HOUR(AD42)=0,MINUTE(AD42)&lt;53,HOUR(AH42)=0),VALUE(Z42),""))</f>
        <v>0</v>
      </c>
      <c r="CT42" s="75">
        <f t="shared" ref="CT42:CT48" si="7">IF(AND(HOUR(AP42)=0,MINUTE(AP42)&lt;53,HOUR(AT42)&gt;0),VALUE(AL42),IF(AND(HOUR(AP42)=0,MINUTE(AP42)&lt;53,HOUR(AT42)=0),VALUE(AL42),""))</f>
        <v>0</v>
      </c>
      <c r="CU42" s="75">
        <f t="shared" ref="CU42:CU48" si="8">IF(AND(HOUR(BB42)=0,MINUTE(BB42)&lt;53,HOUR(BF42)&gt;0),VALUE(AX42),IF(AND(HOUR(BB42)=0,MINUTE(BB42)&lt;53,HOUR(BF42)=0),VALUE(AX42),""))</f>
        <v>0</v>
      </c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74"/>
      <c r="DG42" s="74"/>
      <c r="DH42" s="168" t="s">
        <v>117</v>
      </c>
      <c r="DI42" s="58"/>
      <c r="DJ42" s="58"/>
      <c r="DK42" s="57"/>
      <c r="DL42" s="58"/>
      <c r="DM42" s="58"/>
      <c r="DN42" s="168" t="s">
        <v>336</v>
      </c>
      <c r="DO42" s="58"/>
      <c r="DP42" s="59"/>
      <c r="DQ42" s="59"/>
      <c r="DR42" s="60"/>
      <c r="DT42" s="67">
        <v>37</v>
      </c>
      <c r="DU42" s="68"/>
      <c r="DV42" s="69"/>
      <c r="DW42" s="68"/>
      <c r="DX42" s="68"/>
      <c r="DY42" s="68" t="s">
        <v>3</v>
      </c>
      <c r="DZ42" s="408"/>
    </row>
    <row r="43" spans="1:130" ht="12.75" customHeight="1" x14ac:dyDescent="0.2">
      <c r="A43" s="1">
        <v>1</v>
      </c>
      <c r="B43" s="306"/>
      <c r="C43" s="374"/>
      <c r="D43" s="299"/>
      <c r="E43" s="374"/>
      <c r="F43" s="301"/>
      <c r="G43" s="375"/>
      <c r="H43" s="375"/>
      <c r="I43" s="374"/>
      <c r="J43" s="301"/>
      <c r="K43" s="375"/>
      <c r="L43" s="375"/>
      <c r="M43" s="376"/>
      <c r="N43" s="306"/>
      <c r="O43" s="374"/>
      <c r="P43" s="299"/>
      <c r="Q43" s="374"/>
      <c r="R43" s="301"/>
      <c r="S43" s="375"/>
      <c r="T43" s="375"/>
      <c r="U43" s="374"/>
      <c r="V43" s="301"/>
      <c r="W43" s="375"/>
      <c r="X43" s="375"/>
      <c r="Y43" s="376"/>
      <c r="Z43" s="306"/>
      <c r="AA43" s="374"/>
      <c r="AB43" s="299"/>
      <c r="AC43" s="374"/>
      <c r="AD43" s="301"/>
      <c r="AE43" s="375"/>
      <c r="AF43" s="375"/>
      <c r="AG43" s="374"/>
      <c r="AH43" s="301"/>
      <c r="AI43" s="375"/>
      <c r="AJ43" s="375"/>
      <c r="AK43" s="376"/>
      <c r="AL43" s="306"/>
      <c r="AM43" s="374"/>
      <c r="AN43" s="299"/>
      <c r="AO43" s="374"/>
      <c r="AP43" s="301"/>
      <c r="AQ43" s="375"/>
      <c r="AR43" s="375"/>
      <c r="AS43" s="374"/>
      <c r="AT43" s="301"/>
      <c r="AU43" s="375"/>
      <c r="AV43" s="375"/>
      <c r="AW43" s="376"/>
      <c r="AX43" s="306"/>
      <c r="AY43" s="374"/>
      <c r="AZ43" s="299"/>
      <c r="BA43" s="374"/>
      <c r="BB43" s="301"/>
      <c r="BC43" s="375"/>
      <c r="BD43" s="375"/>
      <c r="BE43" s="374"/>
      <c r="BF43" s="301"/>
      <c r="BG43" s="375"/>
      <c r="BH43" s="375"/>
      <c r="BI43" s="376"/>
      <c r="BJ43" s="377" t="s">
        <v>256</v>
      </c>
      <c r="BK43" s="375"/>
      <c r="BL43" s="375"/>
      <c r="BM43" s="375"/>
      <c r="BN43" s="375"/>
      <c r="BO43" s="375"/>
      <c r="BP43" s="375"/>
      <c r="BQ43" s="375"/>
      <c r="BR43" s="375"/>
      <c r="BS43" s="374"/>
      <c r="BT43" s="305"/>
      <c r="BU43" s="375"/>
      <c r="BV43" s="375"/>
      <c r="BW43" s="376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2"/>
      <c r="CQ43" s="75">
        <f t="shared" si="4"/>
        <v>0</v>
      </c>
      <c r="CR43" s="75">
        <f t="shared" si="5"/>
        <v>0</v>
      </c>
      <c r="CS43" s="75">
        <f t="shared" si="6"/>
        <v>0</v>
      </c>
      <c r="CT43" s="75">
        <f t="shared" si="7"/>
        <v>0</v>
      </c>
      <c r="CU43" s="75">
        <f t="shared" si="8"/>
        <v>0</v>
      </c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74"/>
      <c r="DG43" s="74"/>
      <c r="DH43" s="168" t="s">
        <v>145</v>
      </c>
      <c r="DI43" s="58"/>
      <c r="DJ43" s="58"/>
      <c r="DK43" s="57"/>
      <c r="DL43" s="58"/>
      <c r="DM43" s="58"/>
      <c r="DN43" s="168" t="s">
        <v>337</v>
      </c>
      <c r="DO43" s="58"/>
      <c r="DP43" s="59"/>
      <c r="DQ43" s="59"/>
      <c r="DR43" s="60"/>
      <c r="DT43" s="67">
        <v>38</v>
      </c>
      <c r="DU43" s="68"/>
      <c r="DV43" s="69"/>
      <c r="DW43" s="68"/>
      <c r="DX43" s="68"/>
      <c r="DY43" s="68" t="s">
        <v>3</v>
      </c>
      <c r="DZ43" s="408"/>
    </row>
    <row r="44" spans="1:130" ht="12.75" customHeight="1" thickBot="1" x14ac:dyDescent="0.25">
      <c r="A44" s="1">
        <v>1</v>
      </c>
      <c r="B44" s="306"/>
      <c r="C44" s="374"/>
      <c r="D44" s="299"/>
      <c r="E44" s="374"/>
      <c r="F44" s="301"/>
      <c r="G44" s="375"/>
      <c r="H44" s="375"/>
      <c r="I44" s="374"/>
      <c r="J44" s="301"/>
      <c r="K44" s="375"/>
      <c r="L44" s="375"/>
      <c r="M44" s="376"/>
      <c r="N44" s="306"/>
      <c r="O44" s="374"/>
      <c r="P44" s="299"/>
      <c r="Q44" s="374"/>
      <c r="R44" s="301"/>
      <c r="S44" s="375"/>
      <c r="T44" s="375"/>
      <c r="U44" s="374"/>
      <c r="V44" s="301"/>
      <c r="W44" s="375"/>
      <c r="X44" s="375"/>
      <c r="Y44" s="376"/>
      <c r="Z44" s="306"/>
      <c r="AA44" s="374"/>
      <c r="AB44" s="299"/>
      <c r="AC44" s="374"/>
      <c r="AD44" s="301"/>
      <c r="AE44" s="375"/>
      <c r="AF44" s="375"/>
      <c r="AG44" s="374"/>
      <c r="AH44" s="301"/>
      <c r="AI44" s="375"/>
      <c r="AJ44" s="375"/>
      <c r="AK44" s="376"/>
      <c r="AL44" s="306"/>
      <c r="AM44" s="374"/>
      <c r="AN44" s="299"/>
      <c r="AO44" s="374"/>
      <c r="AP44" s="301"/>
      <c r="AQ44" s="375"/>
      <c r="AR44" s="375"/>
      <c r="AS44" s="374"/>
      <c r="AT44" s="301"/>
      <c r="AU44" s="375"/>
      <c r="AV44" s="375"/>
      <c r="AW44" s="376"/>
      <c r="AX44" s="306"/>
      <c r="AY44" s="374"/>
      <c r="AZ44" s="299"/>
      <c r="BA44" s="374"/>
      <c r="BB44" s="301"/>
      <c r="BC44" s="375"/>
      <c r="BD44" s="375"/>
      <c r="BE44" s="374"/>
      <c r="BF44" s="301"/>
      <c r="BG44" s="375"/>
      <c r="BH44" s="375"/>
      <c r="BI44" s="376"/>
      <c r="BJ44" s="377" t="s">
        <v>320</v>
      </c>
      <c r="BK44" s="375"/>
      <c r="BL44" s="375"/>
      <c r="BM44" s="375"/>
      <c r="BN44" s="375"/>
      <c r="BO44" s="375"/>
      <c r="BP44" s="375"/>
      <c r="BQ44" s="375"/>
      <c r="BR44" s="375"/>
      <c r="BS44" s="374"/>
      <c r="BT44" s="299"/>
      <c r="BU44" s="375"/>
      <c r="BV44" s="375"/>
      <c r="BW44" s="3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2"/>
      <c r="CQ44" s="75">
        <f t="shared" si="4"/>
        <v>0</v>
      </c>
      <c r="CR44" s="75">
        <f t="shared" si="5"/>
        <v>0</v>
      </c>
      <c r="CS44" s="75">
        <f t="shared" si="6"/>
        <v>0</v>
      </c>
      <c r="CT44" s="75">
        <f t="shared" si="7"/>
        <v>0</v>
      </c>
      <c r="CU44" s="75">
        <f t="shared" si="8"/>
        <v>0</v>
      </c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74"/>
      <c r="DG44" s="74"/>
      <c r="DH44" s="168" t="s">
        <v>151</v>
      </c>
      <c r="DI44" s="58"/>
      <c r="DJ44" s="58"/>
      <c r="DK44" s="57"/>
      <c r="DL44" s="58"/>
      <c r="DM44" s="58"/>
      <c r="DN44" s="168" t="s">
        <v>338</v>
      </c>
      <c r="DO44" s="58"/>
      <c r="DP44" s="59"/>
      <c r="DQ44" s="59"/>
      <c r="DR44" s="60"/>
      <c r="DT44" s="77">
        <v>39</v>
      </c>
      <c r="DU44" s="78"/>
      <c r="DV44" s="79"/>
      <c r="DW44" s="78"/>
      <c r="DX44" s="78"/>
      <c r="DY44" s="78" t="s">
        <v>3</v>
      </c>
      <c r="DZ44" s="416"/>
    </row>
    <row r="45" spans="1:130" ht="12.75" customHeight="1" x14ac:dyDescent="0.2">
      <c r="A45" s="1">
        <v>1</v>
      </c>
      <c r="B45" s="306"/>
      <c r="C45" s="374"/>
      <c r="D45" s="299"/>
      <c r="E45" s="374"/>
      <c r="F45" s="301"/>
      <c r="G45" s="375"/>
      <c r="H45" s="375"/>
      <c r="I45" s="374"/>
      <c r="J45" s="301"/>
      <c r="K45" s="375"/>
      <c r="L45" s="375"/>
      <c r="M45" s="376"/>
      <c r="N45" s="306"/>
      <c r="O45" s="374"/>
      <c r="P45" s="299"/>
      <c r="Q45" s="374"/>
      <c r="R45" s="301"/>
      <c r="S45" s="375"/>
      <c r="T45" s="375"/>
      <c r="U45" s="374"/>
      <c r="V45" s="301"/>
      <c r="W45" s="375"/>
      <c r="X45" s="375"/>
      <c r="Y45" s="376"/>
      <c r="Z45" s="306"/>
      <c r="AA45" s="374"/>
      <c r="AB45" s="299"/>
      <c r="AC45" s="374"/>
      <c r="AD45" s="301"/>
      <c r="AE45" s="375"/>
      <c r="AF45" s="375"/>
      <c r="AG45" s="374"/>
      <c r="AH45" s="301"/>
      <c r="AI45" s="375"/>
      <c r="AJ45" s="375"/>
      <c r="AK45" s="376"/>
      <c r="AL45" s="306"/>
      <c r="AM45" s="374"/>
      <c r="AN45" s="299"/>
      <c r="AO45" s="374"/>
      <c r="AP45" s="301"/>
      <c r="AQ45" s="375"/>
      <c r="AR45" s="375"/>
      <c r="AS45" s="374"/>
      <c r="AT45" s="301"/>
      <c r="AU45" s="375"/>
      <c r="AV45" s="375"/>
      <c r="AW45" s="376"/>
      <c r="AX45" s="306"/>
      <c r="AY45" s="374"/>
      <c r="AZ45" s="299"/>
      <c r="BA45" s="374"/>
      <c r="BB45" s="301"/>
      <c r="BC45" s="375"/>
      <c r="BD45" s="375"/>
      <c r="BE45" s="374"/>
      <c r="BF45" s="301"/>
      <c r="BG45" s="375"/>
      <c r="BH45" s="375"/>
      <c r="BI45" s="376"/>
      <c r="BJ45" s="378" t="s">
        <v>258</v>
      </c>
      <c r="BK45" s="375"/>
      <c r="BL45" s="375"/>
      <c r="BM45" s="375"/>
      <c r="BN45" s="375"/>
      <c r="BO45" s="375"/>
      <c r="BP45" s="375"/>
      <c r="BQ45" s="375"/>
      <c r="BR45" s="375"/>
      <c r="BS45" s="374"/>
      <c r="BT45" s="305"/>
      <c r="BU45" s="375"/>
      <c r="BV45" s="375"/>
      <c r="BW45" s="376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2"/>
      <c r="CQ45" s="75">
        <f t="shared" si="4"/>
        <v>0</v>
      </c>
      <c r="CR45" s="75">
        <f t="shared" si="5"/>
        <v>0</v>
      </c>
      <c r="CS45" s="75">
        <f t="shared" si="6"/>
        <v>0</v>
      </c>
      <c r="CT45" s="75">
        <f t="shared" si="7"/>
        <v>0</v>
      </c>
      <c r="CU45" s="75">
        <f t="shared" si="8"/>
        <v>0</v>
      </c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74"/>
      <c r="DG45" s="74"/>
      <c r="DH45" s="168" t="s">
        <v>158</v>
      </c>
      <c r="DI45" s="58"/>
      <c r="DJ45" s="58"/>
      <c r="DK45" s="57"/>
      <c r="DL45" s="58"/>
      <c r="DM45" s="58"/>
      <c r="DN45" s="168" t="s">
        <v>339</v>
      </c>
      <c r="DO45" s="58"/>
      <c r="DP45" s="59"/>
      <c r="DQ45" s="59"/>
      <c r="DR45" s="60"/>
      <c r="DT45" s="80">
        <v>40</v>
      </c>
      <c r="DU45" s="81" t="s">
        <v>259</v>
      </c>
      <c r="DV45" s="82"/>
      <c r="DW45" s="81" t="s">
        <v>260</v>
      </c>
      <c r="DX45" s="81" t="s">
        <v>157</v>
      </c>
      <c r="DY45" s="83" t="s">
        <v>50</v>
      </c>
      <c r="DZ45" s="417" t="s">
        <v>125</v>
      </c>
    </row>
    <row r="46" spans="1:130" ht="12.75" customHeight="1" x14ac:dyDescent="0.2">
      <c r="A46" s="1">
        <v>1</v>
      </c>
      <c r="B46" s="306"/>
      <c r="C46" s="374"/>
      <c r="D46" s="299"/>
      <c r="E46" s="374"/>
      <c r="F46" s="301"/>
      <c r="G46" s="375"/>
      <c r="H46" s="375"/>
      <c r="I46" s="374"/>
      <c r="J46" s="301"/>
      <c r="K46" s="375"/>
      <c r="L46" s="375"/>
      <c r="M46" s="376"/>
      <c r="N46" s="306"/>
      <c r="O46" s="374"/>
      <c r="P46" s="299"/>
      <c r="Q46" s="374"/>
      <c r="R46" s="301"/>
      <c r="S46" s="375"/>
      <c r="T46" s="375"/>
      <c r="U46" s="374"/>
      <c r="V46" s="301"/>
      <c r="W46" s="375"/>
      <c r="X46" s="375"/>
      <c r="Y46" s="376"/>
      <c r="Z46" s="306"/>
      <c r="AA46" s="374"/>
      <c r="AB46" s="299"/>
      <c r="AC46" s="374"/>
      <c r="AD46" s="301"/>
      <c r="AE46" s="375"/>
      <c r="AF46" s="375"/>
      <c r="AG46" s="374"/>
      <c r="AH46" s="301"/>
      <c r="AI46" s="375"/>
      <c r="AJ46" s="375"/>
      <c r="AK46" s="376"/>
      <c r="AL46" s="306"/>
      <c r="AM46" s="374"/>
      <c r="AN46" s="299"/>
      <c r="AO46" s="374"/>
      <c r="AP46" s="301"/>
      <c r="AQ46" s="375"/>
      <c r="AR46" s="375"/>
      <c r="AS46" s="374"/>
      <c r="AT46" s="301"/>
      <c r="AU46" s="375"/>
      <c r="AV46" s="375"/>
      <c r="AW46" s="376"/>
      <c r="AX46" s="306"/>
      <c r="AY46" s="374"/>
      <c r="AZ46" s="299"/>
      <c r="BA46" s="374"/>
      <c r="BB46" s="301"/>
      <c r="BC46" s="375"/>
      <c r="BD46" s="375"/>
      <c r="BE46" s="374"/>
      <c r="BF46" s="301"/>
      <c r="BG46" s="375"/>
      <c r="BH46" s="375"/>
      <c r="BI46" s="376"/>
      <c r="BJ46" s="377" t="s">
        <v>261</v>
      </c>
      <c r="BK46" s="375"/>
      <c r="BL46" s="375"/>
      <c r="BM46" s="375"/>
      <c r="BN46" s="375"/>
      <c r="BO46" s="375"/>
      <c r="BP46" s="375"/>
      <c r="BQ46" s="375"/>
      <c r="BR46" s="375"/>
      <c r="BS46" s="374"/>
      <c r="BT46" s="305"/>
      <c r="BU46" s="374"/>
      <c r="BV46" s="305"/>
      <c r="BW46" s="376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2"/>
      <c r="CQ46" s="75">
        <f t="shared" si="4"/>
        <v>0</v>
      </c>
      <c r="CR46" s="75">
        <f t="shared" si="5"/>
        <v>0</v>
      </c>
      <c r="CS46" s="75">
        <f t="shared" si="6"/>
        <v>0</v>
      </c>
      <c r="CT46" s="75">
        <f t="shared" si="7"/>
        <v>0</v>
      </c>
      <c r="CU46" s="75">
        <f t="shared" si="8"/>
        <v>0</v>
      </c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74"/>
      <c r="DG46" s="74"/>
      <c r="DH46" s="168" t="s">
        <v>19</v>
      </c>
      <c r="DI46" s="58"/>
      <c r="DJ46" s="58"/>
      <c r="DK46" s="57"/>
      <c r="DL46" s="58"/>
      <c r="DM46" s="58"/>
      <c r="DN46" s="168" t="s">
        <v>340</v>
      </c>
      <c r="DO46" s="58"/>
      <c r="DP46" s="59"/>
      <c r="DQ46" s="59"/>
      <c r="DR46" s="60"/>
      <c r="DT46" s="84">
        <v>41</v>
      </c>
      <c r="DU46" s="85" t="s">
        <v>262</v>
      </c>
      <c r="DV46" s="86"/>
      <c r="DW46" s="85" t="s">
        <v>124</v>
      </c>
      <c r="DX46" s="85" t="s">
        <v>49</v>
      </c>
      <c r="DY46" s="87" t="s">
        <v>50</v>
      </c>
      <c r="DZ46" s="418"/>
    </row>
    <row r="47" spans="1:130" ht="12.75" customHeight="1" x14ac:dyDescent="0.2">
      <c r="A47" s="1">
        <v>1</v>
      </c>
      <c r="B47" s="306"/>
      <c r="C47" s="374"/>
      <c r="D47" s="299"/>
      <c r="E47" s="374"/>
      <c r="F47" s="301"/>
      <c r="G47" s="375"/>
      <c r="H47" s="375"/>
      <c r="I47" s="374"/>
      <c r="J47" s="301"/>
      <c r="K47" s="375"/>
      <c r="L47" s="375"/>
      <c r="M47" s="376"/>
      <c r="N47" s="306"/>
      <c r="O47" s="374"/>
      <c r="P47" s="299"/>
      <c r="Q47" s="374"/>
      <c r="R47" s="301"/>
      <c r="S47" s="375"/>
      <c r="T47" s="375"/>
      <c r="U47" s="374"/>
      <c r="V47" s="301"/>
      <c r="W47" s="375"/>
      <c r="X47" s="375"/>
      <c r="Y47" s="376"/>
      <c r="Z47" s="306"/>
      <c r="AA47" s="374"/>
      <c r="AB47" s="299"/>
      <c r="AC47" s="374"/>
      <c r="AD47" s="301"/>
      <c r="AE47" s="375"/>
      <c r="AF47" s="375"/>
      <c r="AG47" s="374"/>
      <c r="AH47" s="301"/>
      <c r="AI47" s="375"/>
      <c r="AJ47" s="375"/>
      <c r="AK47" s="376"/>
      <c r="AL47" s="306"/>
      <c r="AM47" s="374"/>
      <c r="AN47" s="299"/>
      <c r="AO47" s="374"/>
      <c r="AP47" s="301"/>
      <c r="AQ47" s="375"/>
      <c r="AR47" s="375"/>
      <c r="AS47" s="374"/>
      <c r="AT47" s="301"/>
      <c r="AU47" s="375"/>
      <c r="AV47" s="375"/>
      <c r="AW47" s="376"/>
      <c r="AX47" s="306"/>
      <c r="AY47" s="374"/>
      <c r="AZ47" s="299"/>
      <c r="BA47" s="374"/>
      <c r="BB47" s="301"/>
      <c r="BC47" s="375"/>
      <c r="BD47" s="375"/>
      <c r="BE47" s="374"/>
      <c r="BF47" s="301"/>
      <c r="BG47" s="375"/>
      <c r="BH47" s="375"/>
      <c r="BI47" s="376"/>
      <c r="BJ47" s="377" t="s">
        <v>263</v>
      </c>
      <c r="BK47" s="375"/>
      <c r="BL47" s="375"/>
      <c r="BM47" s="375"/>
      <c r="BN47" s="375"/>
      <c r="BO47" s="375"/>
      <c r="BP47" s="375"/>
      <c r="BQ47" s="375"/>
      <c r="BR47" s="375"/>
      <c r="BS47" s="374"/>
      <c r="BT47" s="305" t="str">
        <f>IF(COUNTBLANK(BT15:BW38)=96,"",(SUM(BT17+BT20+BT23+BT26+BT29+BT32+BT35+BT38)))</f>
        <v/>
      </c>
      <c r="BU47" s="375"/>
      <c r="BV47" s="375"/>
      <c r="BW47" s="376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2"/>
      <c r="CQ47" s="75">
        <f t="shared" si="4"/>
        <v>0</v>
      </c>
      <c r="CR47" s="75">
        <f t="shared" si="5"/>
        <v>0</v>
      </c>
      <c r="CS47" s="75">
        <f t="shared" si="6"/>
        <v>0</v>
      </c>
      <c r="CT47" s="75">
        <f t="shared" si="7"/>
        <v>0</v>
      </c>
      <c r="CU47" s="75">
        <f t="shared" si="8"/>
        <v>0</v>
      </c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74"/>
      <c r="DG47" s="74"/>
      <c r="DH47" s="168" t="s">
        <v>27</v>
      </c>
      <c r="DI47" s="58"/>
      <c r="DJ47" s="58"/>
      <c r="DK47" s="57"/>
      <c r="DL47" s="58"/>
      <c r="DM47" s="58"/>
      <c r="DN47" s="168" t="s">
        <v>341</v>
      </c>
      <c r="DO47" s="58"/>
      <c r="DP47" s="59"/>
      <c r="DQ47" s="59"/>
      <c r="DR47" s="60"/>
      <c r="DT47" s="84">
        <v>42</v>
      </c>
      <c r="DU47" s="85" t="s">
        <v>241</v>
      </c>
      <c r="DV47" s="86"/>
      <c r="DW47" s="85" t="s">
        <v>124</v>
      </c>
      <c r="DX47" s="85"/>
      <c r="DY47" s="87" t="s">
        <v>50</v>
      </c>
      <c r="DZ47" s="418"/>
    </row>
    <row r="48" spans="1:130" ht="12.75" customHeight="1" x14ac:dyDescent="0.2">
      <c r="A48" s="1">
        <v>1</v>
      </c>
      <c r="B48" s="298"/>
      <c r="C48" s="368"/>
      <c r="D48" s="291"/>
      <c r="E48" s="368"/>
      <c r="F48" s="293"/>
      <c r="G48" s="369"/>
      <c r="H48" s="369"/>
      <c r="I48" s="368"/>
      <c r="J48" s="293"/>
      <c r="K48" s="369"/>
      <c r="L48" s="369"/>
      <c r="M48" s="370"/>
      <c r="N48" s="298"/>
      <c r="O48" s="368"/>
      <c r="P48" s="291"/>
      <c r="Q48" s="368"/>
      <c r="R48" s="293"/>
      <c r="S48" s="369"/>
      <c r="T48" s="369"/>
      <c r="U48" s="368"/>
      <c r="V48" s="293"/>
      <c r="W48" s="369"/>
      <c r="X48" s="369"/>
      <c r="Y48" s="370"/>
      <c r="Z48" s="298"/>
      <c r="AA48" s="368"/>
      <c r="AB48" s="291"/>
      <c r="AC48" s="368"/>
      <c r="AD48" s="293"/>
      <c r="AE48" s="369"/>
      <c r="AF48" s="369"/>
      <c r="AG48" s="368"/>
      <c r="AH48" s="293"/>
      <c r="AI48" s="369"/>
      <c r="AJ48" s="369"/>
      <c r="AK48" s="370"/>
      <c r="AL48" s="298"/>
      <c r="AM48" s="368"/>
      <c r="AN48" s="291"/>
      <c r="AO48" s="368"/>
      <c r="AP48" s="293"/>
      <c r="AQ48" s="369"/>
      <c r="AR48" s="369"/>
      <c r="AS48" s="368"/>
      <c r="AT48" s="293"/>
      <c r="AU48" s="369"/>
      <c r="AV48" s="369"/>
      <c r="AW48" s="370"/>
      <c r="AX48" s="298"/>
      <c r="AY48" s="368"/>
      <c r="AZ48" s="291"/>
      <c r="BA48" s="368"/>
      <c r="BB48" s="293"/>
      <c r="BC48" s="369"/>
      <c r="BD48" s="369"/>
      <c r="BE48" s="368"/>
      <c r="BF48" s="293"/>
      <c r="BG48" s="369"/>
      <c r="BH48" s="369"/>
      <c r="BI48" s="370"/>
      <c r="BJ48" s="371" t="s">
        <v>299</v>
      </c>
      <c r="BK48" s="369"/>
      <c r="BL48" s="369"/>
      <c r="BM48" s="369"/>
      <c r="BN48" s="369"/>
      <c r="BO48" s="369"/>
      <c r="BP48" s="369"/>
      <c r="BQ48" s="369"/>
      <c r="BR48" s="369"/>
      <c r="BS48" s="369"/>
      <c r="BT48" s="297"/>
      <c r="BU48" s="369"/>
      <c r="BV48" s="369"/>
      <c r="BW48" s="370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2"/>
      <c r="CQ48" s="75">
        <f t="shared" si="4"/>
        <v>0</v>
      </c>
      <c r="CR48" s="75">
        <f t="shared" si="5"/>
        <v>0</v>
      </c>
      <c r="CS48" s="75">
        <f t="shared" si="6"/>
        <v>0</v>
      </c>
      <c r="CT48" s="75">
        <f t="shared" si="7"/>
        <v>0</v>
      </c>
      <c r="CU48" s="75">
        <f t="shared" si="8"/>
        <v>0</v>
      </c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168" t="s">
        <v>33</v>
      </c>
      <c r="DI48" s="58"/>
      <c r="DJ48" s="58"/>
      <c r="DK48" s="57"/>
      <c r="DL48" s="58"/>
      <c r="DM48" s="58"/>
      <c r="DN48" s="168" t="s">
        <v>342</v>
      </c>
      <c r="DO48" s="58"/>
      <c r="DP48" s="59"/>
      <c r="DQ48" s="59"/>
      <c r="DR48" s="60"/>
      <c r="DT48" s="84">
        <v>43</v>
      </c>
      <c r="DU48" s="85" t="s">
        <v>241</v>
      </c>
      <c r="DV48" s="86"/>
      <c r="DW48" s="85" t="s">
        <v>124</v>
      </c>
      <c r="DX48" s="85"/>
      <c r="DY48" s="87" t="s">
        <v>50</v>
      </c>
      <c r="DZ48" s="418"/>
    </row>
    <row r="49" spans="1:138" ht="12.75" customHeight="1" x14ac:dyDescent="0.2">
      <c r="A49" s="1">
        <v>1</v>
      </c>
      <c r="B49" s="372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373"/>
      <c r="BI49" s="373"/>
      <c r="BJ49" s="373"/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74"/>
      <c r="BX49" s="74"/>
      <c r="BY49" s="8"/>
      <c r="BZ49" s="8"/>
      <c r="CA49" s="8"/>
      <c r="CB49" s="8"/>
      <c r="CC49" s="8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8"/>
      <c r="CQ49" s="89" t="e">
        <f>IF(AND(LARGE(CQ42:CU48,1)&gt;19,LARGE(CQ42:CU48,1)&lt;30),0,IF(LARGE(CQ42:CU48,1)&lt;10,VLOOKUP(CONCATENATE("0",LARGE(CQ42:CU48,1)),DT6:DU102,2,FALSE),VLOOKUP(LARGE(CQ42:CU48,1),$DT$6:$DU$102,2,FALSE)))</f>
        <v>#N/A</v>
      </c>
      <c r="CR49" s="89" t="e">
        <f>IF(AND(LARGE(CQ42:CU48,2)&gt;19,LARGE(CQ42:CU48,2)&lt;30),0,IF(LARGE(CQ42:CU48,2)&lt;10,VLOOKUP(CONCATENATE("0",LARGE(CQ42:CU48,2)),DT6:DU102,2,FALSE),VLOOKUP(LARGE(CQ42:CU48,2),$DT$6:$DU$102,2,FALSE)))</f>
        <v>#N/A</v>
      </c>
      <c r="CS49" s="89" t="e">
        <f>IF(AND(LARGE(CQ42:CU48,3)&gt;19,LARGE(CQ42:CU48,3)&lt;30),0,IF(LARGE(CQ42:CU48,3)&lt;10,VLOOKUP(CONCATENATE("0",LARGE(CQ42:CU48,3)),DT6:DU102,2,FALSE),VLOOKUP(LARGE(CQ42:CU48,3),$DT$6:$DU$102,2,FALSE)))</f>
        <v>#N/A</v>
      </c>
      <c r="CT49" s="90"/>
      <c r="CU49" s="90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168" t="s">
        <v>47</v>
      </c>
      <c r="DI49" s="58"/>
      <c r="DJ49" s="58"/>
      <c r="DK49" s="57"/>
      <c r="DL49" s="58"/>
      <c r="DM49" s="58"/>
      <c r="DN49" s="168" t="s">
        <v>343</v>
      </c>
      <c r="DO49" s="58"/>
      <c r="DP49" s="59"/>
      <c r="DQ49" s="59"/>
      <c r="DR49" s="60"/>
      <c r="DT49" s="84">
        <v>44</v>
      </c>
      <c r="DU49" s="85" t="s">
        <v>241</v>
      </c>
      <c r="DV49" s="86"/>
      <c r="DW49" s="85" t="s">
        <v>124</v>
      </c>
      <c r="DX49" s="85"/>
      <c r="DY49" s="87" t="s">
        <v>50</v>
      </c>
      <c r="DZ49" s="418"/>
    </row>
    <row r="50" spans="1:138" ht="12.75" customHeight="1" x14ac:dyDescent="0.2">
      <c r="A50" s="1">
        <v>2</v>
      </c>
      <c r="B50" s="364" t="s">
        <v>4</v>
      </c>
      <c r="C50" s="324"/>
      <c r="D50" s="324"/>
      <c r="E50" s="338"/>
      <c r="F50" s="365" t="s">
        <v>5</v>
      </c>
      <c r="G50" s="338"/>
      <c r="H50" s="365" t="s">
        <v>6</v>
      </c>
      <c r="I50" s="324"/>
      <c r="J50" s="323" t="s">
        <v>7</v>
      </c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38"/>
      <c r="AG50" s="366" t="s">
        <v>8</v>
      </c>
      <c r="AH50" s="324"/>
      <c r="AI50" s="324"/>
      <c r="AJ50" s="324"/>
      <c r="AK50" s="324"/>
      <c r="AL50" s="324"/>
      <c r="AM50" s="324"/>
      <c r="AN50" s="324"/>
      <c r="AO50" s="324"/>
      <c r="AP50" s="338"/>
      <c r="AQ50" s="323" t="s">
        <v>9</v>
      </c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38"/>
      <c r="BH50" s="323" t="s">
        <v>10</v>
      </c>
      <c r="BI50" s="324"/>
      <c r="BJ50" s="324"/>
      <c r="BK50" s="324"/>
      <c r="BL50" s="324"/>
      <c r="BM50" s="324"/>
      <c r="BN50" s="338"/>
      <c r="BO50" s="323" t="s">
        <v>11</v>
      </c>
      <c r="BP50" s="324"/>
      <c r="BQ50" s="324"/>
      <c r="BR50" s="324"/>
      <c r="BS50" s="338"/>
      <c r="BT50" s="323" t="s">
        <v>12</v>
      </c>
      <c r="BU50" s="324"/>
      <c r="BV50" s="324"/>
      <c r="BW50" s="33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92"/>
      <c r="CQ50" s="433" t="e">
        <f>CONCATENATE(IF(AND(LARGE(CQ42:CU48,1)&gt;59,LARGE(CQ42:CU48,1)&lt;66,LARGE(CQ42:CU48,2)&gt;49,LARGE(CQ42:CU48,2)&lt;56),"",IF(CQ49=#REF!,CQ49,"")),IF(OR(AND(LARGE(CQ42:CU48,1)&gt;69,LARGE(CQ42:CU48,2)&gt;49),AND(LARGE(CQ42:CU48,1)&gt;69,LARGE(CQ42:CU48,2)&gt;13,LARGE(CQ42:CU48,2)&lt;17),AND(#REF!=#REF!)),"",IF(AND(LARGE(CQ42:CU48,1)&gt;59,LARGE(CQ42:CU48,1)&lt;66,LARGE(CQ42:CU48,2)&gt;49,LARGE(CQ42:CU48,2)&lt;56),CONCATENATE(#REF!,IF(OR(AND(LARGE(CQ42:CU48,2)&gt;49,LARGE(CQ42:CU48,2)&lt;52),AND(LARGE(CQ42:CU48,2)&gt;53,LARGE(CQ42:CU48,2)&lt;56)),MID(#REF!,2,2))),CONCATENATE(" ",#REF!))),IF(OR(AND(LARGE(CQ42:CU48,1)&gt;49,LARGE(CQ42:CU48,3)&gt;49),AND(LARGE(CQ42:CU48,1)&gt;13,LARGE(CQ42:CU48,1)&lt;17,LARGE(CQ42:CU48,3)&gt;49),AND(LARGE(CQ42:CU48,2)&gt;14,LARGE(CQ42:CU48,2)&lt;17,LARGE(CQ42:CU48,3)=14),AND(#REF!=#REF!),AND(#REF!=#REF!)),"",CONCATENATE(" ",#REF!)))</f>
        <v>#N/A</v>
      </c>
      <c r="CR50" s="434"/>
      <c r="CS50" s="434"/>
      <c r="CT50" s="434"/>
      <c r="CU50" s="434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168" t="s">
        <v>87</v>
      </c>
      <c r="DI50" s="58"/>
      <c r="DJ50" s="58"/>
      <c r="DK50" s="57"/>
      <c r="DL50" s="58"/>
      <c r="DM50" s="58"/>
      <c r="DN50" s="168" t="s">
        <v>344</v>
      </c>
      <c r="DO50" s="58"/>
      <c r="DP50" s="59"/>
      <c r="DQ50" s="59"/>
      <c r="DR50" s="59"/>
      <c r="DT50" s="93">
        <v>46</v>
      </c>
      <c r="DU50" s="85" t="s">
        <v>241</v>
      </c>
      <c r="DV50" s="86"/>
      <c r="DW50" s="85" t="s">
        <v>124</v>
      </c>
      <c r="DX50" s="86"/>
      <c r="DY50" s="91" t="s">
        <v>50</v>
      </c>
      <c r="DZ50" s="418"/>
    </row>
    <row r="51" spans="1:138" ht="12.75" customHeight="1" x14ac:dyDescent="0.2">
      <c r="A51" s="1">
        <v>2</v>
      </c>
      <c r="B51" s="364">
        <f>$B$7</f>
        <v>0</v>
      </c>
      <c r="C51" s="324"/>
      <c r="D51" s="324"/>
      <c r="E51" s="338"/>
      <c r="F51" s="365">
        <f>$F$7</f>
        <v>0</v>
      </c>
      <c r="G51" s="338"/>
      <c r="H51" s="365" t="s">
        <v>27</v>
      </c>
      <c r="I51" s="324"/>
      <c r="J51" s="323">
        <f>J7</f>
        <v>0</v>
      </c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38"/>
      <c r="AG51" s="367" t="e">
        <f>VLOOKUP(J51,$DH$6:$DO$31,4,FALSE)</f>
        <v>#N/A</v>
      </c>
      <c r="AH51" s="324"/>
      <c r="AI51" s="324"/>
      <c r="AJ51" s="324"/>
      <c r="AK51" s="324"/>
      <c r="AL51" s="324"/>
      <c r="AM51" s="324"/>
      <c r="AN51" s="324"/>
      <c r="AO51" s="324"/>
      <c r="AP51" s="338"/>
      <c r="AQ51" s="323" t="e">
        <f>VLOOKUP(J51,$DH$6:$DO$31,7,FALSE)</f>
        <v>#N/A</v>
      </c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38"/>
      <c r="BH51" s="323" t="e">
        <f>VLOOKUP(J51,$DH$6:$DP$31,9,FALSE)</f>
        <v>#N/A</v>
      </c>
      <c r="BI51" s="324"/>
      <c r="BJ51" s="324"/>
      <c r="BK51" s="324"/>
      <c r="BL51" s="324"/>
      <c r="BM51" s="324"/>
      <c r="BN51" s="338"/>
      <c r="BO51" s="323" t="e">
        <f>VLOOKUP(J51,$DH$6:$DP$31,8,FALSE)</f>
        <v>#N/A</v>
      </c>
      <c r="BP51" s="324"/>
      <c r="BQ51" s="324"/>
      <c r="BR51" s="324"/>
      <c r="BS51" s="338"/>
      <c r="BT51" s="323" t="e">
        <f>VLOOKUP(J51,$DH$6:$DP$31,2,FALSE)</f>
        <v>#N/A</v>
      </c>
      <c r="BU51" s="324"/>
      <c r="BV51" s="324"/>
      <c r="BW51" s="338"/>
      <c r="BX51" s="13"/>
      <c r="BY51" s="8"/>
      <c r="BZ51" s="8"/>
      <c r="CA51" s="8"/>
      <c r="CB51" s="8"/>
      <c r="CC51" s="8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168" t="s">
        <v>94</v>
      </c>
      <c r="DI51" s="58"/>
      <c r="DJ51" s="58"/>
      <c r="DK51" s="57"/>
      <c r="DL51" s="58"/>
      <c r="DM51" s="58"/>
      <c r="DN51" s="168" t="s">
        <v>345</v>
      </c>
      <c r="DO51" s="58"/>
      <c r="DP51" s="59"/>
      <c r="DQ51" s="59"/>
      <c r="DR51" s="59"/>
      <c r="DT51" s="93">
        <v>47</v>
      </c>
      <c r="DU51" s="85" t="s">
        <v>241</v>
      </c>
      <c r="DV51" s="86"/>
      <c r="DW51" s="85" t="s">
        <v>124</v>
      </c>
      <c r="DX51" s="86"/>
      <c r="DY51" s="91" t="s">
        <v>50</v>
      </c>
      <c r="DZ51" s="418"/>
    </row>
    <row r="52" spans="1:138" ht="12.75" customHeight="1" x14ac:dyDescent="0.2">
      <c r="A52" s="1">
        <v>2</v>
      </c>
      <c r="B52" s="169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70"/>
      <c r="BX52" s="2"/>
      <c r="BY52" s="8"/>
      <c r="BZ52" s="8"/>
      <c r="CA52" s="8"/>
      <c r="CB52" s="8"/>
      <c r="CC52" s="8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168" t="s">
        <v>101</v>
      </c>
      <c r="DI52" s="58"/>
      <c r="DJ52" s="58"/>
      <c r="DK52" s="57"/>
      <c r="DL52" s="58"/>
      <c r="DM52" s="58"/>
      <c r="DN52" s="168" t="s">
        <v>346</v>
      </c>
      <c r="DO52" s="58"/>
      <c r="DP52" s="59"/>
      <c r="DQ52" s="59"/>
      <c r="DR52" s="59"/>
      <c r="DT52" s="93">
        <v>48</v>
      </c>
      <c r="DU52" s="85" t="s">
        <v>241</v>
      </c>
      <c r="DV52" s="86"/>
      <c r="DW52" s="85" t="s">
        <v>124</v>
      </c>
      <c r="DX52" s="86"/>
      <c r="DY52" s="91" t="s">
        <v>50</v>
      </c>
      <c r="DZ52" s="418"/>
    </row>
    <row r="53" spans="1:138" ht="12.75" customHeight="1" thickBot="1" x14ac:dyDescent="0.25">
      <c r="A53" s="1">
        <v>2</v>
      </c>
      <c r="B53" s="351" t="s">
        <v>34</v>
      </c>
      <c r="C53" s="327"/>
      <c r="D53" s="352" t="s">
        <v>35</v>
      </c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38"/>
      <c r="R53" s="352" t="s">
        <v>36</v>
      </c>
      <c r="S53" s="324"/>
      <c r="T53" s="324"/>
      <c r="U53" s="324"/>
      <c r="V53" s="324"/>
      <c r="W53" s="324"/>
      <c r="X53" s="324"/>
      <c r="Y53" s="324"/>
      <c r="Z53" s="324"/>
      <c r="AA53" s="324"/>
      <c r="AB53" s="338"/>
      <c r="AC53" s="352" t="s">
        <v>37</v>
      </c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38"/>
      <c r="BF53" s="352" t="s">
        <v>38</v>
      </c>
      <c r="BG53" s="324"/>
      <c r="BH53" s="324"/>
      <c r="BI53" s="324"/>
      <c r="BJ53" s="324"/>
      <c r="BK53" s="324"/>
      <c r="BL53" s="324"/>
      <c r="BM53" s="338"/>
      <c r="BN53" s="353" t="s">
        <v>39</v>
      </c>
      <c r="BO53" s="326"/>
      <c r="BP53" s="327"/>
      <c r="BQ53" s="353" t="s">
        <v>40</v>
      </c>
      <c r="BR53" s="327"/>
      <c r="BS53" s="354" t="s">
        <v>41</v>
      </c>
      <c r="BT53" s="324"/>
      <c r="BU53" s="324"/>
      <c r="BV53" s="324"/>
      <c r="BW53" s="338"/>
      <c r="BX53" s="7"/>
      <c r="BY53" s="58"/>
      <c r="BZ53" s="58"/>
      <c r="CA53" s="58"/>
      <c r="CB53" s="58"/>
      <c r="CC53" s="58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168" t="s">
        <v>117</v>
      </c>
      <c r="DI53" s="58"/>
      <c r="DJ53" s="58"/>
      <c r="DK53" s="57"/>
      <c r="DL53" s="58"/>
      <c r="DM53" s="58"/>
      <c r="DN53" s="168" t="s">
        <v>347</v>
      </c>
      <c r="DO53" s="58"/>
      <c r="DP53" s="59"/>
      <c r="DQ53" s="59"/>
      <c r="DR53" s="59"/>
      <c r="DT53" s="94">
        <v>49</v>
      </c>
      <c r="DU53" s="95" t="s">
        <v>241</v>
      </c>
      <c r="DV53" s="96"/>
      <c r="DW53" s="85" t="s">
        <v>124</v>
      </c>
      <c r="DX53" s="95"/>
      <c r="DY53" s="97" t="s">
        <v>50</v>
      </c>
      <c r="DZ53" s="419"/>
      <c r="EB53" s="98"/>
      <c r="EC53" s="60"/>
      <c r="ED53" s="59"/>
      <c r="EE53" s="60"/>
      <c r="EF53" s="60"/>
      <c r="EG53" s="60"/>
      <c r="EH53" s="99"/>
    </row>
    <row r="54" spans="1:138" ht="12.75" customHeight="1" x14ac:dyDescent="0.2">
      <c r="A54" s="1">
        <v>2</v>
      </c>
      <c r="B54" s="346"/>
      <c r="C54" s="347"/>
      <c r="D54" s="355" t="s">
        <v>52</v>
      </c>
      <c r="E54" s="326"/>
      <c r="F54" s="326"/>
      <c r="G54" s="326"/>
      <c r="H54" s="327"/>
      <c r="I54" s="355" t="s">
        <v>53</v>
      </c>
      <c r="J54" s="326"/>
      <c r="K54" s="326"/>
      <c r="L54" s="326"/>
      <c r="M54" s="327"/>
      <c r="N54" s="355" t="s">
        <v>54</v>
      </c>
      <c r="O54" s="326"/>
      <c r="P54" s="326"/>
      <c r="Q54" s="327"/>
      <c r="R54" s="356" t="s">
        <v>55</v>
      </c>
      <c r="S54" s="326"/>
      <c r="T54" s="327"/>
      <c r="U54" s="353" t="s">
        <v>56</v>
      </c>
      <c r="V54" s="326"/>
      <c r="W54" s="327"/>
      <c r="X54" s="353" t="s">
        <v>57</v>
      </c>
      <c r="Y54" s="327"/>
      <c r="Z54" s="353" t="s">
        <v>58</v>
      </c>
      <c r="AA54" s="326"/>
      <c r="AB54" s="327"/>
      <c r="AC54" s="352" t="s">
        <v>59</v>
      </c>
      <c r="AD54" s="324"/>
      <c r="AE54" s="324"/>
      <c r="AF54" s="324"/>
      <c r="AG54" s="324"/>
      <c r="AH54" s="338"/>
      <c r="AI54" s="352" t="s">
        <v>60</v>
      </c>
      <c r="AJ54" s="324"/>
      <c r="AK54" s="324"/>
      <c r="AL54" s="324"/>
      <c r="AM54" s="324"/>
      <c r="AN54" s="338"/>
      <c r="AO54" s="352" t="s">
        <v>61</v>
      </c>
      <c r="AP54" s="324"/>
      <c r="AQ54" s="324"/>
      <c r="AR54" s="324"/>
      <c r="AS54" s="324"/>
      <c r="AT54" s="338"/>
      <c r="AU54" s="352" t="s">
        <v>62</v>
      </c>
      <c r="AV54" s="324"/>
      <c r="AW54" s="324"/>
      <c r="AX54" s="324"/>
      <c r="AY54" s="324"/>
      <c r="AZ54" s="357"/>
      <c r="BA54" s="352" t="s">
        <v>63</v>
      </c>
      <c r="BB54" s="324"/>
      <c r="BC54" s="324"/>
      <c r="BD54" s="338"/>
      <c r="BE54" s="358" t="s">
        <v>64</v>
      </c>
      <c r="BF54" s="361" t="s">
        <v>65</v>
      </c>
      <c r="BG54" s="326"/>
      <c r="BH54" s="327"/>
      <c r="BI54" s="361" t="s">
        <v>66</v>
      </c>
      <c r="BJ54" s="326"/>
      <c r="BK54" s="326"/>
      <c r="BL54" s="326"/>
      <c r="BM54" s="327"/>
      <c r="BN54" s="346"/>
      <c r="BO54" s="322"/>
      <c r="BP54" s="347"/>
      <c r="BQ54" s="346"/>
      <c r="BR54" s="347"/>
      <c r="BS54" s="358" t="s">
        <v>67</v>
      </c>
      <c r="BT54" s="363" t="s">
        <v>68</v>
      </c>
      <c r="BU54" s="326"/>
      <c r="BV54" s="326"/>
      <c r="BW54" s="327"/>
      <c r="BX54" s="7"/>
      <c r="BY54" s="58"/>
      <c r="BZ54" s="58"/>
      <c r="CA54" s="58"/>
      <c r="CB54" s="58"/>
      <c r="CC54" s="58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168" t="s">
        <v>145</v>
      </c>
      <c r="DI54" s="58"/>
      <c r="DJ54" s="58"/>
      <c r="DK54" s="57"/>
      <c r="DL54" s="58"/>
      <c r="DM54" s="58"/>
      <c r="DN54" s="168" t="s">
        <v>348</v>
      </c>
      <c r="DO54" s="58"/>
      <c r="DP54" s="59"/>
      <c r="DQ54" s="59"/>
      <c r="DR54" s="59"/>
      <c r="DT54" s="100">
        <v>50</v>
      </c>
      <c r="DU54" s="101" t="s">
        <v>264</v>
      </c>
      <c r="DV54" s="102"/>
      <c r="DW54" s="101"/>
      <c r="DX54" s="101"/>
      <c r="DY54" s="101" t="s">
        <v>3</v>
      </c>
      <c r="DZ54" s="420" t="s">
        <v>265</v>
      </c>
      <c r="EB54" s="98"/>
      <c r="EC54" s="60"/>
      <c r="ED54" s="59"/>
      <c r="EE54" s="60"/>
      <c r="EF54" s="60"/>
      <c r="EG54" s="60"/>
      <c r="EH54" s="99"/>
    </row>
    <row r="55" spans="1:138" ht="12.75" customHeight="1" x14ac:dyDescent="0.2">
      <c r="A55" s="1">
        <v>2</v>
      </c>
      <c r="B55" s="346"/>
      <c r="C55" s="347"/>
      <c r="D55" s="346"/>
      <c r="E55" s="322"/>
      <c r="F55" s="322"/>
      <c r="G55" s="322"/>
      <c r="H55" s="347"/>
      <c r="I55" s="346"/>
      <c r="J55" s="322"/>
      <c r="K55" s="322"/>
      <c r="L55" s="322"/>
      <c r="M55" s="347"/>
      <c r="N55" s="346"/>
      <c r="O55" s="322"/>
      <c r="P55" s="322"/>
      <c r="Q55" s="347"/>
      <c r="R55" s="346"/>
      <c r="S55" s="322"/>
      <c r="T55" s="347"/>
      <c r="U55" s="346"/>
      <c r="V55" s="322"/>
      <c r="W55" s="347"/>
      <c r="X55" s="346"/>
      <c r="Y55" s="347"/>
      <c r="Z55" s="346"/>
      <c r="AA55" s="322"/>
      <c r="AB55" s="347"/>
      <c r="AC55" s="342" t="s">
        <v>77</v>
      </c>
      <c r="AD55" s="342" t="s">
        <v>78</v>
      </c>
      <c r="AE55" s="345" t="s">
        <v>79</v>
      </c>
      <c r="AF55" s="326"/>
      <c r="AG55" s="326"/>
      <c r="AH55" s="327"/>
      <c r="AI55" s="342" t="s">
        <v>77</v>
      </c>
      <c r="AJ55" s="342" t="s">
        <v>78</v>
      </c>
      <c r="AK55" s="345" t="s">
        <v>79</v>
      </c>
      <c r="AL55" s="326"/>
      <c r="AM55" s="326"/>
      <c r="AN55" s="327"/>
      <c r="AO55" s="342" t="s">
        <v>77</v>
      </c>
      <c r="AP55" s="342" t="s">
        <v>78</v>
      </c>
      <c r="AQ55" s="345" t="s">
        <v>79</v>
      </c>
      <c r="AR55" s="326"/>
      <c r="AS55" s="326"/>
      <c r="AT55" s="327"/>
      <c r="AU55" s="342" t="s">
        <v>77</v>
      </c>
      <c r="AV55" s="342" t="s">
        <v>78</v>
      </c>
      <c r="AW55" s="345" t="s">
        <v>79</v>
      </c>
      <c r="AX55" s="326"/>
      <c r="AY55" s="326"/>
      <c r="AZ55" s="327"/>
      <c r="BA55" s="342" t="s">
        <v>77</v>
      </c>
      <c r="BB55" s="342" t="s">
        <v>65</v>
      </c>
      <c r="BC55" s="348" t="s">
        <v>80</v>
      </c>
      <c r="BD55" s="349"/>
      <c r="BE55" s="359"/>
      <c r="BF55" s="346"/>
      <c r="BG55" s="322"/>
      <c r="BH55" s="347"/>
      <c r="BI55" s="346"/>
      <c r="BJ55" s="322"/>
      <c r="BK55" s="322"/>
      <c r="BL55" s="322"/>
      <c r="BM55" s="347"/>
      <c r="BN55" s="346"/>
      <c r="BO55" s="322"/>
      <c r="BP55" s="347"/>
      <c r="BQ55" s="346"/>
      <c r="BR55" s="347"/>
      <c r="BS55" s="359"/>
      <c r="BT55" s="346"/>
      <c r="BU55" s="322"/>
      <c r="BV55" s="322"/>
      <c r="BW55" s="347"/>
      <c r="BX55" s="7"/>
      <c r="BY55" s="58"/>
      <c r="BZ55" s="58"/>
      <c r="CA55" s="58"/>
      <c r="CB55" s="58"/>
      <c r="CC55" s="58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168" t="s">
        <v>151</v>
      </c>
      <c r="DI55" s="58"/>
      <c r="DJ55" s="58"/>
      <c r="DK55" s="57"/>
      <c r="DL55" s="58"/>
      <c r="DM55" s="58"/>
      <c r="DN55" s="168" t="s">
        <v>349</v>
      </c>
      <c r="DO55" s="58"/>
      <c r="DP55" s="59"/>
      <c r="DQ55" s="59"/>
      <c r="DR55" s="59"/>
      <c r="DT55" s="103">
        <v>51</v>
      </c>
      <c r="DU55" s="104" t="s">
        <v>264</v>
      </c>
      <c r="DV55" s="105"/>
      <c r="DW55" s="104"/>
      <c r="DX55" s="104"/>
      <c r="DY55" s="104" t="s">
        <v>3</v>
      </c>
      <c r="DZ55" s="408"/>
      <c r="EB55" s="98"/>
      <c r="EC55" s="60"/>
      <c r="ED55" s="59"/>
      <c r="EE55" s="60"/>
      <c r="EF55" s="60"/>
      <c r="EG55" s="60"/>
      <c r="EH55" s="99"/>
    </row>
    <row r="56" spans="1:138" ht="12.75" customHeight="1" x14ac:dyDescent="0.2">
      <c r="A56" s="1">
        <v>2</v>
      </c>
      <c r="B56" s="346"/>
      <c r="C56" s="347"/>
      <c r="D56" s="346"/>
      <c r="E56" s="322"/>
      <c r="F56" s="322"/>
      <c r="G56" s="322"/>
      <c r="H56" s="347"/>
      <c r="I56" s="346"/>
      <c r="J56" s="322"/>
      <c r="K56" s="322"/>
      <c r="L56" s="322"/>
      <c r="M56" s="347"/>
      <c r="N56" s="346"/>
      <c r="O56" s="322"/>
      <c r="P56" s="322"/>
      <c r="Q56" s="347"/>
      <c r="R56" s="346"/>
      <c r="S56" s="322"/>
      <c r="T56" s="347"/>
      <c r="U56" s="346"/>
      <c r="V56" s="322"/>
      <c r="W56" s="347"/>
      <c r="X56" s="346"/>
      <c r="Y56" s="347"/>
      <c r="Z56" s="346"/>
      <c r="AA56" s="322"/>
      <c r="AB56" s="347"/>
      <c r="AC56" s="343"/>
      <c r="AD56" s="343"/>
      <c r="AE56" s="346"/>
      <c r="AF56" s="322"/>
      <c r="AG56" s="322"/>
      <c r="AH56" s="347"/>
      <c r="AI56" s="343"/>
      <c r="AJ56" s="343"/>
      <c r="AK56" s="346"/>
      <c r="AL56" s="322"/>
      <c r="AM56" s="322"/>
      <c r="AN56" s="347"/>
      <c r="AO56" s="343"/>
      <c r="AP56" s="343"/>
      <c r="AQ56" s="346"/>
      <c r="AR56" s="322"/>
      <c r="AS56" s="322"/>
      <c r="AT56" s="347"/>
      <c r="AU56" s="343"/>
      <c r="AV56" s="343"/>
      <c r="AW56" s="346"/>
      <c r="AX56" s="322"/>
      <c r="AY56" s="322"/>
      <c r="AZ56" s="347"/>
      <c r="BA56" s="343"/>
      <c r="BB56" s="343"/>
      <c r="BC56" s="346"/>
      <c r="BD56" s="347"/>
      <c r="BE56" s="359"/>
      <c r="BF56" s="346"/>
      <c r="BG56" s="322"/>
      <c r="BH56" s="347"/>
      <c r="BI56" s="346"/>
      <c r="BJ56" s="322"/>
      <c r="BK56" s="322"/>
      <c r="BL56" s="322"/>
      <c r="BM56" s="347"/>
      <c r="BN56" s="346"/>
      <c r="BO56" s="322"/>
      <c r="BP56" s="347"/>
      <c r="BQ56" s="346"/>
      <c r="BR56" s="347"/>
      <c r="BS56" s="359"/>
      <c r="BT56" s="346"/>
      <c r="BU56" s="322"/>
      <c r="BV56" s="322"/>
      <c r="BW56" s="347"/>
      <c r="BX56" s="7"/>
      <c r="BY56" s="58"/>
      <c r="BZ56" s="58"/>
      <c r="CA56" s="58"/>
      <c r="CB56" s="58"/>
      <c r="CC56" s="58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168" t="s">
        <v>158</v>
      </c>
      <c r="DI56" s="58"/>
      <c r="DJ56" s="58"/>
      <c r="DK56" s="57"/>
      <c r="DL56" s="58"/>
      <c r="DM56" s="58"/>
      <c r="DN56" s="168" t="s">
        <v>350</v>
      </c>
      <c r="DO56" s="58"/>
      <c r="DP56" s="59"/>
      <c r="DQ56" s="59"/>
      <c r="DR56" s="59"/>
      <c r="DT56" s="103">
        <v>52</v>
      </c>
      <c r="DU56" s="104" t="s">
        <v>192</v>
      </c>
      <c r="DV56" s="105"/>
      <c r="DW56" s="104"/>
      <c r="DX56" s="104"/>
      <c r="DY56" s="104" t="s">
        <v>3</v>
      </c>
      <c r="DZ56" s="408"/>
    </row>
    <row r="57" spans="1:138" ht="12.75" customHeight="1" x14ac:dyDescent="0.2">
      <c r="A57" s="1">
        <v>2</v>
      </c>
      <c r="B57" s="328"/>
      <c r="C57" s="330"/>
      <c r="D57" s="328"/>
      <c r="E57" s="329"/>
      <c r="F57" s="329"/>
      <c r="G57" s="329"/>
      <c r="H57" s="330"/>
      <c r="I57" s="328"/>
      <c r="J57" s="329"/>
      <c r="K57" s="329"/>
      <c r="L57" s="329"/>
      <c r="M57" s="330"/>
      <c r="N57" s="328"/>
      <c r="O57" s="329"/>
      <c r="P57" s="329"/>
      <c r="Q57" s="330"/>
      <c r="R57" s="328"/>
      <c r="S57" s="329"/>
      <c r="T57" s="330"/>
      <c r="U57" s="328"/>
      <c r="V57" s="329"/>
      <c r="W57" s="330"/>
      <c r="X57" s="328"/>
      <c r="Y57" s="330"/>
      <c r="Z57" s="328"/>
      <c r="AA57" s="329"/>
      <c r="AB57" s="330"/>
      <c r="AC57" s="343"/>
      <c r="AD57" s="343"/>
      <c r="AE57" s="346"/>
      <c r="AF57" s="322"/>
      <c r="AG57" s="322"/>
      <c r="AH57" s="347"/>
      <c r="AI57" s="343"/>
      <c r="AJ57" s="343"/>
      <c r="AK57" s="346"/>
      <c r="AL57" s="322"/>
      <c r="AM57" s="322"/>
      <c r="AN57" s="347"/>
      <c r="AO57" s="343"/>
      <c r="AP57" s="343"/>
      <c r="AQ57" s="346"/>
      <c r="AR57" s="322"/>
      <c r="AS57" s="322"/>
      <c r="AT57" s="347"/>
      <c r="AU57" s="343"/>
      <c r="AV57" s="343"/>
      <c r="AW57" s="346"/>
      <c r="AX57" s="322"/>
      <c r="AY57" s="322"/>
      <c r="AZ57" s="347"/>
      <c r="BA57" s="343"/>
      <c r="BB57" s="343"/>
      <c r="BC57" s="346"/>
      <c r="BD57" s="347"/>
      <c r="BE57" s="359"/>
      <c r="BF57" s="328"/>
      <c r="BG57" s="329"/>
      <c r="BH57" s="330"/>
      <c r="BI57" s="328"/>
      <c r="BJ57" s="329"/>
      <c r="BK57" s="329"/>
      <c r="BL57" s="329"/>
      <c r="BM57" s="330"/>
      <c r="BN57" s="346"/>
      <c r="BO57" s="322"/>
      <c r="BP57" s="347"/>
      <c r="BQ57" s="346"/>
      <c r="BR57" s="347"/>
      <c r="BS57" s="362"/>
      <c r="BT57" s="328"/>
      <c r="BU57" s="329"/>
      <c r="BV57" s="329"/>
      <c r="BW57" s="330"/>
      <c r="BX57" s="7"/>
      <c r="BY57" s="58"/>
      <c r="BZ57" s="58"/>
      <c r="CA57" s="58"/>
      <c r="CB57" s="58"/>
      <c r="CC57" s="58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168" t="s">
        <v>163</v>
      </c>
      <c r="DI57" s="58"/>
      <c r="DJ57" s="58"/>
      <c r="DK57" s="57"/>
      <c r="DL57" s="58"/>
      <c r="DM57" s="58"/>
      <c r="DN57" s="168" t="s">
        <v>351</v>
      </c>
      <c r="DO57" s="58"/>
      <c r="DP57" s="59"/>
      <c r="DQ57" s="59"/>
      <c r="DR57" s="59"/>
      <c r="DT57" s="103">
        <v>53</v>
      </c>
      <c r="DU57" s="104" t="s">
        <v>192</v>
      </c>
      <c r="DV57" s="105"/>
      <c r="DW57" s="104"/>
      <c r="DX57" s="104"/>
      <c r="DY57" s="104" t="s">
        <v>3</v>
      </c>
      <c r="DZ57" s="408"/>
    </row>
    <row r="58" spans="1:138" ht="12.75" customHeight="1" x14ac:dyDescent="0.2">
      <c r="A58" s="1">
        <v>2</v>
      </c>
      <c r="B58" s="135" t="s">
        <v>103</v>
      </c>
      <c r="C58" s="135" t="s">
        <v>104</v>
      </c>
      <c r="D58" s="337" t="s">
        <v>105</v>
      </c>
      <c r="E58" s="324"/>
      <c r="F58" s="324"/>
      <c r="G58" s="324"/>
      <c r="H58" s="338"/>
      <c r="I58" s="337" t="s">
        <v>105</v>
      </c>
      <c r="J58" s="324"/>
      <c r="K58" s="324"/>
      <c r="L58" s="324"/>
      <c r="M58" s="338"/>
      <c r="N58" s="337" t="s">
        <v>105</v>
      </c>
      <c r="O58" s="324"/>
      <c r="P58" s="324"/>
      <c r="Q58" s="338"/>
      <c r="R58" s="337" t="s">
        <v>106</v>
      </c>
      <c r="S58" s="324"/>
      <c r="T58" s="338"/>
      <c r="U58" s="337" t="s">
        <v>106</v>
      </c>
      <c r="V58" s="324"/>
      <c r="W58" s="338"/>
      <c r="X58" s="337" t="s">
        <v>107</v>
      </c>
      <c r="Y58" s="338"/>
      <c r="Z58" s="337" t="s">
        <v>105</v>
      </c>
      <c r="AA58" s="324"/>
      <c r="AB58" s="338"/>
      <c r="AC58" s="344"/>
      <c r="AD58" s="344"/>
      <c r="AE58" s="328"/>
      <c r="AF58" s="329"/>
      <c r="AG58" s="329"/>
      <c r="AH58" s="330"/>
      <c r="AI58" s="344"/>
      <c r="AJ58" s="344"/>
      <c r="AK58" s="328"/>
      <c r="AL58" s="329"/>
      <c r="AM58" s="329"/>
      <c r="AN58" s="330"/>
      <c r="AO58" s="344"/>
      <c r="AP58" s="344"/>
      <c r="AQ58" s="328"/>
      <c r="AR58" s="329"/>
      <c r="AS58" s="329"/>
      <c r="AT58" s="330"/>
      <c r="AU58" s="344"/>
      <c r="AV58" s="344"/>
      <c r="AW58" s="328"/>
      <c r="AX58" s="329"/>
      <c r="AY58" s="329"/>
      <c r="AZ58" s="330"/>
      <c r="BA58" s="344"/>
      <c r="BB58" s="344"/>
      <c r="BC58" s="328"/>
      <c r="BD58" s="330"/>
      <c r="BE58" s="360"/>
      <c r="BF58" s="350" t="s">
        <v>108</v>
      </c>
      <c r="BG58" s="324"/>
      <c r="BH58" s="338"/>
      <c r="BI58" s="337" t="s">
        <v>109</v>
      </c>
      <c r="BJ58" s="338"/>
      <c r="BK58" s="337" t="s">
        <v>110</v>
      </c>
      <c r="BL58" s="324"/>
      <c r="BM58" s="338"/>
      <c r="BN58" s="328"/>
      <c r="BO58" s="329"/>
      <c r="BP58" s="330"/>
      <c r="BQ58" s="328"/>
      <c r="BR58" s="330"/>
      <c r="BS58" s="159" t="s">
        <v>104</v>
      </c>
      <c r="BT58" s="337" t="s">
        <v>111</v>
      </c>
      <c r="BU58" s="324"/>
      <c r="BV58" s="324"/>
      <c r="BW58" s="338"/>
      <c r="BX58" s="7"/>
      <c r="BY58" s="58"/>
      <c r="BZ58" s="58"/>
      <c r="CA58" s="58"/>
      <c r="CB58" s="58"/>
      <c r="CC58" s="58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168" t="s">
        <v>171</v>
      </c>
      <c r="DI58" s="58"/>
      <c r="DJ58" s="58"/>
      <c r="DK58" s="57"/>
      <c r="DL58" s="58"/>
      <c r="DM58" s="58"/>
      <c r="DN58" s="168" t="s">
        <v>352</v>
      </c>
      <c r="DO58" s="58"/>
      <c r="DP58" s="59"/>
      <c r="DQ58" s="59"/>
      <c r="DR58" s="59"/>
      <c r="DT58" s="103">
        <v>54</v>
      </c>
      <c r="DU58" s="104" t="s">
        <v>266</v>
      </c>
      <c r="DV58" s="105"/>
      <c r="DW58" s="104"/>
      <c r="DX58" s="104"/>
      <c r="DY58" s="104" t="s">
        <v>3</v>
      </c>
      <c r="DZ58" s="408"/>
    </row>
    <row r="59" spans="1:138" ht="12.75" customHeight="1" x14ac:dyDescent="0.2">
      <c r="A59" s="1">
        <v>2</v>
      </c>
      <c r="B59" s="160" t="s">
        <v>87</v>
      </c>
      <c r="C59" s="160" t="s">
        <v>19</v>
      </c>
      <c r="D59" s="339"/>
      <c r="E59" s="315"/>
      <c r="F59" s="315"/>
      <c r="G59" s="315"/>
      <c r="H59" s="318"/>
      <c r="I59" s="339"/>
      <c r="J59" s="315"/>
      <c r="K59" s="315"/>
      <c r="L59" s="315"/>
      <c r="M59" s="318"/>
      <c r="N59" s="340" t="str">
        <f t="shared" ref="N59:N82" si="9">IF(D59="","",INT(VLOOKUP($J$7,$DH$6:$DO$31,3,FALSE)+D59))</f>
        <v/>
      </c>
      <c r="O59" s="315"/>
      <c r="P59" s="315"/>
      <c r="Q59" s="318"/>
      <c r="R59" s="339"/>
      <c r="S59" s="315"/>
      <c r="T59" s="318"/>
      <c r="U59" s="339"/>
      <c r="V59" s="315"/>
      <c r="W59" s="318"/>
      <c r="X59" s="340" t="str">
        <f t="shared" ref="X59:X82" si="10">IF(OR(U59="",U59&gt;R59),"",100*(Z59/(6.11*EXP((17.27*R59)/(237.3+R59)))))</f>
        <v/>
      </c>
      <c r="Y59" s="318"/>
      <c r="Z59" s="339" t="str">
        <f t="shared" ref="Z59:Z82" si="11">IF(OR(U59="",U59&gt;R59),"",6.11*EXP((17.7*U59/(243.5+U59))))</f>
        <v/>
      </c>
      <c r="AA59" s="315"/>
      <c r="AB59" s="318"/>
      <c r="AC59" s="138"/>
      <c r="AD59" s="139"/>
      <c r="AE59" s="340"/>
      <c r="AF59" s="315"/>
      <c r="AG59" s="315"/>
      <c r="AH59" s="318"/>
      <c r="AI59" s="140"/>
      <c r="AJ59" s="139"/>
      <c r="AK59" s="340"/>
      <c r="AL59" s="315"/>
      <c r="AM59" s="315"/>
      <c r="AN59" s="318"/>
      <c r="AO59" s="140"/>
      <c r="AP59" s="139"/>
      <c r="AQ59" s="340"/>
      <c r="AR59" s="315"/>
      <c r="AS59" s="315"/>
      <c r="AT59" s="318"/>
      <c r="AU59" s="140"/>
      <c r="AV59" s="139"/>
      <c r="AW59" s="340"/>
      <c r="AX59" s="315"/>
      <c r="AY59" s="315"/>
      <c r="AZ59" s="318"/>
      <c r="BA59" s="140"/>
      <c r="BB59" s="141"/>
      <c r="BC59" s="340"/>
      <c r="BD59" s="318"/>
      <c r="BE59" s="161"/>
      <c r="BF59" s="341"/>
      <c r="BG59" s="315"/>
      <c r="BH59" s="318"/>
      <c r="BI59" s="340"/>
      <c r="BJ59" s="318"/>
      <c r="BK59" s="339" t="str">
        <f t="shared" ref="BK59:BK82" si="12">IF(BI59="","",BI59/1.94384)</f>
        <v/>
      </c>
      <c r="BL59" s="315"/>
      <c r="BM59" s="318"/>
      <c r="BN59" s="341"/>
      <c r="BO59" s="315"/>
      <c r="BP59" s="318"/>
      <c r="BQ59" s="341"/>
      <c r="BR59" s="318"/>
      <c r="BS59" s="142" t="s">
        <v>101</v>
      </c>
      <c r="BT59" s="339"/>
      <c r="BU59" s="315"/>
      <c r="BV59" s="315"/>
      <c r="BW59" s="318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168" t="s">
        <v>177</v>
      </c>
      <c r="DI59" s="58"/>
      <c r="DJ59" s="58"/>
      <c r="DK59" s="57"/>
      <c r="DL59" s="58"/>
      <c r="DM59" s="58"/>
      <c r="DN59" s="168" t="s">
        <v>353</v>
      </c>
      <c r="DO59" s="58"/>
      <c r="DP59" s="59"/>
      <c r="DQ59" s="59"/>
      <c r="DR59" s="59"/>
      <c r="DT59" s="103">
        <v>55</v>
      </c>
      <c r="DU59" s="104" t="s">
        <v>266</v>
      </c>
      <c r="DV59" s="105"/>
      <c r="DW59" s="104"/>
      <c r="DX59" s="104"/>
      <c r="DY59" s="104" t="s">
        <v>3</v>
      </c>
      <c r="DZ59" s="408"/>
    </row>
    <row r="60" spans="1:138" ht="12.75" customHeight="1" x14ac:dyDescent="0.2">
      <c r="A60" s="1">
        <v>2</v>
      </c>
      <c r="B60" s="162" t="s">
        <v>94</v>
      </c>
      <c r="C60" s="162" t="s">
        <v>27</v>
      </c>
      <c r="D60" s="335"/>
      <c r="E60" s="302"/>
      <c r="F60" s="302"/>
      <c r="G60" s="302"/>
      <c r="H60" s="303"/>
      <c r="I60" s="335"/>
      <c r="J60" s="302"/>
      <c r="K60" s="302"/>
      <c r="L60" s="302"/>
      <c r="M60" s="303"/>
      <c r="N60" s="336" t="str">
        <f t="shared" si="9"/>
        <v/>
      </c>
      <c r="O60" s="302"/>
      <c r="P60" s="302"/>
      <c r="Q60" s="303"/>
      <c r="R60" s="335"/>
      <c r="S60" s="302"/>
      <c r="T60" s="303"/>
      <c r="U60" s="335"/>
      <c r="V60" s="302"/>
      <c r="W60" s="303"/>
      <c r="X60" s="336" t="str">
        <f t="shared" si="10"/>
        <v/>
      </c>
      <c r="Y60" s="303"/>
      <c r="Z60" s="335" t="str">
        <f t="shared" si="11"/>
        <v/>
      </c>
      <c r="AA60" s="302"/>
      <c r="AB60" s="303"/>
      <c r="AC60" s="144"/>
      <c r="AD60" s="145"/>
      <c r="AE60" s="336"/>
      <c r="AF60" s="302"/>
      <c r="AG60" s="302"/>
      <c r="AH60" s="303"/>
      <c r="AI60" s="146"/>
      <c r="AJ60" s="145"/>
      <c r="AK60" s="336"/>
      <c r="AL60" s="302"/>
      <c r="AM60" s="302"/>
      <c r="AN60" s="303"/>
      <c r="AO60" s="146"/>
      <c r="AP60" s="145"/>
      <c r="AQ60" s="336"/>
      <c r="AR60" s="302"/>
      <c r="AS60" s="302"/>
      <c r="AT60" s="303"/>
      <c r="AU60" s="146"/>
      <c r="AV60" s="145"/>
      <c r="AW60" s="336"/>
      <c r="AX60" s="302"/>
      <c r="AY60" s="302"/>
      <c r="AZ60" s="303"/>
      <c r="BA60" s="146"/>
      <c r="BB60" s="145"/>
      <c r="BC60" s="336"/>
      <c r="BD60" s="303"/>
      <c r="BE60" s="163"/>
      <c r="BF60" s="306"/>
      <c r="BG60" s="302"/>
      <c r="BH60" s="303"/>
      <c r="BI60" s="336"/>
      <c r="BJ60" s="303"/>
      <c r="BK60" s="335" t="str">
        <f t="shared" si="12"/>
        <v/>
      </c>
      <c r="BL60" s="302"/>
      <c r="BM60" s="303"/>
      <c r="BN60" s="306"/>
      <c r="BO60" s="302"/>
      <c r="BP60" s="303"/>
      <c r="BQ60" s="306"/>
      <c r="BR60" s="303"/>
      <c r="BS60" s="147" t="s">
        <v>117</v>
      </c>
      <c r="BT60" s="335"/>
      <c r="BU60" s="302"/>
      <c r="BV60" s="302"/>
      <c r="BW60" s="303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168" t="s">
        <v>186</v>
      </c>
      <c r="DI60" s="58"/>
      <c r="DJ60" s="58"/>
      <c r="DK60" s="57"/>
      <c r="DL60" s="58"/>
      <c r="DM60" s="58"/>
      <c r="DN60" s="168" t="s">
        <v>354</v>
      </c>
      <c r="DO60" s="58"/>
      <c r="DP60" s="59"/>
      <c r="DQ60" s="59"/>
      <c r="DR60" s="59"/>
      <c r="DT60" s="103">
        <v>56</v>
      </c>
      <c r="DU60" s="104" t="s">
        <v>267</v>
      </c>
      <c r="DV60" s="105"/>
      <c r="DW60" s="104"/>
      <c r="DX60" s="104"/>
      <c r="DY60" s="104" t="s">
        <v>3</v>
      </c>
      <c r="DZ60" s="408"/>
    </row>
    <row r="61" spans="1:138" ht="12.75" customHeight="1" x14ac:dyDescent="0.2">
      <c r="A61" s="1">
        <v>2</v>
      </c>
      <c r="B61" s="162" t="s">
        <v>101</v>
      </c>
      <c r="C61" s="162" t="s">
        <v>33</v>
      </c>
      <c r="D61" s="335"/>
      <c r="E61" s="302"/>
      <c r="F61" s="302"/>
      <c r="G61" s="302"/>
      <c r="H61" s="303"/>
      <c r="I61" s="335"/>
      <c r="J61" s="302"/>
      <c r="K61" s="302"/>
      <c r="L61" s="302"/>
      <c r="M61" s="303"/>
      <c r="N61" s="336" t="str">
        <f t="shared" si="9"/>
        <v/>
      </c>
      <c r="O61" s="302"/>
      <c r="P61" s="302"/>
      <c r="Q61" s="303"/>
      <c r="R61" s="335"/>
      <c r="S61" s="302"/>
      <c r="T61" s="303"/>
      <c r="U61" s="335"/>
      <c r="V61" s="302"/>
      <c r="W61" s="303"/>
      <c r="X61" s="336" t="str">
        <f t="shared" si="10"/>
        <v/>
      </c>
      <c r="Y61" s="303"/>
      <c r="Z61" s="335" t="str">
        <f t="shared" si="11"/>
        <v/>
      </c>
      <c r="AA61" s="302"/>
      <c r="AB61" s="303"/>
      <c r="AC61" s="144"/>
      <c r="AD61" s="145"/>
      <c r="AE61" s="336"/>
      <c r="AF61" s="302"/>
      <c r="AG61" s="302"/>
      <c r="AH61" s="303"/>
      <c r="AI61" s="146"/>
      <c r="AJ61" s="145"/>
      <c r="AK61" s="336"/>
      <c r="AL61" s="302"/>
      <c r="AM61" s="302"/>
      <c r="AN61" s="303"/>
      <c r="AO61" s="146"/>
      <c r="AP61" s="145"/>
      <c r="AQ61" s="336"/>
      <c r="AR61" s="302"/>
      <c r="AS61" s="302"/>
      <c r="AT61" s="303"/>
      <c r="AU61" s="146"/>
      <c r="AV61" s="145"/>
      <c r="AW61" s="336"/>
      <c r="AX61" s="302"/>
      <c r="AY61" s="302"/>
      <c r="AZ61" s="303"/>
      <c r="BA61" s="146"/>
      <c r="BB61" s="145"/>
      <c r="BC61" s="336"/>
      <c r="BD61" s="303"/>
      <c r="BE61" s="163"/>
      <c r="BF61" s="306"/>
      <c r="BG61" s="302"/>
      <c r="BH61" s="303"/>
      <c r="BI61" s="336"/>
      <c r="BJ61" s="303"/>
      <c r="BK61" s="335" t="str">
        <f t="shared" si="12"/>
        <v/>
      </c>
      <c r="BL61" s="302"/>
      <c r="BM61" s="303"/>
      <c r="BN61" s="306"/>
      <c r="BO61" s="302"/>
      <c r="BP61" s="303"/>
      <c r="BQ61" s="306"/>
      <c r="BR61" s="303"/>
      <c r="BS61" s="148">
        <v>10</v>
      </c>
      <c r="BT61" s="335"/>
      <c r="BU61" s="302"/>
      <c r="BV61" s="302"/>
      <c r="BW61" s="303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168" t="s">
        <v>195</v>
      </c>
      <c r="DI61" s="58"/>
      <c r="DJ61" s="58"/>
      <c r="DK61" s="57"/>
      <c r="DL61" s="58"/>
      <c r="DM61" s="58"/>
      <c r="DN61" s="168" t="s">
        <v>355</v>
      </c>
      <c r="DO61" s="58"/>
      <c r="DP61" s="59"/>
      <c r="DQ61" s="59"/>
      <c r="DR61" s="59"/>
      <c r="DT61" s="103">
        <v>57</v>
      </c>
      <c r="DU61" s="104" t="s">
        <v>268</v>
      </c>
      <c r="DV61" s="105"/>
      <c r="DW61" s="104"/>
      <c r="DX61" s="104"/>
      <c r="DY61" s="104" t="s">
        <v>3</v>
      </c>
      <c r="DZ61" s="408"/>
    </row>
    <row r="62" spans="1:138" ht="12.75" customHeight="1" x14ac:dyDescent="0.2">
      <c r="A62" s="1">
        <v>2</v>
      </c>
      <c r="B62" s="162" t="s">
        <v>117</v>
      </c>
      <c r="C62" s="162" t="s">
        <v>47</v>
      </c>
      <c r="D62" s="335"/>
      <c r="E62" s="302"/>
      <c r="F62" s="302"/>
      <c r="G62" s="302"/>
      <c r="H62" s="303"/>
      <c r="I62" s="335"/>
      <c r="J62" s="302"/>
      <c r="K62" s="302"/>
      <c r="L62" s="302"/>
      <c r="M62" s="303"/>
      <c r="N62" s="336" t="str">
        <f t="shared" si="9"/>
        <v/>
      </c>
      <c r="O62" s="302"/>
      <c r="P62" s="302"/>
      <c r="Q62" s="303"/>
      <c r="R62" s="335"/>
      <c r="S62" s="302"/>
      <c r="T62" s="303"/>
      <c r="U62" s="335"/>
      <c r="V62" s="302"/>
      <c r="W62" s="303"/>
      <c r="X62" s="336" t="str">
        <f t="shared" si="10"/>
        <v/>
      </c>
      <c r="Y62" s="303"/>
      <c r="Z62" s="335" t="str">
        <f t="shared" si="11"/>
        <v/>
      </c>
      <c r="AA62" s="302"/>
      <c r="AB62" s="303"/>
      <c r="AC62" s="144"/>
      <c r="AD62" s="145"/>
      <c r="AE62" s="336"/>
      <c r="AF62" s="302"/>
      <c r="AG62" s="302"/>
      <c r="AH62" s="303"/>
      <c r="AI62" s="146"/>
      <c r="AJ62" s="145"/>
      <c r="AK62" s="336"/>
      <c r="AL62" s="302"/>
      <c r="AM62" s="302"/>
      <c r="AN62" s="303"/>
      <c r="AO62" s="146"/>
      <c r="AP62" s="145"/>
      <c r="AQ62" s="336"/>
      <c r="AR62" s="302"/>
      <c r="AS62" s="302"/>
      <c r="AT62" s="303"/>
      <c r="AU62" s="146"/>
      <c r="AV62" s="145"/>
      <c r="AW62" s="336"/>
      <c r="AX62" s="302"/>
      <c r="AY62" s="302"/>
      <c r="AZ62" s="303"/>
      <c r="BA62" s="146"/>
      <c r="BB62" s="145"/>
      <c r="BC62" s="336"/>
      <c r="BD62" s="303"/>
      <c r="BE62" s="163"/>
      <c r="BF62" s="306"/>
      <c r="BG62" s="302"/>
      <c r="BH62" s="303"/>
      <c r="BI62" s="336"/>
      <c r="BJ62" s="303"/>
      <c r="BK62" s="335" t="str">
        <f t="shared" si="12"/>
        <v/>
      </c>
      <c r="BL62" s="302"/>
      <c r="BM62" s="303"/>
      <c r="BN62" s="306"/>
      <c r="BO62" s="302"/>
      <c r="BP62" s="303"/>
      <c r="BQ62" s="306"/>
      <c r="BR62" s="303"/>
      <c r="BS62" s="148">
        <v>11</v>
      </c>
      <c r="BT62" s="335"/>
      <c r="BU62" s="302"/>
      <c r="BV62" s="302"/>
      <c r="BW62" s="303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168" t="s">
        <v>201</v>
      </c>
      <c r="DI62" s="58"/>
      <c r="DJ62" s="58"/>
      <c r="DK62" s="57"/>
      <c r="DL62" s="58"/>
      <c r="DM62" s="58"/>
      <c r="DN62" s="168" t="s">
        <v>356</v>
      </c>
      <c r="DO62" s="58"/>
      <c r="DP62" s="59"/>
      <c r="DQ62" s="59"/>
      <c r="DR62" s="59"/>
      <c r="DT62" s="103">
        <v>58</v>
      </c>
      <c r="DU62" s="104" t="s">
        <v>269</v>
      </c>
      <c r="DV62" s="105"/>
      <c r="DW62" s="104"/>
      <c r="DX62" s="104"/>
      <c r="DY62" s="104" t="s">
        <v>3</v>
      </c>
      <c r="DZ62" s="408"/>
    </row>
    <row r="63" spans="1:138" ht="12.75" customHeight="1" x14ac:dyDescent="0.2">
      <c r="A63" s="1">
        <v>2</v>
      </c>
      <c r="B63" s="163" t="s">
        <v>145</v>
      </c>
      <c r="C63" s="163" t="s">
        <v>75</v>
      </c>
      <c r="D63" s="335"/>
      <c r="E63" s="302"/>
      <c r="F63" s="302"/>
      <c r="G63" s="302"/>
      <c r="H63" s="303"/>
      <c r="I63" s="335"/>
      <c r="J63" s="302"/>
      <c r="K63" s="302"/>
      <c r="L63" s="302"/>
      <c r="M63" s="303"/>
      <c r="N63" s="336" t="str">
        <f t="shared" si="9"/>
        <v/>
      </c>
      <c r="O63" s="302"/>
      <c r="P63" s="302"/>
      <c r="Q63" s="303"/>
      <c r="R63" s="335"/>
      <c r="S63" s="302"/>
      <c r="T63" s="303"/>
      <c r="U63" s="335"/>
      <c r="V63" s="302"/>
      <c r="W63" s="303"/>
      <c r="X63" s="336" t="str">
        <f t="shared" si="10"/>
        <v/>
      </c>
      <c r="Y63" s="303"/>
      <c r="Z63" s="335" t="str">
        <f t="shared" si="11"/>
        <v/>
      </c>
      <c r="AA63" s="302"/>
      <c r="AB63" s="303"/>
      <c r="AC63" s="144"/>
      <c r="AD63" s="145"/>
      <c r="AE63" s="336"/>
      <c r="AF63" s="302"/>
      <c r="AG63" s="302"/>
      <c r="AH63" s="303"/>
      <c r="AI63" s="146"/>
      <c r="AJ63" s="145"/>
      <c r="AK63" s="336"/>
      <c r="AL63" s="302"/>
      <c r="AM63" s="302"/>
      <c r="AN63" s="303"/>
      <c r="AO63" s="146"/>
      <c r="AP63" s="145"/>
      <c r="AQ63" s="336"/>
      <c r="AR63" s="302"/>
      <c r="AS63" s="302"/>
      <c r="AT63" s="303"/>
      <c r="AU63" s="146"/>
      <c r="AV63" s="145"/>
      <c r="AW63" s="336"/>
      <c r="AX63" s="302"/>
      <c r="AY63" s="302"/>
      <c r="AZ63" s="303"/>
      <c r="BA63" s="146"/>
      <c r="BB63" s="145"/>
      <c r="BC63" s="336"/>
      <c r="BD63" s="303"/>
      <c r="BE63" s="163"/>
      <c r="BF63" s="306"/>
      <c r="BG63" s="302"/>
      <c r="BH63" s="303"/>
      <c r="BI63" s="336"/>
      <c r="BJ63" s="303"/>
      <c r="BK63" s="335" t="str">
        <f t="shared" si="12"/>
        <v/>
      </c>
      <c r="BL63" s="302"/>
      <c r="BM63" s="303"/>
      <c r="BN63" s="306"/>
      <c r="BO63" s="302"/>
      <c r="BP63" s="303"/>
      <c r="BQ63" s="306"/>
      <c r="BR63" s="303"/>
      <c r="BS63" s="148">
        <v>12</v>
      </c>
      <c r="BT63" s="335"/>
      <c r="BU63" s="302"/>
      <c r="BV63" s="302"/>
      <c r="BW63" s="303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168" t="s">
        <v>209</v>
      </c>
      <c r="DI63" s="58"/>
      <c r="DJ63" s="58"/>
      <c r="DK63" s="57"/>
      <c r="DL63" s="58"/>
      <c r="DM63" s="58"/>
      <c r="DN63" s="168" t="s">
        <v>357</v>
      </c>
      <c r="DO63" s="58"/>
      <c r="DP63" s="59"/>
      <c r="DQ63" s="59"/>
      <c r="DR63" s="59"/>
      <c r="DT63" s="103">
        <v>59</v>
      </c>
      <c r="DU63" s="104" t="s">
        <v>270</v>
      </c>
      <c r="DV63" s="105"/>
      <c r="DW63" s="104"/>
      <c r="DX63" s="104"/>
      <c r="DY63" s="104" t="s">
        <v>3</v>
      </c>
      <c r="DZ63" s="408"/>
    </row>
    <row r="64" spans="1:138" ht="12.75" customHeight="1" x14ac:dyDescent="0.2">
      <c r="A64" s="1">
        <v>2</v>
      </c>
      <c r="B64" s="163" t="s">
        <v>151</v>
      </c>
      <c r="C64" s="163" t="s">
        <v>87</v>
      </c>
      <c r="D64" s="335"/>
      <c r="E64" s="302"/>
      <c r="F64" s="302"/>
      <c r="G64" s="302"/>
      <c r="H64" s="303"/>
      <c r="I64" s="335"/>
      <c r="J64" s="302"/>
      <c r="K64" s="302"/>
      <c r="L64" s="302"/>
      <c r="M64" s="303"/>
      <c r="N64" s="336" t="str">
        <f t="shared" si="9"/>
        <v/>
      </c>
      <c r="O64" s="302"/>
      <c r="P64" s="302"/>
      <c r="Q64" s="303"/>
      <c r="R64" s="335"/>
      <c r="S64" s="302"/>
      <c r="T64" s="303"/>
      <c r="U64" s="335"/>
      <c r="V64" s="302"/>
      <c r="W64" s="303"/>
      <c r="X64" s="336" t="str">
        <f t="shared" si="10"/>
        <v/>
      </c>
      <c r="Y64" s="303"/>
      <c r="Z64" s="335" t="str">
        <f t="shared" si="11"/>
        <v/>
      </c>
      <c r="AA64" s="302"/>
      <c r="AB64" s="303"/>
      <c r="AC64" s="144"/>
      <c r="AD64" s="145"/>
      <c r="AE64" s="336"/>
      <c r="AF64" s="302"/>
      <c r="AG64" s="302"/>
      <c r="AH64" s="303"/>
      <c r="AI64" s="146"/>
      <c r="AJ64" s="145"/>
      <c r="AK64" s="336"/>
      <c r="AL64" s="302"/>
      <c r="AM64" s="302"/>
      <c r="AN64" s="303"/>
      <c r="AO64" s="146"/>
      <c r="AP64" s="145"/>
      <c r="AQ64" s="336"/>
      <c r="AR64" s="302"/>
      <c r="AS64" s="302"/>
      <c r="AT64" s="303"/>
      <c r="AU64" s="146"/>
      <c r="AV64" s="145"/>
      <c r="AW64" s="336"/>
      <c r="AX64" s="302"/>
      <c r="AY64" s="302"/>
      <c r="AZ64" s="303"/>
      <c r="BA64" s="146"/>
      <c r="BB64" s="145"/>
      <c r="BC64" s="336"/>
      <c r="BD64" s="303"/>
      <c r="BE64" s="163"/>
      <c r="BF64" s="306"/>
      <c r="BG64" s="302"/>
      <c r="BH64" s="303"/>
      <c r="BI64" s="336"/>
      <c r="BJ64" s="303"/>
      <c r="BK64" s="335" t="str">
        <f t="shared" si="12"/>
        <v/>
      </c>
      <c r="BL64" s="302"/>
      <c r="BM64" s="303"/>
      <c r="BN64" s="306"/>
      <c r="BO64" s="302"/>
      <c r="BP64" s="303"/>
      <c r="BQ64" s="306"/>
      <c r="BR64" s="303"/>
      <c r="BS64" s="148">
        <v>13</v>
      </c>
      <c r="BT64" s="335"/>
      <c r="BU64" s="302"/>
      <c r="BV64" s="302"/>
      <c r="BW64" s="303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168" t="s">
        <v>216</v>
      </c>
      <c r="DI64" s="58"/>
      <c r="DJ64" s="58"/>
      <c r="DK64" s="57"/>
      <c r="DL64" s="58"/>
      <c r="DM64" s="58"/>
      <c r="DN64" s="168" t="s">
        <v>358</v>
      </c>
      <c r="DO64" s="58"/>
      <c r="DP64" s="59"/>
      <c r="DQ64" s="59"/>
      <c r="DR64" s="59"/>
      <c r="DT64" s="103">
        <v>60</v>
      </c>
      <c r="DU64" s="104" t="s">
        <v>271</v>
      </c>
      <c r="DV64" s="105"/>
      <c r="DW64" s="104"/>
      <c r="DX64" s="104"/>
      <c r="DY64" s="104" t="s">
        <v>3</v>
      </c>
      <c r="DZ64" s="408"/>
    </row>
    <row r="65" spans="1:130" ht="12.75" customHeight="1" x14ac:dyDescent="0.2">
      <c r="A65" s="1">
        <v>2</v>
      </c>
      <c r="B65" s="163" t="s">
        <v>158</v>
      </c>
      <c r="C65" s="163" t="s">
        <v>94</v>
      </c>
      <c r="D65" s="335"/>
      <c r="E65" s="302"/>
      <c r="F65" s="302"/>
      <c r="G65" s="302"/>
      <c r="H65" s="303"/>
      <c r="I65" s="335"/>
      <c r="J65" s="302"/>
      <c r="K65" s="302"/>
      <c r="L65" s="302"/>
      <c r="M65" s="303"/>
      <c r="N65" s="336" t="str">
        <f t="shared" si="9"/>
        <v/>
      </c>
      <c r="O65" s="302"/>
      <c r="P65" s="302"/>
      <c r="Q65" s="303"/>
      <c r="R65" s="335"/>
      <c r="S65" s="302"/>
      <c r="T65" s="303"/>
      <c r="U65" s="335"/>
      <c r="V65" s="302"/>
      <c r="W65" s="303"/>
      <c r="X65" s="336" t="str">
        <f t="shared" si="10"/>
        <v/>
      </c>
      <c r="Y65" s="303"/>
      <c r="Z65" s="335" t="str">
        <f t="shared" si="11"/>
        <v/>
      </c>
      <c r="AA65" s="302"/>
      <c r="AB65" s="303"/>
      <c r="AC65" s="144"/>
      <c r="AD65" s="145"/>
      <c r="AE65" s="336"/>
      <c r="AF65" s="302"/>
      <c r="AG65" s="302"/>
      <c r="AH65" s="303"/>
      <c r="AI65" s="146"/>
      <c r="AJ65" s="145"/>
      <c r="AK65" s="336"/>
      <c r="AL65" s="302"/>
      <c r="AM65" s="302"/>
      <c r="AN65" s="303"/>
      <c r="AO65" s="146"/>
      <c r="AP65" s="145"/>
      <c r="AQ65" s="336"/>
      <c r="AR65" s="302"/>
      <c r="AS65" s="302"/>
      <c r="AT65" s="303"/>
      <c r="AU65" s="146"/>
      <c r="AV65" s="145"/>
      <c r="AW65" s="336"/>
      <c r="AX65" s="302"/>
      <c r="AY65" s="302"/>
      <c r="AZ65" s="303"/>
      <c r="BA65" s="146"/>
      <c r="BB65" s="145"/>
      <c r="BC65" s="336"/>
      <c r="BD65" s="303"/>
      <c r="BE65" s="163"/>
      <c r="BF65" s="306"/>
      <c r="BG65" s="302"/>
      <c r="BH65" s="303"/>
      <c r="BI65" s="336"/>
      <c r="BJ65" s="303"/>
      <c r="BK65" s="335" t="str">
        <f t="shared" si="12"/>
        <v/>
      </c>
      <c r="BL65" s="302"/>
      <c r="BM65" s="303"/>
      <c r="BN65" s="306"/>
      <c r="BO65" s="302"/>
      <c r="BP65" s="303"/>
      <c r="BQ65" s="306"/>
      <c r="BR65" s="303"/>
      <c r="BS65" s="148">
        <v>14</v>
      </c>
      <c r="BT65" s="335"/>
      <c r="BU65" s="302"/>
      <c r="BV65" s="302"/>
      <c r="BW65" s="303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168" t="s">
        <v>224</v>
      </c>
      <c r="DI65" s="58"/>
      <c r="DJ65" s="58"/>
      <c r="DK65" s="57"/>
      <c r="DL65" s="58"/>
      <c r="DM65" s="58"/>
      <c r="DN65" s="168" t="s">
        <v>359</v>
      </c>
      <c r="DO65" s="58"/>
      <c r="DP65" s="59"/>
      <c r="DQ65" s="59"/>
      <c r="DR65" s="59"/>
      <c r="DT65" s="103">
        <v>61</v>
      </c>
      <c r="DU65" s="104" t="s">
        <v>271</v>
      </c>
      <c r="DV65" s="105"/>
      <c r="DW65" s="104"/>
      <c r="DX65" s="104"/>
      <c r="DY65" s="104" t="s">
        <v>3</v>
      </c>
      <c r="DZ65" s="408"/>
    </row>
    <row r="66" spans="1:130" ht="12.75" customHeight="1" x14ac:dyDescent="0.2">
      <c r="A66" s="1">
        <v>2</v>
      </c>
      <c r="B66" s="163" t="s">
        <v>163</v>
      </c>
      <c r="C66" s="163" t="s">
        <v>101</v>
      </c>
      <c r="D66" s="335"/>
      <c r="E66" s="302"/>
      <c r="F66" s="302"/>
      <c r="G66" s="302"/>
      <c r="H66" s="303"/>
      <c r="I66" s="335"/>
      <c r="J66" s="302"/>
      <c r="K66" s="302"/>
      <c r="L66" s="302"/>
      <c r="M66" s="303"/>
      <c r="N66" s="336" t="str">
        <f t="shared" si="9"/>
        <v/>
      </c>
      <c r="O66" s="302"/>
      <c r="P66" s="302"/>
      <c r="Q66" s="303"/>
      <c r="R66" s="335"/>
      <c r="S66" s="302"/>
      <c r="T66" s="303"/>
      <c r="U66" s="335"/>
      <c r="V66" s="302"/>
      <c r="W66" s="303"/>
      <c r="X66" s="336" t="str">
        <f t="shared" si="10"/>
        <v/>
      </c>
      <c r="Y66" s="303"/>
      <c r="Z66" s="335" t="str">
        <f t="shared" si="11"/>
        <v/>
      </c>
      <c r="AA66" s="302"/>
      <c r="AB66" s="303"/>
      <c r="AC66" s="144"/>
      <c r="AD66" s="145"/>
      <c r="AE66" s="336"/>
      <c r="AF66" s="302"/>
      <c r="AG66" s="302"/>
      <c r="AH66" s="303"/>
      <c r="AI66" s="146"/>
      <c r="AJ66" s="145"/>
      <c r="AK66" s="336"/>
      <c r="AL66" s="302"/>
      <c r="AM66" s="302"/>
      <c r="AN66" s="303"/>
      <c r="AO66" s="146"/>
      <c r="AP66" s="145"/>
      <c r="AQ66" s="336"/>
      <c r="AR66" s="302"/>
      <c r="AS66" s="302"/>
      <c r="AT66" s="303"/>
      <c r="AU66" s="146"/>
      <c r="AV66" s="145"/>
      <c r="AW66" s="336"/>
      <c r="AX66" s="302"/>
      <c r="AY66" s="302"/>
      <c r="AZ66" s="303"/>
      <c r="BA66" s="146"/>
      <c r="BB66" s="145"/>
      <c r="BC66" s="336"/>
      <c r="BD66" s="303"/>
      <c r="BE66" s="163"/>
      <c r="BF66" s="306"/>
      <c r="BG66" s="302"/>
      <c r="BH66" s="303"/>
      <c r="BI66" s="336"/>
      <c r="BJ66" s="303"/>
      <c r="BK66" s="335" t="str">
        <f t="shared" si="12"/>
        <v/>
      </c>
      <c r="BL66" s="302"/>
      <c r="BM66" s="303"/>
      <c r="BN66" s="306"/>
      <c r="BO66" s="302"/>
      <c r="BP66" s="303"/>
      <c r="BQ66" s="306"/>
      <c r="BR66" s="303"/>
      <c r="BS66" s="148">
        <v>15</v>
      </c>
      <c r="BT66" s="335"/>
      <c r="BU66" s="302"/>
      <c r="BV66" s="302"/>
      <c r="BW66" s="303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168" t="s">
        <v>232</v>
      </c>
      <c r="DI66" s="58"/>
      <c r="DJ66" s="58"/>
      <c r="DK66" s="57"/>
      <c r="DL66" s="58"/>
      <c r="DM66" s="58"/>
      <c r="DN66" s="168" t="s">
        <v>360</v>
      </c>
      <c r="DO66" s="58"/>
      <c r="DP66" s="59"/>
      <c r="DQ66" s="59"/>
      <c r="DR66" s="59"/>
      <c r="DT66" s="103">
        <v>62</v>
      </c>
      <c r="DU66" s="104" t="s">
        <v>150</v>
      </c>
      <c r="DV66" s="105"/>
      <c r="DW66" s="104"/>
      <c r="DX66" s="104"/>
      <c r="DY66" s="104" t="s">
        <v>3</v>
      </c>
      <c r="DZ66" s="408"/>
    </row>
    <row r="67" spans="1:130" ht="12.75" customHeight="1" x14ac:dyDescent="0.2">
      <c r="A67" s="1">
        <v>2</v>
      </c>
      <c r="B67" s="163" t="s">
        <v>171</v>
      </c>
      <c r="C67" s="163" t="s">
        <v>117</v>
      </c>
      <c r="D67" s="335"/>
      <c r="E67" s="302"/>
      <c r="F67" s="302"/>
      <c r="G67" s="302"/>
      <c r="H67" s="303"/>
      <c r="I67" s="335"/>
      <c r="J67" s="302"/>
      <c r="K67" s="302"/>
      <c r="L67" s="302"/>
      <c r="M67" s="303"/>
      <c r="N67" s="336" t="str">
        <f t="shared" si="9"/>
        <v/>
      </c>
      <c r="O67" s="302"/>
      <c r="P67" s="302"/>
      <c r="Q67" s="303"/>
      <c r="R67" s="335"/>
      <c r="S67" s="302"/>
      <c r="T67" s="303"/>
      <c r="U67" s="335"/>
      <c r="V67" s="302"/>
      <c r="W67" s="303"/>
      <c r="X67" s="336" t="str">
        <f t="shared" si="10"/>
        <v/>
      </c>
      <c r="Y67" s="303"/>
      <c r="Z67" s="335" t="str">
        <f t="shared" si="11"/>
        <v/>
      </c>
      <c r="AA67" s="302"/>
      <c r="AB67" s="303"/>
      <c r="AC67" s="144"/>
      <c r="AD67" s="145"/>
      <c r="AE67" s="336"/>
      <c r="AF67" s="302"/>
      <c r="AG67" s="302"/>
      <c r="AH67" s="303"/>
      <c r="AI67" s="146"/>
      <c r="AJ67" s="145"/>
      <c r="AK67" s="336"/>
      <c r="AL67" s="302"/>
      <c r="AM67" s="302"/>
      <c r="AN67" s="303"/>
      <c r="AO67" s="146"/>
      <c r="AP67" s="145"/>
      <c r="AQ67" s="336"/>
      <c r="AR67" s="302"/>
      <c r="AS67" s="302"/>
      <c r="AT67" s="303"/>
      <c r="AU67" s="146"/>
      <c r="AV67" s="145"/>
      <c r="AW67" s="336"/>
      <c r="AX67" s="302"/>
      <c r="AY67" s="302"/>
      <c r="AZ67" s="303"/>
      <c r="BA67" s="146"/>
      <c r="BB67" s="145"/>
      <c r="BC67" s="336"/>
      <c r="BD67" s="303"/>
      <c r="BE67" s="163"/>
      <c r="BF67" s="306"/>
      <c r="BG67" s="302"/>
      <c r="BH67" s="303"/>
      <c r="BI67" s="336"/>
      <c r="BJ67" s="303"/>
      <c r="BK67" s="335" t="str">
        <f t="shared" si="12"/>
        <v/>
      </c>
      <c r="BL67" s="302"/>
      <c r="BM67" s="303"/>
      <c r="BN67" s="306"/>
      <c r="BO67" s="302"/>
      <c r="BP67" s="303"/>
      <c r="BQ67" s="306"/>
      <c r="BR67" s="303"/>
      <c r="BS67" s="148">
        <v>16</v>
      </c>
      <c r="BT67" s="335"/>
      <c r="BU67" s="302"/>
      <c r="BV67" s="302"/>
      <c r="BW67" s="303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168" t="s">
        <v>239</v>
      </c>
      <c r="DI67" s="58"/>
      <c r="DJ67" s="58"/>
      <c r="DK67" s="57"/>
      <c r="DL67" s="58"/>
      <c r="DM67" s="58"/>
      <c r="DN67" s="168" t="s">
        <v>361</v>
      </c>
      <c r="DO67" s="58"/>
      <c r="DP67" s="59"/>
      <c r="DQ67" s="59"/>
      <c r="DR67" s="59"/>
      <c r="DT67" s="103">
        <v>63</v>
      </c>
      <c r="DU67" s="104" t="s">
        <v>150</v>
      </c>
      <c r="DV67" s="105"/>
      <c r="DW67" s="104"/>
      <c r="DX67" s="104"/>
      <c r="DY67" s="104" t="s">
        <v>3</v>
      </c>
      <c r="DZ67" s="408"/>
    </row>
    <row r="68" spans="1:130" ht="12.75" customHeight="1" x14ac:dyDescent="0.2">
      <c r="A68" s="1">
        <v>2</v>
      </c>
      <c r="B68" s="163" t="s">
        <v>177</v>
      </c>
      <c r="C68" s="163" t="s">
        <v>145</v>
      </c>
      <c r="D68" s="335"/>
      <c r="E68" s="302"/>
      <c r="F68" s="302"/>
      <c r="G68" s="302"/>
      <c r="H68" s="303"/>
      <c r="I68" s="335"/>
      <c r="J68" s="302"/>
      <c r="K68" s="302"/>
      <c r="L68" s="302"/>
      <c r="M68" s="303"/>
      <c r="N68" s="336" t="str">
        <f t="shared" si="9"/>
        <v/>
      </c>
      <c r="O68" s="302"/>
      <c r="P68" s="302"/>
      <c r="Q68" s="303"/>
      <c r="R68" s="335"/>
      <c r="S68" s="302"/>
      <c r="T68" s="303"/>
      <c r="U68" s="335"/>
      <c r="V68" s="302"/>
      <c r="W68" s="303"/>
      <c r="X68" s="336" t="str">
        <f t="shared" si="10"/>
        <v/>
      </c>
      <c r="Y68" s="303"/>
      <c r="Z68" s="335" t="str">
        <f t="shared" si="11"/>
        <v/>
      </c>
      <c r="AA68" s="302"/>
      <c r="AB68" s="303"/>
      <c r="AC68" s="144"/>
      <c r="AD68" s="145"/>
      <c r="AE68" s="336"/>
      <c r="AF68" s="302"/>
      <c r="AG68" s="302"/>
      <c r="AH68" s="303"/>
      <c r="AI68" s="146"/>
      <c r="AJ68" s="145"/>
      <c r="AK68" s="336"/>
      <c r="AL68" s="302"/>
      <c r="AM68" s="302"/>
      <c r="AN68" s="303"/>
      <c r="AO68" s="146"/>
      <c r="AP68" s="145"/>
      <c r="AQ68" s="336"/>
      <c r="AR68" s="302"/>
      <c r="AS68" s="302"/>
      <c r="AT68" s="303"/>
      <c r="AU68" s="146"/>
      <c r="AV68" s="145"/>
      <c r="AW68" s="336"/>
      <c r="AX68" s="302"/>
      <c r="AY68" s="302"/>
      <c r="AZ68" s="303"/>
      <c r="BA68" s="146"/>
      <c r="BB68" s="145"/>
      <c r="BC68" s="336"/>
      <c r="BD68" s="303"/>
      <c r="BE68" s="163"/>
      <c r="BF68" s="306"/>
      <c r="BG68" s="302"/>
      <c r="BH68" s="303"/>
      <c r="BI68" s="336"/>
      <c r="BJ68" s="303"/>
      <c r="BK68" s="335" t="str">
        <f t="shared" si="12"/>
        <v/>
      </c>
      <c r="BL68" s="302"/>
      <c r="BM68" s="303"/>
      <c r="BN68" s="306"/>
      <c r="BO68" s="302"/>
      <c r="BP68" s="303"/>
      <c r="BQ68" s="306"/>
      <c r="BR68" s="303"/>
      <c r="BS68" s="148">
        <v>17</v>
      </c>
      <c r="BT68" s="335"/>
      <c r="BU68" s="302"/>
      <c r="BV68" s="302"/>
      <c r="BW68" s="303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168" t="s">
        <v>245</v>
      </c>
      <c r="DI68" s="58"/>
      <c r="DJ68" s="58"/>
      <c r="DK68" s="57"/>
      <c r="DL68" s="58"/>
      <c r="DM68" s="58"/>
      <c r="DN68" s="168" t="s">
        <v>362</v>
      </c>
      <c r="DO68" s="58"/>
      <c r="DP68" s="59"/>
      <c r="DQ68" s="59"/>
      <c r="DR68" s="59"/>
      <c r="DT68" s="103">
        <v>64</v>
      </c>
      <c r="DU68" s="104" t="s">
        <v>272</v>
      </c>
      <c r="DV68" s="105"/>
      <c r="DW68" s="104"/>
      <c r="DX68" s="104"/>
      <c r="DY68" s="104" t="s">
        <v>3</v>
      </c>
      <c r="DZ68" s="408"/>
    </row>
    <row r="69" spans="1:130" ht="12.75" customHeight="1" x14ac:dyDescent="0.2">
      <c r="A69" s="1">
        <v>2</v>
      </c>
      <c r="B69" s="163" t="s">
        <v>186</v>
      </c>
      <c r="C69" s="163" t="s">
        <v>151</v>
      </c>
      <c r="D69" s="335"/>
      <c r="E69" s="302"/>
      <c r="F69" s="302"/>
      <c r="G69" s="302"/>
      <c r="H69" s="303"/>
      <c r="I69" s="335"/>
      <c r="J69" s="302"/>
      <c r="K69" s="302"/>
      <c r="L69" s="302"/>
      <c r="M69" s="303"/>
      <c r="N69" s="336" t="str">
        <f t="shared" si="9"/>
        <v/>
      </c>
      <c r="O69" s="302"/>
      <c r="P69" s="302"/>
      <c r="Q69" s="303"/>
      <c r="R69" s="335"/>
      <c r="S69" s="302"/>
      <c r="T69" s="303"/>
      <c r="U69" s="335"/>
      <c r="V69" s="302"/>
      <c r="W69" s="303"/>
      <c r="X69" s="336" t="str">
        <f t="shared" si="10"/>
        <v/>
      </c>
      <c r="Y69" s="303"/>
      <c r="Z69" s="335" t="str">
        <f t="shared" si="11"/>
        <v/>
      </c>
      <c r="AA69" s="302"/>
      <c r="AB69" s="303"/>
      <c r="AC69" s="144"/>
      <c r="AD69" s="145"/>
      <c r="AE69" s="336"/>
      <c r="AF69" s="302"/>
      <c r="AG69" s="302"/>
      <c r="AH69" s="303"/>
      <c r="AI69" s="146"/>
      <c r="AJ69" s="145"/>
      <c r="AK69" s="336"/>
      <c r="AL69" s="302"/>
      <c r="AM69" s="302"/>
      <c r="AN69" s="303"/>
      <c r="AO69" s="146"/>
      <c r="AP69" s="145"/>
      <c r="AQ69" s="336"/>
      <c r="AR69" s="302"/>
      <c r="AS69" s="302"/>
      <c r="AT69" s="303"/>
      <c r="AU69" s="146"/>
      <c r="AV69" s="145"/>
      <c r="AW69" s="336"/>
      <c r="AX69" s="302"/>
      <c r="AY69" s="302"/>
      <c r="AZ69" s="303"/>
      <c r="BA69" s="146"/>
      <c r="BB69" s="145"/>
      <c r="BC69" s="336"/>
      <c r="BD69" s="303"/>
      <c r="BE69" s="163"/>
      <c r="BF69" s="306"/>
      <c r="BG69" s="302"/>
      <c r="BH69" s="303"/>
      <c r="BI69" s="336"/>
      <c r="BJ69" s="303"/>
      <c r="BK69" s="335" t="str">
        <f t="shared" si="12"/>
        <v/>
      </c>
      <c r="BL69" s="302"/>
      <c r="BM69" s="303"/>
      <c r="BN69" s="306"/>
      <c r="BO69" s="302"/>
      <c r="BP69" s="303"/>
      <c r="BQ69" s="306"/>
      <c r="BR69" s="303"/>
      <c r="BS69" s="148">
        <v>18</v>
      </c>
      <c r="BT69" s="335"/>
      <c r="BU69" s="302"/>
      <c r="BV69" s="302"/>
      <c r="BW69" s="303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168" t="s">
        <v>321</v>
      </c>
      <c r="DI69" s="58"/>
      <c r="DJ69" s="58"/>
      <c r="DK69" s="57"/>
      <c r="DL69" s="58"/>
      <c r="DM69" s="58"/>
      <c r="DN69" s="168" t="s">
        <v>363</v>
      </c>
      <c r="DO69" s="58"/>
      <c r="DP69" s="59"/>
      <c r="DQ69" s="59"/>
      <c r="DR69" s="59"/>
      <c r="DT69" s="103">
        <v>65</v>
      </c>
      <c r="DU69" s="104" t="s">
        <v>272</v>
      </c>
      <c r="DV69" s="105"/>
      <c r="DW69" s="104"/>
      <c r="DX69" s="104"/>
      <c r="DY69" s="104" t="s">
        <v>3</v>
      </c>
      <c r="DZ69" s="408"/>
    </row>
    <row r="70" spans="1:130" ht="12.75" customHeight="1" x14ac:dyDescent="0.2">
      <c r="A70" s="1">
        <v>2</v>
      </c>
      <c r="B70" s="163" t="s">
        <v>195</v>
      </c>
      <c r="C70" s="163" t="s">
        <v>158</v>
      </c>
      <c r="D70" s="335"/>
      <c r="E70" s="302"/>
      <c r="F70" s="302"/>
      <c r="G70" s="302"/>
      <c r="H70" s="303"/>
      <c r="I70" s="335"/>
      <c r="J70" s="302"/>
      <c r="K70" s="302"/>
      <c r="L70" s="302"/>
      <c r="M70" s="303"/>
      <c r="N70" s="336" t="str">
        <f t="shared" si="9"/>
        <v/>
      </c>
      <c r="O70" s="302"/>
      <c r="P70" s="302"/>
      <c r="Q70" s="303"/>
      <c r="R70" s="335"/>
      <c r="S70" s="302"/>
      <c r="T70" s="303"/>
      <c r="U70" s="335"/>
      <c r="V70" s="302"/>
      <c r="W70" s="303"/>
      <c r="X70" s="336" t="str">
        <f t="shared" si="10"/>
        <v/>
      </c>
      <c r="Y70" s="303"/>
      <c r="Z70" s="335" t="str">
        <f t="shared" si="11"/>
        <v/>
      </c>
      <c r="AA70" s="302"/>
      <c r="AB70" s="303"/>
      <c r="AC70" s="144"/>
      <c r="AD70" s="145"/>
      <c r="AE70" s="336"/>
      <c r="AF70" s="302"/>
      <c r="AG70" s="302"/>
      <c r="AH70" s="303"/>
      <c r="AI70" s="146"/>
      <c r="AJ70" s="145"/>
      <c r="AK70" s="336"/>
      <c r="AL70" s="302"/>
      <c r="AM70" s="302"/>
      <c r="AN70" s="303"/>
      <c r="AO70" s="146"/>
      <c r="AP70" s="145"/>
      <c r="AQ70" s="336"/>
      <c r="AR70" s="302"/>
      <c r="AS70" s="302"/>
      <c r="AT70" s="303"/>
      <c r="AU70" s="146"/>
      <c r="AV70" s="145"/>
      <c r="AW70" s="336"/>
      <c r="AX70" s="302"/>
      <c r="AY70" s="302"/>
      <c r="AZ70" s="303"/>
      <c r="BA70" s="146"/>
      <c r="BB70" s="145"/>
      <c r="BC70" s="336"/>
      <c r="BD70" s="303"/>
      <c r="BE70" s="163"/>
      <c r="BF70" s="306"/>
      <c r="BG70" s="302"/>
      <c r="BH70" s="303"/>
      <c r="BI70" s="336"/>
      <c r="BJ70" s="303"/>
      <c r="BK70" s="335" t="str">
        <f t="shared" si="12"/>
        <v/>
      </c>
      <c r="BL70" s="302"/>
      <c r="BM70" s="303"/>
      <c r="BN70" s="306"/>
      <c r="BO70" s="302"/>
      <c r="BP70" s="303"/>
      <c r="BQ70" s="306"/>
      <c r="BR70" s="303"/>
      <c r="BS70" s="148">
        <v>19</v>
      </c>
      <c r="BT70" s="335"/>
      <c r="BU70" s="302"/>
      <c r="BV70" s="302"/>
      <c r="BW70" s="303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168" t="s">
        <v>322</v>
      </c>
      <c r="DI70" s="58"/>
      <c r="DJ70" s="58"/>
      <c r="DK70" s="57"/>
      <c r="DL70" s="58"/>
      <c r="DM70" s="58"/>
      <c r="DN70" s="168" t="s">
        <v>364</v>
      </c>
      <c r="DO70" s="58"/>
      <c r="DP70" s="59"/>
      <c r="DQ70" s="59"/>
      <c r="DR70" s="59"/>
      <c r="DT70" s="103">
        <v>66</v>
      </c>
      <c r="DU70" s="104" t="s">
        <v>273</v>
      </c>
      <c r="DV70" s="105"/>
      <c r="DW70" s="104"/>
      <c r="DX70" s="104"/>
      <c r="DY70" s="104" t="s">
        <v>3</v>
      </c>
      <c r="DZ70" s="408"/>
    </row>
    <row r="71" spans="1:130" ht="12.75" customHeight="1" x14ac:dyDescent="0.2">
      <c r="A71" s="1">
        <v>2</v>
      </c>
      <c r="B71" s="163" t="s">
        <v>201</v>
      </c>
      <c r="C71" s="163" t="s">
        <v>163</v>
      </c>
      <c r="D71" s="335"/>
      <c r="E71" s="302"/>
      <c r="F71" s="302"/>
      <c r="G71" s="302"/>
      <c r="H71" s="303"/>
      <c r="I71" s="335"/>
      <c r="J71" s="302"/>
      <c r="K71" s="302"/>
      <c r="L71" s="302"/>
      <c r="M71" s="303"/>
      <c r="N71" s="336" t="str">
        <f t="shared" si="9"/>
        <v/>
      </c>
      <c r="O71" s="302"/>
      <c r="P71" s="302"/>
      <c r="Q71" s="303"/>
      <c r="R71" s="335"/>
      <c r="S71" s="302"/>
      <c r="T71" s="303"/>
      <c r="U71" s="335"/>
      <c r="V71" s="302"/>
      <c r="W71" s="303"/>
      <c r="X71" s="336" t="str">
        <f t="shared" si="10"/>
        <v/>
      </c>
      <c r="Y71" s="303"/>
      <c r="Z71" s="335" t="str">
        <f t="shared" si="11"/>
        <v/>
      </c>
      <c r="AA71" s="302"/>
      <c r="AB71" s="303"/>
      <c r="AC71" s="144"/>
      <c r="AD71" s="145"/>
      <c r="AE71" s="336"/>
      <c r="AF71" s="302"/>
      <c r="AG71" s="302"/>
      <c r="AH71" s="303"/>
      <c r="AI71" s="146"/>
      <c r="AJ71" s="145"/>
      <c r="AK71" s="336"/>
      <c r="AL71" s="302"/>
      <c r="AM71" s="302"/>
      <c r="AN71" s="303"/>
      <c r="AO71" s="146"/>
      <c r="AP71" s="145"/>
      <c r="AQ71" s="336"/>
      <c r="AR71" s="302"/>
      <c r="AS71" s="302"/>
      <c r="AT71" s="303"/>
      <c r="AU71" s="146"/>
      <c r="AV71" s="145"/>
      <c r="AW71" s="336"/>
      <c r="AX71" s="302"/>
      <c r="AY71" s="302"/>
      <c r="AZ71" s="303"/>
      <c r="BA71" s="146"/>
      <c r="BB71" s="145"/>
      <c r="BC71" s="336"/>
      <c r="BD71" s="303"/>
      <c r="BE71" s="163"/>
      <c r="BF71" s="306"/>
      <c r="BG71" s="302"/>
      <c r="BH71" s="303"/>
      <c r="BI71" s="336"/>
      <c r="BJ71" s="303"/>
      <c r="BK71" s="335" t="str">
        <f t="shared" si="12"/>
        <v/>
      </c>
      <c r="BL71" s="302"/>
      <c r="BM71" s="303"/>
      <c r="BN71" s="306"/>
      <c r="BO71" s="302"/>
      <c r="BP71" s="303"/>
      <c r="BQ71" s="306"/>
      <c r="BR71" s="303"/>
      <c r="BS71" s="148">
        <v>20</v>
      </c>
      <c r="BT71" s="335"/>
      <c r="BU71" s="302"/>
      <c r="BV71" s="302"/>
      <c r="BW71" s="303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168" t="s">
        <v>323</v>
      </c>
      <c r="DI71" s="58"/>
      <c r="DJ71" s="58"/>
      <c r="DK71" s="57"/>
      <c r="DL71" s="58"/>
      <c r="DM71" s="58"/>
      <c r="DN71" s="168" t="s">
        <v>365</v>
      </c>
      <c r="DO71" s="58"/>
      <c r="DP71" s="59"/>
      <c r="DQ71" s="59"/>
      <c r="DR71" s="59"/>
      <c r="DT71" s="103">
        <v>67</v>
      </c>
      <c r="DU71" s="104" t="s">
        <v>274</v>
      </c>
      <c r="DV71" s="105"/>
      <c r="DW71" s="104"/>
      <c r="DX71" s="104"/>
      <c r="DY71" s="104" t="s">
        <v>3</v>
      </c>
      <c r="DZ71" s="408"/>
    </row>
    <row r="72" spans="1:130" ht="12.75" customHeight="1" x14ac:dyDescent="0.2">
      <c r="A72" s="1">
        <v>2</v>
      </c>
      <c r="B72" s="163" t="s">
        <v>209</v>
      </c>
      <c r="C72" s="163" t="s">
        <v>171</v>
      </c>
      <c r="D72" s="335"/>
      <c r="E72" s="302"/>
      <c r="F72" s="302"/>
      <c r="G72" s="302"/>
      <c r="H72" s="303"/>
      <c r="I72" s="335"/>
      <c r="J72" s="302"/>
      <c r="K72" s="302"/>
      <c r="L72" s="302"/>
      <c r="M72" s="303"/>
      <c r="N72" s="336" t="str">
        <f t="shared" si="9"/>
        <v/>
      </c>
      <c r="O72" s="302"/>
      <c r="P72" s="302"/>
      <c r="Q72" s="303"/>
      <c r="R72" s="335"/>
      <c r="S72" s="302"/>
      <c r="T72" s="303"/>
      <c r="U72" s="335"/>
      <c r="V72" s="302"/>
      <c r="W72" s="303"/>
      <c r="X72" s="336" t="str">
        <f t="shared" si="10"/>
        <v/>
      </c>
      <c r="Y72" s="303"/>
      <c r="Z72" s="335" t="str">
        <f t="shared" si="11"/>
        <v/>
      </c>
      <c r="AA72" s="302"/>
      <c r="AB72" s="303"/>
      <c r="AC72" s="144"/>
      <c r="AD72" s="145"/>
      <c r="AE72" s="336"/>
      <c r="AF72" s="302"/>
      <c r="AG72" s="302"/>
      <c r="AH72" s="303"/>
      <c r="AI72" s="146"/>
      <c r="AJ72" s="145"/>
      <c r="AK72" s="336"/>
      <c r="AL72" s="302"/>
      <c r="AM72" s="302"/>
      <c r="AN72" s="303"/>
      <c r="AO72" s="146"/>
      <c r="AP72" s="145"/>
      <c r="AQ72" s="336"/>
      <c r="AR72" s="302"/>
      <c r="AS72" s="302"/>
      <c r="AT72" s="303"/>
      <c r="AU72" s="146"/>
      <c r="AV72" s="145"/>
      <c r="AW72" s="336"/>
      <c r="AX72" s="302"/>
      <c r="AY72" s="302"/>
      <c r="AZ72" s="303"/>
      <c r="BA72" s="146"/>
      <c r="BB72" s="145"/>
      <c r="BC72" s="336"/>
      <c r="BD72" s="303"/>
      <c r="BE72" s="163"/>
      <c r="BF72" s="306"/>
      <c r="BG72" s="302"/>
      <c r="BH72" s="303"/>
      <c r="BI72" s="336"/>
      <c r="BJ72" s="303"/>
      <c r="BK72" s="335" t="str">
        <f t="shared" si="12"/>
        <v/>
      </c>
      <c r="BL72" s="302"/>
      <c r="BM72" s="303"/>
      <c r="BN72" s="306"/>
      <c r="BO72" s="302"/>
      <c r="BP72" s="303"/>
      <c r="BQ72" s="306"/>
      <c r="BR72" s="303"/>
      <c r="BS72" s="148">
        <v>21</v>
      </c>
      <c r="BT72" s="335"/>
      <c r="BU72" s="302"/>
      <c r="BV72" s="302"/>
      <c r="BW72" s="303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168" t="s">
        <v>324</v>
      </c>
      <c r="DI72" s="58"/>
      <c r="DJ72" s="58"/>
      <c r="DK72" s="57"/>
      <c r="DL72" s="58"/>
      <c r="DM72" s="58"/>
      <c r="DN72" s="168" t="s">
        <v>366</v>
      </c>
      <c r="DO72" s="58"/>
      <c r="DP72" s="59"/>
      <c r="DQ72" s="59"/>
      <c r="DR72" s="59"/>
      <c r="DT72" s="103">
        <v>68</v>
      </c>
      <c r="DU72" s="104" t="s">
        <v>214</v>
      </c>
      <c r="DV72" s="105"/>
      <c r="DW72" s="104"/>
      <c r="DX72" s="104"/>
      <c r="DY72" s="104" t="s">
        <v>3</v>
      </c>
      <c r="DZ72" s="408"/>
    </row>
    <row r="73" spans="1:130" ht="12.75" customHeight="1" thickBot="1" x14ac:dyDescent="0.25">
      <c r="A73" s="1">
        <v>2</v>
      </c>
      <c r="B73" s="163" t="s">
        <v>216</v>
      </c>
      <c r="C73" s="163" t="s">
        <v>177</v>
      </c>
      <c r="D73" s="335"/>
      <c r="E73" s="302"/>
      <c r="F73" s="302"/>
      <c r="G73" s="302"/>
      <c r="H73" s="303"/>
      <c r="I73" s="335"/>
      <c r="J73" s="302"/>
      <c r="K73" s="302"/>
      <c r="L73" s="302"/>
      <c r="M73" s="303"/>
      <c r="N73" s="336" t="str">
        <f t="shared" si="9"/>
        <v/>
      </c>
      <c r="O73" s="302"/>
      <c r="P73" s="302"/>
      <c r="Q73" s="303"/>
      <c r="R73" s="335"/>
      <c r="S73" s="302"/>
      <c r="T73" s="303"/>
      <c r="U73" s="335"/>
      <c r="V73" s="302"/>
      <c r="W73" s="303"/>
      <c r="X73" s="336" t="str">
        <f t="shared" si="10"/>
        <v/>
      </c>
      <c r="Y73" s="303"/>
      <c r="Z73" s="335" t="str">
        <f t="shared" si="11"/>
        <v/>
      </c>
      <c r="AA73" s="302"/>
      <c r="AB73" s="303"/>
      <c r="AC73" s="144"/>
      <c r="AD73" s="145"/>
      <c r="AE73" s="336"/>
      <c r="AF73" s="302"/>
      <c r="AG73" s="302"/>
      <c r="AH73" s="303"/>
      <c r="AI73" s="146"/>
      <c r="AJ73" s="145"/>
      <c r="AK73" s="336"/>
      <c r="AL73" s="302"/>
      <c r="AM73" s="302"/>
      <c r="AN73" s="303"/>
      <c r="AO73" s="146"/>
      <c r="AP73" s="145"/>
      <c r="AQ73" s="336"/>
      <c r="AR73" s="302"/>
      <c r="AS73" s="302"/>
      <c r="AT73" s="303"/>
      <c r="AU73" s="146"/>
      <c r="AV73" s="145"/>
      <c r="AW73" s="336"/>
      <c r="AX73" s="302"/>
      <c r="AY73" s="302"/>
      <c r="AZ73" s="303"/>
      <c r="BA73" s="146"/>
      <c r="BB73" s="145"/>
      <c r="BC73" s="336"/>
      <c r="BD73" s="303"/>
      <c r="BE73" s="163"/>
      <c r="BF73" s="306"/>
      <c r="BG73" s="302"/>
      <c r="BH73" s="303"/>
      <c r="BI73" s="336"/>
      <c r="BJ73" s="303"/>
      <c r="BK73" s="335" t="str">
        <f t="shared" si="12"/>
        <v/>
      </c>
      <c r="BL73" s="302"/>
      <c r="BM73" s="303"/>
      <c r="BN73" s="306"/>
      <c r="BO73" s="302"/>
      <c r="BP73" s="303"/>
      <c r="BQ73" s="306"/>
      <c r="BR73" s="303"/>
      <c r="BS73" s="148">
        <v>22</v>
      </c>
      <c r="BT73" s="335"/>
      <c r="BU73" s="302"/>
      <c r="BV73" s="302"/>
      <c r="BW73" s="303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168" t="s">
        <v>325</v>
      </c>
      <c r="DI73" s="58"/>
      <c r="DJ73" s="58"/>
      <c r="DK73" s="57"/>
      <c r="DL73" s="58"/>
      <c r="DM73" s="58"/>
      <c r="DN73" s="168" t="s">
        <v>367</v>
      </c>
      <c r="DO73" s="58"/>
      <c r="DP73" s="59"/>
      <c r="DQ73" s="59"/>
      <c r="DR73" s="59"/>
      <c r="DT73" s="106">
        <v>69</v>
      </c>
      <c r="DU73" s="107" t="s">
        <v>275</v>
      </c>
      <c r="DV73" s="108"/>
      <c r="DW73" s="107"/>
      <c r="DX73" s="107"/>
      <c r="DY73" s="107" t="s">
        <v>3</v>
      </c>
      <c r="DZ73" s="409"/>
    </row>
    <row r="74" spans="1:130" ht="12.75" customHeight="1" x14ac:dyDescent="0.2">
      <c r="A74" s="1">
        <v>2</v>
      </c>
      <c r="B74" s="163" t="s">
        <v>224</v>
      </c>
      <c r="C74" s="163" t="s">
        <v>186</v>
      </c>
      <c r="D74" s="335"/>
      <c r="E74" s="302"/>
      <c r="F74" s="302"/>
      <c r="G74" s="302"/>
      <c r="H74" s="303"/>
      <c r="I74" s="335"/>
      <c r="J74" s="302"/>
      <c r="K74" s="302"/>
      <c r="L74" s="302"/>
      <c r="M74" s="303"/>
      <c r="N74" s="336" t="str">
        <f t="shared" si="9"/>
        <v/>
      </c>
      <c r="O74" s="302"/>
      <c r="P74" s="302"/>
      <c r="Q74" s="303"/>
      <c r="R74" s="335"/>
      <c r="S74" s="302"/>
      <c r="T74" s="303"/>
      <c r="U74" s="335"/>
      <c r="V74" s="302"/>
      <c r="W74" s="303"/>
      <c r="X74" s="336" t="str">
        <f t="shared" si="10"/>
        <v/>
      </c>
      <c r="Y74" s="303"/>
      <c r="Z74" s="335" t="str">
        <f t="shared" si="11"/>
        <v/>
      </c>
      <c r="AA74" s="302"/>
      <c r="AB74" s="303"/>
      <c r="AC74" s="144"/>
      <c r="AD74" s="145"/>
      <c r="AE74" s="336"/>
      <c r="AF74" s="302"/>
      <c r="AG74" s="302"/>
      <c r="AH74" s="303"/>
      <c r="AI74" s="146"/>
      <c r="AJ74" s="145"/>
      <c r="AK74" s="336"/>
      <c r="AL74" s="302"/>
      <c r="AM74" s="302"/>
      <c r="AN74" s="303"/>
      <c r="AO74" s="146"/>
      <c r="AP74" s="145"/>
      <c r="AQ74" s="336"/>
      <c r="AR74" s="302"/>
      <c r="AS74" s="302"/>
      <c r="AT74" s="303"/>
      <c r="AU74" s="146"/>
      <c r="AV74" s="145"/>
      <c r="AW74" s="336"/>
      <c r="AX74" s="302"/>
      <c r="AY74" s="302"/>
      <c r="AZ74" s="303"/>
      <c r="BA74" s="146"/>
      <c r="BB74" s="145"/>
      <c r="BC74" s="336"/>
      <c r="BD74" s="303"/>
      <c r="BE74" s="163"/>
      <c r="BF74" s="306"/>
      <c r="BG74" s="302"/>
      <c r="BH74" s="303"/>
      <c r="BI74" s="336"/>
      <c r="BJ74" s="303"/>
      <c r="BK74" s="335" t="str">
        <f t="shared" si="12"/>
        <v/>
      </c>
      <c r="BL74" s="302"/>
      <c r="BM74" s="303"/>
      <c r="BN74" s="306"/>
      <c r="BO74" s="302"/>
      <c r="BP74" s="303"/>
      <c r="BQ74" s="306"/>
      <c r="BR74" s="303"/>
      <c r="BS74" s="148">
        <v>23</v>
      </c>
      <c r="BT74" s="335"/>
      <c r="BU74" s="302"/>
      <c r="BV74" s="302"/>
      <c r="BW74" s="303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168" t="s">
        <v>326</v>
      </c>
      <c r="DI74" s="58"/>
      <c r="DJ74" s="58"/>
      <c r="DK74" s="57"/>
      <c r="DL74" s="58"/>
      <c r="DM74" s="58"/>
      <c r="DN74" s="168" t="s">
        <v>368</v>
      </c>
      <c r="DO74" s="58"/>
      <c r="DP74" s="59"/>
      <c r="DQ74" s="59"/>
      <c r="DR74" s="59"/>
      <c r="DT74" s="109">
        <v>70</v>
      </c>
      <c r="DU74" s="110" t="s">
        <v>276</v>
      </c>
      <c r="DV74" s="111"/>
      <c r="DW74" s="110"/>
      <c r="DX74" s="110"/>
      <c r="DY74" s="110" t="s">
        <v>3</v>
      </c>
      <c r="DZ74" s="407" t="s">
        <v>277</v>
      </c>
    </row>
    <row r="75" spans="1:130" ht="12.75" customHeight="1" x14ac:dyDescent="0.2">
      <c r="A75" s="1">
        <v>2</v>
      </c>
      <c r="B75" s="163" t="s">
        <v>232</v>
      </c>
      <c r="C75" s="163" t="s">
        <v>195</v>
      </c>
      <c r="D75" s="335"/>
      <c r="E75" s="302"/>
      <c r="F75" s="302"/>
      <c r="G75" s="302"/>
      <c r="H75" s="303"/>
      <c r="I75" s="335"/>
      <c r="J75" s="302"/>
      <c r="K75" s="302"/>
      <c r="L75" s="302"/>
      <c r="M75" s="303"/>
      <c r="N75" s="336" t="str">
        <f t="shared" si="9"/>
        <v/>
      </c>
      <c r="O75" s="302"/>
      <c r="P75" s="302"/>
      <c r="Q75" s="303"/>
      <c r="R75" s="335"/>
      <c r="S75" s="302"/>
      <c r="T75" s="303"/>
      <c r="U75" s="335"/>
      <c r="V75" s="302"/>
      <c r="W75" s="303"/>
      <c r="X75" s="336" t="str">
        <f t="shared" si="10"/>
        <v/>
      </c>
      <c r="Y75" s="303"/>
      <c r="Z75" s="335" t="str">
        <f t="shared" si="11"/>
        <v/>
      </c>
      <c r="AA75" s="302"/>
      <c r="AB75" s="303"/>
      <c r="AC75" s="144"/>
      <c r="AD75" s="145"/>
      <c r="AE75" s="336"/>
      <c r="AF75" s="302"/>
      <c r="AG75" s="302"/>
      <c r="AH75" s="303"/>
      <c r="AI75" s="146"/>
      <c r="AJ75" s="145"/>
      <c r="AK75" s="336"/>
      <c r="AL75" s="302"/>
      <c r="AM75" s="302"/>
      <c r="AN75" s="303"/>
      <c r="AO75" s="146"/>
      <c r="AP75" s="145"/>
      <c r="AQ75" s="336"/>
      <c r="AR75" s="302"/>
      <c r="AS75" s="302"/>
      <c r="AT75" s="303"/>
      <c r="AU75" s="146"/>
      <c r="AV75" s="145"/>
      <c r="AW75" s="336"/>
      <c r="AX75" s="302"/>
      <c r="AY75" s="302"/>
      <c r="AZ75" s="303"/>
      <c r="BA75" s="146"/>
      <c r="BB75" s="145"/>
      <c r="BC75" s="336"/>
      <c r="BD75" s="303"/>
      <c r="BE75" s="163"/>
      <c r="BF75" s="306"/>
      <c r="BG75" s="302"/>
      <c r="BH75" s="303"/>
      <c r="BI75" s="336"/>
      <c r="BJ75" s="303"/>
      <c r="BK75" s="335" t="str">
        <f t="shared" si="12"/>
        <v/>
      </c>
      <c r="BL75" s="302"/>
      <c r="BM75" s="303"/>
      <c r="BN75" s="306"/>
      <c r="BO75" s="302"/>
      <c r="BP75" s="303"/>
      <c r="BQ75" s="306"/>
      <c r="BR75" s="303"/>
      <c r="BS75" s="148">
        <v>24</v>
      </c>
      <c r="BT75" s="335"/>
      <c r="BU75" s="302"/>
      <c r="BV75" s="302"/>
      <c r="BW75" s="303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168" t="s">
        <v>327</v>
      </c>
      <c r="DI75" s="58"/>
      <c r="DJ75" s="58"/>
      <c r="DK75" s="57"/>
      <c r="DL75" s="58"/>
      <c r="DM75" s="58"/>
      <c r="DN75" s="168" t="s">
        <v>369</v>
      </c>
      <c r="DO75" s="58"/>
      <c r="DP75" s="59"/>
      <c r="DQ75" s="59"/>
      <c r="DR75" s="59"/>
      <c r="DT75" s="112">
        <v>71</v>
      </c>
      <c r="DU75" s="113" t="s">
        <v>276</v>
      </c>
      <c r="DV75" s="114"/>
      <c r="DW75" s="113"/>
      <c r="DX75" s="113"/>
      <c r="DY75" s="113" t="s">
        <v>3</v>
      </c>
      <c r="DZ75" s="408"/>
    </row>
    <row r="76" spans="1:130" ht="12.75" customHeight="1" x14ac:dyDescent="0.2">
      <c r="A76" s="1">
        <v>2</v>
      </c>
      <c r="B76" s="163" t="s">
        <v>239</v>
      </c>
      <c r="C76" s="163" t="s">
        <v>201</v>
      </c>
      <c r="D76" s="335"/>
      <c r="E76" s="302"/>
      <c r="F76" s="302"/>
      <c r="G76" s="302"/>
      <c r="H76" s="303"/>
      <c r="I76" s="335"/>
      <c r="J76" s="302"/>
      <c r="K76" s="302"/>
      <c r="L76" s="302"/>
      <c r="M76" s="303"/>
      <c r="N76" s="336" t="str">
        <f t="shared" si="9"/>
        <v/>
      </c>
      <c r="O76" s="302"/>
      <c r="P76" s="302"/>
      <c r="Q76" s="303"/>
      <c r="R76" s="335"/>
      <c r="S76" s="302"/>
      <c r="T76" s="303"/>
      <c r="U76" s="335"/>
      <c r="V76" s="302"/>
      <c r="W76" s="303"/>
      <c r="X76" s="336" t="str">
        <f t="shared" si="10"/>
        <v/>
      </c>
      <c r="Y76" s="303"/>
      <c r="Z76" s="335" t="str">
        <f t="shared" si="11"/>
        <v/>
      </c>
      <c r="AA76" s="302"/>
      <c r="AB76" s="303"/>
      <c r="AC76" s="144"/>
      <c r="AD76" s="145"/>
      <c r="AE76" s="336"/>
      <c r="AF76" s="302"/>
      <c r="AG76" s="302"/>
      <c r="AH76" s="303"/>
      <c r="AI76" s="146"/>
      <c r="AJ76" s="145"/>
      <c r="AK76" s="336"/>
      <c r="AL76" s="302"/>
      <c r="AM76" s="302"/>
      <c r="AN76" s="303"/>
      <c r="AO76" s="146"/>
      <c r="AP76" s="145"/>
      <c r="AQ76" s="336"/>
      <c r="AR76" s="302"/>
      <c r="AS76" s="302"/>
      <c r="AT76" s="303"/>
      <c r="AU76" s="146"/>
      <c r="AV76" s="145"/>
      <c r="AW76" s="336"/>
      <c r="AX76" s="302"/>
      <c r="AY76" s="302"/>
      <c r="AZ76" s="303"/>
      <c r="BA76" s="146"/>
      <c r="BB76" s="145"/>
      <c r="BC76" s="336"/>
      <c r="BD76" s="303"/>
      <c r="BE76" s="163"/>
      <c r="BF76" s="306"/>
      <c r="BG76" s="302"/>
      <c r="BH76" s="303"/>
      <c r="BI76" s="336"/>
      <c r="BJ76" s="303"/>
      <c r="BK76" s="335" t="str">
        <f t="shared" si="12"/>
        <v/>
      </c>
      <c r="BL76" s="302"/>
      <c r="BM76" s="303"/>
      <c r="BN76" s="306"/>
      <c r="BO76" s="302"/>
      <c r="BP76" s="303"/>
      <c r="BQ76" s="306"/>
      <c r="BR76" s="303"/>
      <c r="BS76" s="147" t="s">
        <v>19</v>
      </c>
      <c r="BT76" s="335"/>
      <c r="BU76" s="302"/>
      <c r="BV76" s="302"/>
      <c r="BW76" s="303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167"/>
      <c r="DI76" s="58"/>
      <c r="DJ76" s="58"/>
      <c r="DK76" s="57"/>
      <c r="DL76" s="58"/>
      <c r="DM76" s="58"/>
      <c r="DN76" s="167"/>
      <c r="DO76" s="58"/>
      <c r="DP76" s="59"/>
      <c r="DQ76" s="59"/>
      <c r="DR76" s="59"/>
      <c r="DT76" s="112">
        <v>72</v>
      </c>
      <c r="DU76" s="113" t="s">
        <v>207</v>
      </c>
      <c r="DV76" s="114"/>
      <c r="DW76" s="113"/>
      <c r="DX76" s="113"/>
      <c r="DY76" s="113" t="s">
        <v>3</v>
      </c>
      <c r="DZ76" s="408"/>
    </row>
    <row r="77" spans="1:130" ht="12.75" customHeight="1" x14ac:dyDescent="0.2">
      <c r="A77" s="1">
        <v>2</v>
      </c>
      <c r="B77" s="162" t="s">
        <v>2</v>
      </c>
      <c r="C77" s="162" t="s">
        <v>209</v>
      </c>
      <c r="D77" s="335"/>
      <c r="E77" s="302"/>
      <c r="F77" s="302"/>
      <c r="G77" s="302"/>
      <c r="H77" s="303"/>
      <c r="I77" s="335"/>
      <c r="J77" s="302"/>
      <c r="K77" s="302"/>
      <c r="L77" s="302"/>
      <c r="M77" s="303"/>
      <c r="N77" s="336" t="str">
        <f t="shared" si="9"/>
        <v/>
      </c>
      <c r="O77" s="302"/>
      <c r="P77" s="302"/>
      <c r="Q77" s="303"/>
      <c r="R77" s="335"/>
      <c r="S77" s="302"/>
      <c r="T77" s="303"/>
      <c r="U77" s="335"/>
      <c r="V77" s="302"/>
      <c r="W77" s="303"/>
      <c r="X77" s="336" t="str">
        <f t="shared" si="10"/>
        <v/>
      </c>
      <c r="Y77" s="303"/>
      <c r="Z77" s="335" t="str">
        <f t="shared" si="11"/>
        <v/>
      </c>
      <c r="AA77" s="302"/>
      <c r="AB77" s="303"/>
      <c r="AC77" s="144"/>
      <c r="AD77" s="145"/>
      <c r="AE77" s="336"/>
      <c r="AF77" s="302"/>
      <c r="AG77" s="302"/>
      <c r="AH77" s="303"/>
      <c r="AI77" s="146"/>
      <c r="AJ77" s="145"/>
      <c r="AK77" s="336"/>
      <c r="AL77" s="302"/>
      <c r="AM77" s="302"/>
      <c r="AN77" s="303"/>
      <c r="AO77" s="146"/>
      <c r="AP77" s="145"/>
      <c r="AQ77" s="336"/>
      <c r="AR77" s="302"/>
      <c r="AS77" s="302"/>
      <c r="AT77" s="303"/>
      <c r="AU77" s="146"/>
      <c r="AV77" s="145"/>
      <c r="AW77" s="336"/>
      <c r="AX77" s="302"/>
      <c r="AY77" s="302"/>
      <c r="AZ77" s="303"/>
      <c r="BA77" s="146"/>
      <c r="BB77" s="145"/>
      <c r="BC77" s="336"/>
      <c r="BD77" s="303"/>
      <c r="BE77" s="163"/>
      <c r="BF77" s="306"/>
      <c r="BG77" s="302"/>
      <c r="BH77" s="303"/>
      <c r="BI77" s="336"/>
      <c r="BJ77" s="303"/>
      <c r="BK77" s="335" t="str">
        <f t="shared" si="12"/>
        <v/>
      </c>
      <c r="BL77" s="302"/>
      <c r="BM77" s="303"/>
      <c r="BN77" s="306"/>
      <c r="BO77" s="302"/>
      <c r="BP77" s="303"/>
      <c r="BQ77" s="306"/>
      <c r="BR77" s="303"/>
      <c r="BS77" s="147" t="s">
        <v>27</v>
      </c>
      <c r="BT77" s="335"/>
      <c r="BU77" s="302"/>
      <c r="BV77" s="302"/>
      <c r="BW77" s="303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167"/>
      <c r="DI77" s="58"/>
      <c r="DJ77" s="58"/>
      <c r="DK77" s="57"/>
      <c r="DL77" s="58"/>
      <c r="DM77" s="58"/>
      <c r="DN77" s="167"/>
      <c r="DO77" s="58"/>
      <c r="DP77" s="59"/>
      <c r="DQ77" s="59"/>
      <c r="DR77" s="59"/>
      <c r="DT77" s="112">
        <v>73</v>
      </c>
      <c r="DU77" s="113" t="s">
        <v>207</v>
      </c>
      <c r="DV77" s="114"/>
      <c r="DW77" s="113"/>
      <c r="DX77" s="113"/>
      <c r="DY77" s="113" t="s">
        <v>3</v>
      </c>
      <c r="DZ77" s="408"/>
    </row>
    <row r="78" spans="1:130" ht="12.75" customHeight="1" x14ac:dyDescent="0.2">
      <c r="A78" s="1">
        <v>2</v>
      </c>
      <c r="B78" s="162" t="s">
        <v>19</v>
      </c>
      <c r="C78" s="162" t="s">
        <v>216</v>
      </c>
      <c r="D78" s="335"/>
      <c r="E78" s="302"/>
      <c r="F78" s="302"/>
      <c r="G78" s="302"/>
      <c r="H78" s="303"/>
      <c r="I78" s="335"/>
      <c r="J78" s="302"/>
      <c r="K78" s="302"/>
      <c r="L78" s="302"/>
      <c r="M78" s="303"/>
      <c r="N78" s="336" t="str">
        <f t="shared" si="9"/>
        <v/>
      </c>
      <c r="O78" s="302"/>
      <c r="P78" s="302"/>
      <c r="Q78" s="303"/>
      <c r="R78" s="335"/>
      <c r="S78" s="302"/>
      <c r="T78" s="303"/>
      <c r="U78" s="335"/>
      <c r="V78" s="302"/>
      <c r="W78" s="303"/>
      <c r="X78" s="336" t="str">
        <f t="shared" si="10"/>
        <v/>
      </c>
      <c r="Y78" s="303"/>
      <c r="Z78" s="335" t="str">
        <f t="shared" si="11"/>
        <v/>
      </c>
      <c r="AA78" s="302"/>
      <c r="AB78" s="303"/>
      <c r="AC78" s="144"/>
      <c r="AD78" s="145"/>
      <c r="AE78" s="336"/>
      <c r="AF78" s="302"/>
      <c r="AG78" s="302"/>
      <c r="AH78" s="303"/>
      <c r="AI78" s="146"/>
      <c r="AJ78" s="145"/>
      <c r="AK78" s="336"/>
      <c r="AL78" s="302"/>
      <c r="AM78" s="302"/>
      <c r="AN78" s="303"/>
      <c r="AO78" s="146"/>
      <c r="AP78" s="145"/>
      <c r="AQ78" s="336"/>
      <c r="AR78" s="302"/>
      <c r="AS78" s="302"/>
      <c r="AT78" s="303"/>
      <c r="AU78" s="146"/>
      <c r="AV78" s="145"/>
      <c r="AW78" s="336"/>
      <c r="AX78" s="302"/>
      <c r="AY78" s="302"/>
      <c r="AZ78" s="303"/>
      <c r="BA78" s="146"/>
      <c r="BB78" s="145"/>
      <c r="BC78" s="336"/>
      <c r="BD78" s="303"/>
      <c r="BE78" s="163"/>
      <c r="BF78" s="306"/>
      <c r="BG78" s="302"/>
      <c r="BH78" s="303"/>
      <c r="BI78" s="336"/>
      <c r="BJ78" s="303"/>
      <c r="BK78" s="335" t="str">
        <f t="shared" si="12"/>
        <v/>
      </c>
      <c r="BL78" s="302"/>
      <c r="BM78" s="303"/>
      <c r="BN78" s="306"/>
      <c r="BO78" s="302"/>
      <c r="BP78" s="303"/>
      <c r="BQ78" s="306"/>
      <c r="BR78" s="303"/>
      <c r="BS78" s="147" t="s">
        <v>33</v>
      </c>
      <c r="BT78" s="335"/>
      <c r="BU78" s="302"/>
      <c r="BV78" s="302"/>
      <c r="BW78" s="303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167"/>
      <c r="DI78" s="58"/>
      <c r="DJ78" s="58"/>
      <c r="DK78" s="57"/>
      <c r="DL78" s="58"/>
      <c r="DM78" s="58"/>
      <c r="DN78" s="167"/>
      <c r="DO78" s="58"/>
      <c r="DP78" s="59"/>
      <c r="DQ78" s="59"/>
      <c r="DR78" s="59"/>
      <c r="DT78" s="112">
        <v>74</v>
      </c>
      <c r="DU78" s="113" t="s">
        <v>278</v>
      </c>
      <c r="DV78" s="114"/>
      <c r="DW78" s="113"/>
      <c r="DX78" s="113"/>
      <c r="DY78" s="113" t="s">
        <v>3</v>
      </c>
      <c r="DZ78" s="408"/>
    </row>
    <row r="79" spans="1:130" ht="12.75" customHeight="1" x14ac:dyDescent="0.2">
      <c r="A79" s="1">
        <v>2</v>
      </c>
      <c r="B79" s="162" t="s">
        <v>27</v>
      </c>
      <c r="C79" s="162" t="s">
        <v>224</v>
      </c>
      <c r="D79" s="335"/>
      <c r="E79" s="302"/>
      <c r="F79" s="302"/>
      <c r="G79" s="302"/>
      <c r="H79" s="303"/>
      <c r="I79" s="335"/>
      <c r="J79" s="302"/>
      <c r="K79" s="302"/>
      <c r="L79" s="302"/>
      <c r="M79" s="303"/>
      <c r="N79" s="336" t="str">
        <f t="shared" si="9"/>
        <v/>
      </c>
      <c r="O79" s="302"/>
      <c r="P79" s="302"/>
      <c r="Q79" s="303"/>
      <c r="R79" s="335"/>
      <c r="S79" s="302"/>
      <c r="T79" s="303"/>
      <c r="U79" s="335"/>
      <c r="V79" s="302"/>
      <c r="W79" s="303"/>
      <c r="X79" s="336" t="str">
        <f t="shared" si="10"/>
        <v/>
      </c>
      <c r="Y79" s="303"/>
      <c r="Z79" s="335" t="str">
        <f t="shared" si="11"/>
        <v/>
      </c>
      <c r="AA79" s="302"/>
      <c r="AB79" s="303"/>
      <c r="AC79" s="144"/>
      <c r="AD79" s="145"/>
      <c r="AE79" s="336"/>
      <c r="AF79" s="302"/>
      <c r="AG79" s="302"/>
      <c r="AH79" s="303"/>
      <c r="AI79" s="146"/>
      <c r="AJ79" s="145"/>
      <c r="AK79" s="336"/>
      <c r="AL79" s="302"/>
      <c r="AM79" s="302"/>
      <c r="AN79" s="303"/>
      <c r="AO79" s="146"/>
      <c r="AP79" s="145"/>
      <c r="AQ79" s="336"/>
      <c r="AR79" s="302"/>
      <c r="AS79" s="302"/>
      <c r="AT79" s="303"/>
      <c r="AU79" s="146"/>
      <c r="AV79" s="145"/>
      <c r="AW79" s="336"/>
      <c r="AX79" s="302"/>
      <c r="AY79" s="302"/>
      <c r="AZ79" s="303"/>
      <c r="BA79" s="146"/>
      <c r="BB79" s="145"/>
      <c r="BC79" s="336"/>
      <c r="BD79" s="303"/>
      <c r="BE79" s="163"/>
      <c r="BF79" s="306"/>
      <c r="BG79" s="302"/>
      <c r="BH79" s="303"/>
      <c r="BI79" s="336"/>
      <c r="BJ79" s="303"/>
      <c r="BK79" s="335" t="str">
        <f t="shared" si="12"/>
        <v/>
      </c>
      <c r="BL79" s="302"/>
      <c r="BM79" s="303"/>
      <c r="BN79" s="306"/>
      <c r="BO79" s="302"/>
      <c r="BP79" s="303"/>
      <c r="BQ79" s="306"/>
      <c r="BR79" s="303"/>
      <c r="BS79" s="147" t="s">
        <v>47</v>
      </c>
      <c r="BT79" s="335"/>
      <c r="BU79" s="302"/>
      <c r="BV79" s="302"/>
      <c r="BW79" s="303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167"/>
      <c r="DI79" s="58"/>
      <c r="DJ79" s="58"/>
      <c r="DK79" s="57"/>
      <c r="DL79" s="58"/>
      <c r="DM79" s="58"/>
      <c r="DN79" s="167"/>
      <c r="DO79" s="58"/>
      <c r="DP79" s="59"/>
      <c r="DQ79" s="59"/>
      <c r="DR79" s="59"/>
      <c r="DT79" s="112">
        <v>75</v>
      </c>
      <c r="DU79" s="113" t="s">
        <v>278</v>
      </c>
      <c r="DV79" s="114"/>
      <c r="DW79" s="113"/>
      <c r="DX79" s="113"/>
      <c r="DY79" s="113" t="s">
        <v>3</v>
      </c>
      <c r="DZ79" s="408"/>
    </row>
    <row r="80" spans="1:130" ht="12.75" customHeight="1" x14ac:dyDescent="0.2">
      <c r="A80" s="1">
        <v>2</v>
      </c>
      <c r="B80" s="162" t="s">
        <v>33</v>
      </c>
      <c r="C80" s="162" t="s">
        <v>232</v>
      </c>
      <c r="D80" s="335"/>
      <c r="E80" s="302"/>
      <c r="F80" s="302"/>
      <c r="G80" s="302"/>
      <c r="H80" s="303"/>
      <c r="I80" s="335"/>
      <c r="J80" s="302"/>
      <c r="K80" s="302"/>
      <c r="L80" s="302"/>
      <c r="M80" s="303"/>
      <c r="N80" s="336" t="str">
        <f t="shared" si="9"/>
        <v/>
      </c>
      <c r="O80" s="302"/>
      <c r="P80" s="302"/>
      <c r="Q80" s="303"/>
      <c r="R80" s="335"/>
      <c r="S80" s="302"/>
      <c r="T80" s="303"/>
      <c r="U80" s="335"/>
      <c r="V80" s="302"/>
      <c r="W80" s="303"/>
      <c r="X80" s="336" t="str">
        <f t="shared" si="10"/>
        <v/>
      </c>
      <c r="Y80" s="303"/>
      <c r="Z80" s="335" t="str">
        <f t="shared" si="11"/>
        <v/>
      </c>
      <c r="AA80" s="302"/>
      <c r="AB80" s="303"/>
      <c r="AC80" s="144"/>
      <c r="AD80" s="145"/>
      <c r="AE80" s="336"/>
      <c r="AF80" s="302"/>
      <c r="AG80" s="302"/>
      <c r="AH80" s="303"/>
      <c r="AI80" s="146"/>
      <c r="AJ80" s="145"/>
      <c r="AK80" s="336"/>
      <c r="AL80" s="302"/>
      <c r="AM80" s="302"/>
      <c r="AN80" s="303"/>
      <c r="AO80" s="146"/>
      <c r="AP80" s="145"/>
      <c r="AQ80" s="336"/>
      <c r="AR80" s="302"/>
      <c r="AS80" s="302"/>
      <c r="AT80" s="303"/>
      <c r="AU80" s="146"/>
      <c r="AV80" s="145"/>
      <c r="AW80" s="336"/>
      <c r="AX80" s="302"/>
      <c r="AY80" s="302"/>
      <c r="AZ80" s="303"/>
      <c r="BA80" s="146"/>
      <c r="BB80" s="145"/>
      <c r="BC80" s="336"/>
      <c r="BD80" s="303"/>
      <c r="BE80" s="163"/>
      <c r="BF80" s="306"/>
      <c r="BG80" s="302"/>
      <c r="BH80" s="303"/>
      <c r="BI80" s="336"/>
      <c r="BJ80" s="303"/>
      <c r="BK80" s="335" t="str">
        <f t="shared" si="12"/>
        <v/>
      </c>
      <c r="BL80" s="302"/>
      <c r="BM80" s="303"/>
      <c r="BN80" s="306"/>
      <c r="BO80" s="302"/>
      <c r="BP80" s="303"/>
      <c r="BQ80" s="306"/>
      <c r="BR80" s="303"/>
      <c r="BS80" s="147" t="s">
        <v>75</v>
      </c>
      <c r="BT80" s="335"/>
      <c r="BU80" s="302"/>
      <c r="BV80" s="302"/>
      <c r="BW80" s="303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167"/>
      <c r="DI80" s="58"/>
      <c r="DJ80" s="58"/>
      <c r="DK80" s="57"/>
      <c r="DL80" s="58"/>
      <c r="DM80" s="58"/>
      <c r="DN80" s="167"/>
      <c r="DO80" s="58"/>
      <c r="DP80" s="59"/>
      <c r="DQ80" s="59"/>
      <c r="DR80" s="59"/>
      <c r="DT80" s="112">
        <v>76</v>
      </c>
      <c r="DU80" s="113" t="s">
        <v>279</v>
      </c>
      <c r="DV80" s="114"/>
      <c r="DW80" s="113"/>
      <c r="DX80" s="113"/>
      <c r="DY80" s="113" t="s">
        <v>3</v>
      </c>
      <c r="DZ80" s="408"/>
    </row>
    <row r="81" spans="1:130" ht="12.75" customHeight="1" x14ac:dyDescent="0.2">
      <c r="A81" s="1">
        <v>2</v>
      </c>
      <c r="B81" s="162" t="s">
        <v>47</v>
      </c>
      <c r="C81" s="162" t="s">
        <v>239</v>
      </c>
      <c r="D81" s="335"/>
      <c r="E81" s="302"/>
      <c r="F81" s="302"/>
      <c r="G81" s="302"/>
      <c r="H81" s="303"/>
      <c r="I81" s="335"/>
      <c r="J81" s="302"/>
      <c r="K81" s="302"/>
      <c r="L81" s="302"/>
      <c r="M81" s="303"/>
      <c r="N81" s="336" t="str">
        <f t="shared" si="9"/>
        <v/>
      </c>
      <c r="O81" s="302"/>
      <c r="P81" s="302"/>
      <c r="Q81" s="303"/>
      <c r="R81" s="335"/>
      <c r="S81" s="302"/>
      <c r="T81" s="303"/>
      <c r="U81" s="335"/>
      <c r="V81" s="302"/>
      <c r="W81" s="303"/>
      <c r="X81" s="336" t="str">
        <f t="shared" si="10"/>
        <v/>
      </c>
      <c r="Y81" s="303"/>
      <c r="Z81" s="335" t="str">
        <f t="shared" si="11"/>
        <v/>
      </c>
      <c r="AA81" s="302"/>
      <c r="AB81" s="303"/>
      <c r="AC81" s="144"/>
      <c r="AD81" s="145"/>
      <c r="AE81" s="336"/>
      <c r="AF81" s="302"/>
      <c r="AG81" s="302"/>
      <c r="AH81" s="303"/>
      <c r="AI81" s="146"/>
      <c r="AJ81" s="145"/>
      <c r="AK81" s="336"/>
      <c r="AL81" s="302"/>
      <c r="AM81" s="302"/>
      <c r="AN81" s="303"/>
      <c r="AO81" s="146"/>
      <c r="AP81" s="145"/>
      <c r="AQ81" s="336"/>
      <c r="AR81" s="302"/>
      <c r="AS81" s="302"/>
      <c r="AT81" s="303"/>
      <c r="AU81" s="146"/>
      <c r="AV81" s="145"/>
      <c r="AW81" s="336"/>
      <c r="AX81" s="302"/>
      <c r="AY81" s="302"/>
      <c r="AZ81" s="303"/>
      <c r="BA81" s="146"/>
      <c r="BB81" s="145"/>
      <c r="BC81" s="336"/>
      <c r="BD81" s="303"/>
      <c r="BE81" s="163"/>
      <c r="BF81" s="306"/>
      <c r="BG81" s="302"/>
      <c r="BH81" s="303"/>
      <c r="BI81" s="336"/>
      <c r="BJ81" s="303"/>
      <c r="BK81" s="335" t="str">
        <f t="shared" si="12"/>
        <v/>
      </c>
      <c r="BL81" s="302"/>
      <c r="BM81" s="303"/>
      <c r="BN81" s="306"/>
      <c r="BO81" s="302"/>
      <c r="BP81" s="303"/>
      <c r="BQ81" s="306"/>
      <c r="BR81" s="303"/>
      <c r="BS81" s="147" t="s">
        <v>87</v>
      </c>
      <c r="BT81" s="335"/>
      <c r="BU81" s="302"/>
      <c r="BV81" s="302"/>
      <c r="BW81" s="303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167"/>
      <c r="DI81" s="58"/>
      <c r="DJ81" s="58"/>
      <c r="DK81" s="57"/>
      <c r="DL81" s="58"/>
      <c r="DM81" s="58"/>
      <c r="DN81" s="167"/>
      <c r="DO81" s="58"/>
      <c r="DP81" s="59"/>
      <c r="DQ81" s="59"/>
      <c r="DR81" s="59"/>
      <c r="DT81" s="112">
        <v>77</v>
      </c>
      <c r="DU81" s="113" t="s">
        <v>280</v>
      </c>
      <c r="DV81" s="114"/>
      <c r="DW81" s="113"/>
      <c r="DX81" s="113"/>
      <c r="DY81" s="113" t="s">
        <v>3</v>
      </c>
      <c r="DZ81" s="408"/>
    </row>
    <row r="82" spans="1:130" ht="12.75" customHeight="1" x14ac:dyDescent="0.2">
      <c r="A82" s="1">
        <v>2</v>
      </c>
      <c r="B82" s="164" t="s">
        <v>75</v>
      </c>
      <c r="C82" s="164" t="s">
        <v>245</v>
      </c>
      <c r="D82" s="320"/>
      <c r="E82" s="294"/>
      <c r="F82" s="294"/>
      <c r="G82" s="294"/>
      <c r="H82" s="295"/>
      <c r="I82" s="320"/>
      <c r="J82" s="294"/>
      <c r="K82" s="294"/>
      <c r="L82" s="294"/>
      <c r="M82" s="295"/>
      <c r="N82" s="334" t="str">
        <f t="shared" si="9"/>
        <v/>
      </c>
      <c r="O82" s="294"/>
      <c r="P82" s="294"/>
      <c r="Q82" s="295"/>
      <c r="R82" s="320"/>
      <c r="S82" s="294"/>
      <c r="T82" s="295"/>
      <c r="U82" s="320"/>
      <c r="V82" s="294"/>
      <c r="W82" s="295"/>
      <c r="X82" s="334" t="str">
        <f t="shared" si="10"/>
        <v/>
      </c>
      <c r="Y82" s="295"/>
      <c r="Z82" s="320" t="str">
        <f t="shared" si="11"/>
        <v/>
      </c>
      <c r="AA82" s="294"/>
      <c r="AB82" s="295"/>
      <c r="AC82" s="151"/>
      <c r="AD82" s="152"/>
      <c r="AE82" s="334"/>
      <c r="AF82" s="294"/>
      <c r="AG82" s="294"/>
      <c r="AH82" s="295"/>
      <c r="AI82" s="153"/>
      <c r="AJ82" s="152"/>
      <c r="AK82" s="334"/>
      <c r="AL82" s="294"/>
      <c r="AM82" s="294"/>
      <c r="AN82" s="295"/>
      <c r="AO82" s="153"/>
      <c r="AP82" s="152"/>
      <c r="AQ82" s="334"/>
      <c r="AR82" s="294"/>
      <c r="AS82" s="294"/>
      <c r="AT82" s="295"/>
      <c r="AU82" s="153"/>
      <c r="AV82" s="152"/>
      <c r="AW82" s="334"/>
      <c r="AX82" s="294"/>
      <c r="AY82" s="294"/>
      <c r="AZ82" s="295"/>
      <c r="BA82" s="153"/>
      <c r="BB82" s="152"/>
      <c r="BC82" s="334"/>
      <c r="BD82" s="295"/>
      <c r="BE82" s="165"/>
      <c r="BF82" s="298"/>
      <c r="BG82" s="294"/>
      <c r="BH82" s="295"/>
      <c r="BI82" s="334"/>
      <c r="BJ82" s="295"/>
      <c r="BK82" s="320" t="str">
        <f t="shared" si="12"/>
        <v/>
      </c>
      <c r="BL82" s="294"/>
      <c r="BM82" s="295"/>
      <c r="BN82" s="298"/>
      <c r="BO82" s="294"/>
      <c r="BP82" s="295"/>
      <c r="BQ82" s="298"/>
      <c r="BR82" s="295"/>
      <c r="BS82" s="154" t="s">
        <v>94</v>
      </c>
      <c r="BT82" s="320"/>
      <c r="BU82" s="294"/>
      <c r="BV82" s="294"/>
      <c r="BW82" s="295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167"/>
      <c r="DI82" s="58"/>
      <c r="DJ82" s="58"/>
      <c r="DK82" s="57"/>
      <c r="DL82" s="58"/>
      <c r="DM82" s="58"/>
      <c r="DN82" s="167"/>
      <c r="DO82" s="58"/>
      <c r="DP82" s="59"/>
      <c r="DQ82" s="59"/>
      <c r="DR82" s="59"/>
      <c r="DT82" s="112">
        <v>78</v>
      </c>
      <c r="DU82" s="113"/>
      <c r="DV82" s="114"/>
      <c r="DW82" s="113"/>
      <c r="DX82" s="113"/>
      <c r="DY82" s="113" t="s">
        <v>3</v>
      </c>
      <c r="DZ82" s="408"/>
    </row>
    <row r="83" spans="1:130" ht="12.75" customHeight="1" thickBot="1" x14ac:dyDescent="0.25">
      <c r="A83" s="1">
        <v>2</v>
      </c>
      <c r="B83" s="321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2"/>
      <c r="AW83" s="322"/>
      <c r="AX83" s="322"/>
      <c r="AY83" s="322"/>
      <c r="AZ83" s="322"/>
      <c r="BA83" s="322"/>
      <c r="BB83" s="322"/>
      <c r="BC83" s="322"/>
      <c r="BD83" s="322"/>
      <c r="BE83" s="322"/>
      <c r="BF83" s="322"/>
      <c r="BG83" s="322"/>
      <c r="BH83" s="322"/>
      <c r="BI83" s="322"/>
      <c r="BJ83" s="322"/>
      <c r="BK83" s="322"/>
      <c r="BL83" s="322"/>
      <c r="BM83" s="322"/>
      <c r="BN83" s="322"/>
      <c r="BO83" s="322"/>
      <c r="BP83" s="322"/>
      <c r="BQ83" s="322"/>
      <c r="BR83" s="322"/>
      <c r="BS83" s="322"/>
      <c r="BT83" s="322"/>
      <c r="BU83" s="322"/>
      <c r="BV83" s="322"/>
      <c r="BW83" s="322"/>
      <c r="BX83" s="7"/>
      <c r="BY83" s="58"/>
      <c r="BZ83" s="58"/>
      <c r="CA83" s="58"/>
      <c r="CB83" s="58"/>
      <c r="CC83" s="58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167"/>
      <c r="DI83" s="58"/>
      <c r="DJ83" s="58"/>
      <c r="DK83" s="57"/>
      <c r="DL83" s="58"/>
      <c r="DM83" s="58"/>
      <c r="DN83" s="167"/>
      <c r="DO83" s="58"/>
      <c r="DP83" s="59"/>
      <c r="DQ83" s="59"/>
      <c r="DR83" s="59"/>
      <c r="DT83" s="115">
        <v>79</v>
      </c>
      <c r="DU83" s="116" t="s">
        <v>281</v>
      </c>
      <c r="DV83" s="117"/>
      <c r="DW83" s="116"/>
      <c r="DX83" s="116"/>
      <c r="DY83" s="116" t="s">
        <v>3</v>
      </c>
      <c r="DZ83" s="409"/>
    </row>
    <row r="84" spans="1:130" ht="12.75" customHeight="1" x14ac:dyDescent="0.2">
      <c r="A84" s="1">
        <v>2</v>
      </c>
      <c r="B84" s="323" t="s">
        <v>247</v>
      </c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5" t="s">
        <v>248</v>
      </c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7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167"/>
      <c r="DI84" s="58"/>
      <c r="DJ84" s="58"/>
      <c r="DK84" s="57"/>
      <c r="DL84" s="58"/>
      <c r="DM84" s="58"/>
      <c r="DN84" s="167"/>
      <c r="DO84" s="58"/>
      <c r="DP84" s="59"/>
      <c r="DQ84" s="59"/>
      <c r="DR84" s="59"/>
      <c r="DT84" s="118">
        <v>80</v>
      </c>
      <c r="DU84" s="119" t="s">
        <v>282</v>
      </c>
      <c r="DV84" s="120"/>
      <c r="DW84" s="119"/>
      <c r="DX84" s="119"/>
      <c r="DY84" s="119" t="s">
        <v>3</v>
      </c>
      <c r="DZ84" s="410" t="s">
        <v>283</v>
      </c>
    </row>
    <row r="85" spans="1:130" ht="12.75" customHeight="1" x14ac:dyDescent="0.2">
      <c r="A85" s="1">
        <v>2</v>
      </c>
      <c r="B85" s="331" t="s">
        <v>249</v>
      </c>
      <c r="C85" s="316"/>
      <c r="D85" s="332" t="s">
        <v>250</v>
      </c>
      <c r="E85" s="316"/>
      <c r="F85" s="333" t="s">
        <v>251</v>
      </c>
      <c r="G85" s="315"/>
      <c r="H85" s="315"/>
      <c r="I85" s="316"/>
      <c r="J85" s="333" t="s">
        <v>252</v>
      </c>
      <c r="K85" s="315"/>
      <c r="L85" s="315"/>
      <c r="M85" s="318"/>
      <c r="N85" s="331" t="s">
        <v>249</v>
      </c>
      <c r="O85" s="316"/>
      <c r="P85" s="332" t="s">
        <v>250</v>
      </c>
      <c r="Q85" s="316"/>
      <c r="R85" s="333" t="s">
        <v>251</v>
      </c>
      <c r="S85" s="315"/>
      <c r="T85" s="315"/>
      <c r="U85" s="316"/>
      <c r="V85" s="333" t="s">
        <v>252</v>
      </c>
      <c r="W85" s="315"/>
      <c r="X85" s="315"/>
      <c r="Y85" s="318"/>
      <c r="Z85" s="331" t="s">
        <v>249</v>
      </c>
      <c r="AA85" s="316"/>
      <c r="AB85" s="332" t="s">
        <v>250</v>
      </c>
      <c r="AC85" s="316"/>
      <c r="AD85" s="333" t="s">
        <v>251</v>
      </c>
      <c r="AE85" s="315"/>
      <c r="AF85" s="315"/>
      <c r="AG85" s="316"/>
      <c r="AH85" s="333" t="s">
        <v>252</v>
      </c>
      <c r="AI85" s="315"/>
      <c r="AJ85" s="315"/>
      <c r="AK85" s="318"/>
      <c r="AL85" s="331" t="s">
        <v>249</v>
      </c>
      <c r="AM85" s="316"/>
      <c r="AN85" s="332" t="s">
        <v>250</v>
      </c>
      <c r="AO85" s="316"/>
      <c r="AP85" s="333" t="s">
        <v>251</v>
      </c>
      <c r="AQ85" s="315"/>
      <c r="AR85" s="315"/>
      <c r="AS85" s="316"/>
      <c r="AT85" s="333" t="s">
        <v>252</v>
      </c>
      <c r="AU85" s="315"/>
      <c r="AV85" s="315"/>
      <c r="AW85" s="318"/>
      <c r="AX85" s="331" t="s">
        <v>249</v>
      </c>
      <c r="AY85" s="316"/>
      <c r="AZ85" s="332" t="s">
        <v>250</v>
      </c>
      <c r="BA85" s="316"/>
      <c r="BB85" s="333" t="s">
        <v>251</v>
      </c>
      <c r="BC85" s="315"/>
      <c r="BD85" s="315"/>
      <c r="BE85" s="316"/>
      <c r="BF85" s="333" t="s">
        <v>253</v>
      </c>
      <c r="BG85" s="315"/>
      <c r="BH85" s="315"/>
      <c r="BI85" s="318"/>
      <c r="BJ85" s="328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329"/>
      <c r="BW85" s="330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167"/>
      <c r="DI85" s="58"/>
      <c r="DJ85" s="58"/>
      <c r="DK85" s="57"/>
      <c r="DL85" s="58"/>
      <c r="DM85" s="58"/>
      <c r="DN85" s="167"/>
      <c r="DO85" s="58"/>
      <c r="DP85" s="59"/>
      <c r="DQ85" s="59"/>
      <c r="DR85" s="59"/>
      <c r="DT85" s="121">
        <v>81</v>
      </c>
      <c r="DU85" s="122" t="s">
        <v>231</v>
      </c>
      <c r="DV85" s="123"/>
      <c r="DW85" s="122"/>
      <c r="DX85" s="122"/>
      <c r="DY85" s="122" t="s">
        <v>3</v>
      </c>
      <c r="DZ85" s="408"/>
    </row>
    <row r="86" spans="1:130" ht="12.75" customHeight="1" x14ac:dyDescent="0.2">
      <c r="A86" s="1">
        <v>2</v>
      </c>
      <c r="B86" s="319"/>
      <c r="C86" s="310"/>
      <c r="D86" s="309"/>
      <c r="E86" s="310"/>
      <c r="F86" s="311"/>
      <c r="G86" s="312"/>
      <c r="H86" s="312"/>
      <c r="I86" s="310"/>
      <c r="J86" s="311"/>
      <c r="K86" s="312"/>
      <c r="L86" s="312"/>
      <c r="M86" s="313"/>
      <c r="N86" s="319"/>
      <c r="O86" s="310"/>
      <c r="P86" s="309"/>
      <c r="Q86" s="310"/>
      <c r="R86" s="311"/>
      <c r="S86" s="312"/>
      <c r="T86" s="312"/>
      <c r="U86" s="310"/>
      <c r="V86" s="311"/>
      <c r="W86" s="312"/>
      <c r="X86" s="312"/>
      <c r="Y86" s="313"/>
      <c r="Z86" s="319"/>
      <c r="AA86" s="310"/>
      <c r="AB86" s="309"/>
      <c r="AC86" s="310"/>
      <c r="AD86" s="311"/>
      <c r="AE86" s="312"/>
      <c r="AF86" s="312"/>
      <c r="AG86" s="310"/>
      <c r="AH86" s="311"/>
      <c r="AI86" s="312"/>
      <c r="AJ86" s="312"/>
      <c r="AK86" s="313"/>
      <c r="AL86" s="319"/>
      <c r="AM86" s="310"/>
      <c r="AN86" s="309"/>
      <c r="AO86" s="310"/>
      <c r="AP86" s="311"/>
      <c r="AQ86" s="312"/>
      <c r="AR86" s="312"/>
      <c r="AS86" s="310"/>
      <c r="AT86" s="311"/>
      <c r="AU86" s="312"/>
      <c r="AV86" s="312"/>
      <c r="AW86" s="313"/>
      <c r="AX86" s="319"/>
      <c r="AY86" s="310"/>
      <c r="AZ86" s="309"/>
      <c r="BA86" s="310"/>
      <c r="BB86" s="311"/>
      <c r="BC86" s="312"/>
      <c r="BD86" s="312"/>
      <c r="BE86" s="310"/>
      <c r="BF86" s="311"/>
      <c r="BG86" s="312"/>
      <c r="BH86" s="312"/>
      <c r="BI86" s="313"/>
      <c r="BJ86" s="314" t="s">
        <v>255</v>
      </c>
      <c r="BK86" s="315"/>
      <c r="BL86" s="315"/>
      <c r="BM86" s="315"/>
      <c r="BN86" s="315"/>
      <c r="BO86" s="315"/>
      <c r="BP86" s="315"/>
      <c r="BQ86" s="315"/>
      <c r="BR86" s="315"/>
      <c r="BS86" s="316"/>
      <c r="BT86" s="317"/>
      <c r="BU86" s="315"/>
      <c r="BV86" s="315"/>
      <c r="BW86" s="318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167"/>
      <c r="DI86" s="58"/>
      <c r="DJ86" s="58"/>
      <c r="DK86" s="57"/>
      <c r="DL86" s="58"/>
      <c r="DM86" s="58"/>
      <c r="DN86" s="167"/>
      <c r="DO86" s="58"/>
      <c r="DP86" s="59"/>
      <c r="DQ86" s="59"/>
      <c r="DR86" s="59"/>
      <c r="DT86" s="121">
        <v>82</v>
      </c>
      <c r="DU86" s="122" t="s">
        <v>284</v>
      </c>
      <c r="DV86" s="123"/>
      <c r="DW86" s="122"/>
      <c r="DX86" s="122"/>
      <c r="DY86" s="122" t="s">
        <v>3</v>
      </c>
      <c r="DZ86" s="408"/>
    </row>
    <row r="87" spans="1:130" ht="12.75" customHeight="1" x14ac:dyDescent="0.2">
      <c r="A87" s="1">
        <v>2</v>
      </c>
      <c r="B87" s="306"/>
      <c r="C87" s="300"/>
      <c r="D87" s="299"/>
      <c r="E87" s="300"/>
      <c r="F87" s="301"/>
      <c r="G87" s="302"/>
      <c r="H87" s="302"/>
      <c r="I87" s="300"/>
      <c r="J87" s="301"/>
      <c r="K87" s="302"/>
      <c r="L87" s="302"/>
      <c r="M87" s="303"/>
      <c r="N87" s="306"/>
      <c r="O87" s="300"/>
      <c r="P87" s="299"/>
      <c r="Q87" s="300"/>
      <c r="R87" s="301"/>
      <c r="S87" s="302"/>
      <c r="T87" s="302"/>
      <c r="U87" s="300"/>
      <c r="V87" s="301"/>
      <c r="W87" s="302"/>
      <c r="X87" s="302"/>
      <c r="Y87" s="303"/>
      <c r="Z87" s="306"/>
      <c r="AA87" s="300"/>
      <c r="AB87" s="299"/>
      <c r="AC87" s="300"/>
      <c r="AD87" s="301"/>
      <c r="AE87" s="302"/>
      <c r="AF87" s="302"/>
      <c r="AG87" s="300"/>
      <c r="AH87" s="301"/>
      <c r="AI87" s="302"/>
      <c r="AJ87" s="302"/>
      <c r="AK87" s="303"/>
      <c r="AL87" s="306"/>
      <c r="AM87" s="300"/>
      <c r="AN87" s="299"/>
      <c r="AO87" s="300"/>
      <c r="AP87" s="301"/>
      <c r="AQ87" s="302"/>
      <c r="AR87" s="302"/>
      <c r="AS87" s="300"/>
      <c r="AT87" s="301"/>
      <c r="AU87" s="302"/>
      <c r="AV87" s="302"/>
      <c r="AW87" s="303"/>
      <c r="AX87" s="306"/>
      <c r="AY87" s="300"/>
      <c r="AZ87" s="299"/>
      <c r="BA87" s="300"/>
      <c r="BB87" s="301"/>
      <c r="BC87" s="302"/>
      <c r="BD87" s="302"/>
      <c r="BE87" s="300"/>
      <c r="BF87" s="301"/>
      <c r="BG87" s="302"/>
      <c r="BH87" s="302"/>
      <c r="BI87" s="303"/>
      <c r="BJ87" s="304" t="s">
        <v>256</v>
      </c>
      <c r="BK87" s="302"/>
      <c r="BL87" s="302"/>
      <c r="BM87" s="302"/>
      <c r="BN87" s="302"/>
      <c r="BO87" s="302"/>
      <c r="BP87" s="302"/>
      <c r="BQ87" s="302"/>
      <c r="BR87" s="302"/>
      <c r="BS87" s="300"/>
      <c r="BT87" s="305"/>
      <c r="BU87" s="302"/>
      <c r="BV87" s="302"/>
      <c r="BW87" s="303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167"/>
      <c r="DI87" s="58"/>
      <c r="DJ87" s="58"/>
      <c r="DK87" s="57"/>
      <c r="DL87" s="58"/>
      <c r="DM87" s="58"/>
      <c r="DN87" s="167"/>
      <c r="DO87" s="58"/>
      <c r="DP87" s="59"/>
      <c r="DQ87" s="59"/>
      <c r="DR87" s="59"/>
      <c r="DT87" s="121">
        <v>83</v>
      </c>
      <c r="DU87" s="122" t="s">
        <v>285</v>
      </c>
      <c r="DV87" s="123"/>
      <c r="DW87" s="122"/>
      <c r="DX87" s="122"/>
      <c r="DY87" s="122" t="s">
        <v>3</v>
      </c>
      <c r="DZ87" s="408"/>
    </row>
    <row r="88" spans="1:130" ht="12.75" customHeight="1" x14ac:dyDescent="0.2">
      <c r="A88" s="1">
        <v>2</v>
      </c>
      <c r="B88" s="306"/>
      <c r="C88" s="300"/>
      <c r="D88" s="299"/>
      <c r="E88" s="300"/>
      <c r="F88" s="301"/>
      <c r="G88" s="302"/>
      <c r="H88" s="302"/>
      <c r="I88" s="300"/>
      <c r="J88" s="301"/>
      <c r="K88" s="302"/>
      <c r="L88" s="302"/>
      <c r="M88" s="303"/>
      <c r="N88" s="306"/>
      <c r="O88" s="300"/>
      <c r="P88" s="299"/>
      <c r="Q88" s="300"/>
      <c r="R88" s="301"/>
      <c r="S88" s="302"/>
      <c r="T88" s="302"/>
      <c r="U88" s="300"/>
      <c r="V88" s="301"/>
      <c r="W88" s="302"/>
      <c r="X88" s="302"/>
      <c r="Y88" s="303"/>
      <c r="Z88" s="306"/>
      <c r="AA88" s="300"/>
      <c r="AB88" s="299"/>
      <c r="AC88" s="300"/>
      <c r="AD88" s="301"/>
      <c r="AE88" s="302"/>
      <c r="AF88" s="302"/>
      <c r="AG88" s="300"/>
      <c r="AH88" s="301"/>
      <c r="AI88" s="302"/>
      <c r="AJ88" s="302"/>
      <c r="AK88" s="303"/>
      <c r="AL88" s="306"/>
      <c r="AM88" s="300"/>
      <c r="AN88" s="299"/>
      <c r="AO88" s="300"/>
      <c r="AP88" s="301"/>
      <c r="AQ88" s="302"/>
      <c r="AR88" s="302"/>
      <c r="AS88" s="300"/>
      <c r="AT88" s="301"/>
      <c r="AU88" s="302"/>
      <c r="AV88" s="302"/>
      <c r="AW88" s="303"/>
      <c r="AX88" s="306"/>
      <c r="AY88" s="300"/>
      <c r="AZ88" s="299"/>
      <c r="BA88" s="300"/>
      <c r="BB88" s="301"/>
      <c r="BC88" s="302"/>
      <c r="BD88" s="302"/>
      <c r="BE88" s="300"/>
      <c r="BF88" s="301"/>
      <c r="BG88" s="302"/>
      <c r="BH88" s="302"/>
      <c r="BI88" s="303"/>
      <c r="BJ88" s="304" t="s">
        <v>257</v>
      </c>
      <c r="BK88" s="302"/>
      <c r="BL88" s="302"/>
      <c r="BM88" s="302"/>
      <c r="BN88" s="302"/>
      <c r="BO88" s="302"/>
      <c r="BP88" s="302"/>
      <c r="BQ88" s="302"/>
      <c r="BR88" s="302"/>
      <c r="BS88" s="300"/>
      <c r="BT88" s="307" t="str">
        <f ca="1">IF(BT89="","",IF(ISERROR(MATCH(BT89,BK22:BK38,0))=TRUE,OFFSET(BK58,MATCH(BT89,BK59:BK65,0),-5),OFFSET(BK21,MATCH(BT89,BK22:BK38,0),-5)))</f>
        <v/>
      </c>
      <c r="BU88" s="302"/>
      <c r="BV88" s="302"/>
      <c r="BW88" s="303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167"/>
      <c r="DI88" s="58"/>
      <c r="DJ88" s="58"/>
      <c r="DK88" s="57"/>
      <c r="DL88" s="58"/>
      <c r="DM88" s="58"/>
      <c r="DN88" s="167"/>
      <c r="DO88" s="58"/>
      <c r="DP88" s="59"/>
      <c r="DQ88" s="59"/>
      <c r="DR88" s="59"/>
      <c r="DT88" s="121">
        <v>84</v>
      </c>
      <c r="DU88" s="122" t="s">
        <v>286</v>
      </c>
      <c r="DV88" s="123"/>
      <c r="DW88" s="122"/>
      <c r="DX88" s="122"/>
      <c r="DY88" s="122" t="s">
        <v>3</v>
      </c>
      <c r="DZ88" s="408"/>
    </row>
    <row r="89" spans="1:130" ht="12.75" customHeight="1" x14ac:dyDescent="0.2">
      <c r="A89" s="1">
        <v>2</v>
      </c>
      <c r="B89" s="306"/>
      <c r="C89" s="300"/>
      <c r="D89" s="299"/>
      <c r="E89" s="300"/>
      <c r="F89" s="301"/>
      <c r="G89" s="302"/>
      <c r="H89" s="302"/>
      <c r="I89" s="300"/>
      <c r="J89" s="301"/>
      <c r="K89" s="302"/>
      <c r="L89" s="302"/>
      <c r="M89" s="303"/>
      <c r="N89" s="306"/>
      <c r="O89" s="300"/>
      <c r="P89" s="299"/>
      <c r="Q89" s="300"/>
      <c r="R89" s="301"/>
      <c r="S89" s="302"/>
      <c r="T89" s="302"/>
      <c r="U89" s="300"/>
      <c r="V89" s="301"/>
      <c r="W89" s="302"/>
      <c r="X89" s="302"/>
      <c r="Y89" s="303"/>
      <c r="Z89" s="306"/>
      <c r="AA89" s="300"/>
      <c r="AB89" s="299"/>
      <c r="AC89" s="300"/>
      <c r="AD89" s="301"/>
      <c r="AE89" s="302"/>
      <c r="AF89" s="302"/>
      <c r="AG89" s="300"/>
      <c r="AH89" s="301"/>
      <c r="AI89" s="302"/>
      <c r="AJ89" s="302"/>
      <c r="AK89" s="303"/>
      <c r="AL89" s="306"/>
      <c r="AM89" s="300"/>
      <c r="AN89" s="299"/>
      <c r="AO89" s="300"/>
      <c r="AP89" s="301"/>
      <c r="AQ89" s="302"/>
      <c r="AR89" s="302"/>
      <c r="AS89" s="300"/>
      <c r="AT89" s="301"/>
      <c r="AU89" s="302"/>
      <c r="AV89" s="302"/>
      <c r="AW89" s="303"/>
      <c r="AX89" s="306"/>
      <c r="AY89" s="300"/>
      <c r="AZ89" s="299"/>
      <c r="BA89" s="300"/>
      <c r="BB89" s="301"/>
      <c r="BC89" s="302"/>
      <c r="BD89" s="302"/>
      <c r="BE89" s="300"/>
      <c r="BF89" s="301"/>
      <c r="BG89" s="302"/>
      <c r="BH89" s="302"/>
      <c r="BI89" s="303"/>
      <c r="BJ89" s="308" t="s">
        <v>258</v>
      </c>
      <c r="BK89" s="302"/>
      <c r="BL89" s="302"/>
      <c r="BM89" s="302"/>
      <c r="BN89" s="302"/>
      <c r="BO89" s="302"/>
      <c r="BP89" s="302"/>
      <c r="BQ89" s="302"/>
      <c r="BR89" s="302"/>
      <c r="BS89" s="300"/>
      <c r="BT89" s="305" t="str">
        <f>IF(MAX(BK22:BM38,BK59:BM65)=0,"",MAX(BK22:BM38,BK59:BM65))</f>
        <v/>
      </c>
      <c r="BU89" s="302"/>
      <c r="BV89" s="302"/>
      <c r="BW89" s="303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167"/>
      <c r="DI89" s="58"/>
      <c r="DJ89" s="58"/>
      <c r="DK89" s="57"/>
      <c r="DL89" s="58"/>
      <c r="DM89" s="58"/>
      <c r="DN89" s="167"/>
      <c r="DO89" s="58"/>
      <c r="DP89" s="59"/>
      <c r="DQ89" s="59"/>
      <c r="DR89" s="59"/>
      <c r="DT89" s="121">
        <v>85</v>
      </c>
      <c r="DU89" s="122" t="s">
        <v>287</v>
      </c>
      <c r="DV89" s="123"/>
      <c r="DW89" s="122"/>
      <c r="DX89" s="122"/>
      <c r="DY89" s="122" t="s">
        <v>3</v>
      </c>
      <c r="DZ89" s="408"/>
    </row>
    <row r="90" spans="1:130" ht="12.75" customHeight="1" x14ac:dyDescent="0.2">
      <c r="A90" s="1">
        <v>2</v>
      </c>
      <c r="B90" s="306"/>
      <c r="C90" s="300"/>
      <c r="D90" s="299"/>
      <c r="E90" s="300"/>
      <c r="F90" s="301"/>
      <c r="G90" s="302"/>
      <c r="H90" s="302"/>
      <c r="I90" s="300"/>
      <c r="J90" s="301"/>
      <c r="K90" s="302"/>
      <c r="L90" s="302"/>
      <c r="M90" s="303"/>
      <c r="N90" s="306"/>
      <c r="O90" s="300"/>
      <c r="P90" s="299"/>
      <c r="Q90" s="300"/>
      <c r="R90" s="301"/>
      <c r="S90" s="302"/>
      <c r="T90" s="302"/>
      <c r="U90" s="300"/>
      <c r="V90" s="301"/>
      <c r="W90" s="302"/>
      <c r="X90" s="302"/>
      <c r="Y90" s="303"/>
      <c r="Z90" s="306"/>
      <c r="AA90" s="300"/>
      <c r="AB90" s="299"/>
      <c r="AC90" s="300"/>
      <c r="AD90" s="301"/>
      <c r="AE90" s="302"/>
      <c r="AF90" s="302"/>
      <c r="AG90" s="300"/>
      <c r="AH90" s="301"/>
      <c r="AI90" s="302"/>
      <c r="AJ90" s="302"/>
      <c r="AK90" s="303"/>
      <c r="AL90" s="306"/>
      <c r="AM90" s="300"/>
      <c r="AN90" s="299"/>
      <c r="AO90" s="300"/>
      <c r="AP90" s="301"/>
      <c r="AQ90" s="302"/>
      <c r="AR90" s="302"/>
      <c r="AS90" s="300"/>
      <c r="AT90" s="301"/>
      <c r="AU90" s="302"/>
      <c r="AV90" s="302"/>
      <c r="AW90" s="303"/>
      <c r="AX90" s="306"/>
      <c r="AY90" s="300"/>
      <c r="AZ90" s="299"/>
      <c r="BA90" s="300"/>
      <c r="BB90" s="301"/>
      <c r="BC90" s="302"/>
      <c r="BD90" s="302"/>
      <c r="BE90" s="300"/>
      <c r="BF90" s="301"/>
      <c r="BG90" s="302"/>
      <c r="BH90" s="302"/>
      <c r="BI90" s="303"/>
      <c r="BJ90" s="304" t="s">
        <v>261</v>
      </c>
      <c r="BK90" s="302"/>
      <c r="BL90" s="302"/>
      <c r="BM90" s="302"/>
      <c r="BN90" s="302"/>
      <c r="BO90" s="302"/>
      <c r="BP90" s="302"/>
      <c r="BQ90" s="302"/>
      <c r="BR90" s="302"/>
      <c r="BS90" s="300"/>
      <c r="BT90" s="305"/>
      <c r="BU90" s="300"/>
      <c r="BV90" s="305"/>
      <c r="BW90" s="303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167"/>
      <c r="DI90" s="58"/>
      <c r="DJ90" s="58"/>
      <c r="DK90" s="57"/>
      <c r="DL90" s="58"/>
      <c r="DM90" s="58"/>
      <c r="DN90" s="167"/>
      <c r="DO90" s="58"/>
      <c r="DP90" s="59"/>
      <c r="DQ90" s="59"/>
      <c r="DR90" s="59"/>
      <c r="DT90" s="121">
        <v>86</v>
      </c>
      <c r="DU90" s="122" t="s">
        <v>288</v>
      </c>
      <c r="DV90" s="123"/>
      <c r="DW90" s="122"/>
      <c r="DX90" s="122"/>
      <c r="DY90" s="122" t="s">
        <v>3</v>
      </c>
      <c r="DZ90" s="408"/>
    </row>
    <row r="91" spans="1:130" ht="12.75" customHeight="1" x14ac:dyDescent="0.2">
      <c r="A91" s="1">
        <v>2</v>
      </c>
      <c r="B91" s="306"/>
      <c r="C91" s="300"/>
      <c r="D91" s="299"/>
      <c r="E91" s="300"/>
      <c r="F91" s="301"/>
      <c r="G91" s="302"/>
      <c r="H91" s="302"/>
      <c r="I91" s="300"/>
      <c r="J91" s="301"/>
      <c r="K91" s="302"/>
      <c r="L91" s="302"/>
      <c r="M91" s="303"/>
      <c r="N91" s="306"/>
      <c r="O91" s="300"/>
      <c r="P91" s="299"/>
      <c r="Q91" s="300"/>
      <c r="R91" s="301"/>
      <c r="S91" s="302"/>
      <c r="T91" s="302"/>
      <c r="U91" s="300"/>
      <c r="V91" s="301"/>
      <c r="W91" s="302"/>
      <c r="X91" s="302"/>
      <c r="Y91" s="303"/>
      <c r="Z91" s="306"/>
      <c r="AA91" s="300"/>
      <c r="AB91" s="299"/>
      <c r="AC91" s="300"/>
      <c r="AD91" s="301"/>
      <c r="AE91" s="302"/>
      <c r="AF91" s="302"/>
      <c r="AG91" s="300"/>
      <c r="AH91" s="301"/>
      <c r="AI91" s="302"/>
      <c r="AJ91" s="302"/>
      <c r="AK91" s="303"/>
      <c r="AL91" s="306"/>
      <c r="AM91" s="300"/>
      <c r="AN91" s="299"/>
      <c r="AO91" s="300"/>
      <c r="AP91" s="301"/>
      <c r="AQ91" s="302"/>
      <c r="AR91" s="302"/>
      <c r="AS91" s="300"/>
      <c r="AT91" s="301"/>
      <c r="AU91" s="302"/>
      <c r="AV91" s="302"/>
      <c r="AW91" s="303"/>
      <c r="AX91" s="306"/>
      <c r="AY91" s="300"/>
      <c r="AZ91" s="299"/>
      <c r="BA91" s="300"/>
      <c r="BB91" s="301"/>
      <c r="BC91" s="302"/>
      <c r="BD91" s="302"/>
      <c r="BE91" s="300"/>
      <c r="BF91" s="301"/>
      <c r="BG91" s="302"/>
      <c r="BH91" s="302"/>
      <c r="BI91" s="303"/>
      <c r="BJ91" s="304" t="s">
        <v>263</v>
      </c>
      <c r="BK91" s="302"/>
      <c r="BL91" s="302"/>
      <c r="BM91" s="302"/>
      <c r="BN91" s="302"/>
      <c r="BO91" s="302"/>
      <c r="BP91" s="302"/>
      <c r="BQ91" s="302"/>
      <c r="BR91" s="302"/>
      <c r="BS91" s="300"/>
      <c r="BT91" s="305" t="str">
        <f>IF(COUNTBLANK(BT59:BW82)=96,"",(SUM(BT61+BT64+BT67+BT70+BT73+BT76+BT79+BT82)))</f>
        <v/>
      </c>
      <c r="BU91" s="302"/>
      <c r="BV91" s="302"/>
      <c r="BW91" s="303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167"/>
      <c r="DI91" s="58"/>
      <c r="DJ91" s="58"/>
      <c r="DK91" s="57"/>
      <c r="DL91" s="58"/>
      <c r="DM91" s="58"/>
      <c r="DN91" s="167"/>
      <c r="DO91" s="58"/>
      <c r="DP91" s="59"/>
      <c r="DQ91" s="59"/>
      <c r="DR91" s="59"/>
      <c r="DT91" s="121">
        <v>87</v>
      </c>
      <c r="DU91" s="122" t="s">
        <v>289</v>
      </c>
      <c r="DV91" s="123"/>
      <c r="DW91" s="122"/>
      <c r="DX91" s="122"/>
      <c r="DY91" s="122" t="s">
        <v>3</v>
      </c>
      <c r="DZ91" s="408"/>
    </row>
    <row r="92" spans="1:130" ht="12.75" customHeight="1" x14ac:dyDescent="0.2">
      <c r="A92" s="1">
        <v>2</v>
      </c>
      <c r="B92" s="298"/>
      <c r="C92" s="292"/>
      <c r="D92" s="291"/>
      <c r="E92" s="292"/>
      <c r="F92" s="293"/>
      <c r="G92" s="294"/>
      <c r="H92" s="294"/>
      <c r="I92" s="292"/>
      <c r="J92" s="293"/>
      <c r="K92" s="294"/>
      <c r="L92" s="294"/>
      <c r="M92" s="295"/>
      <c r="N92" s="298"/>
      <c r="O92" s="292"/>
      <c r="P92" s="291"/>
      <c r="Q92" s="292"/>
      <c r="R92" s="293"/>
      <c r="S92" s="294"/>
      <c r="T92" s="294"/>
      <c r="U92" s="292"/>
      <c r="V92" s="293"/>
      <c r="W92" s="294"/>
      <c r="X92" s="294"/>
      <c r="Y92" s="295"/>
      <c r="Z92" s="298"/>
      <c r="AA92" s="292"/>
      <c r="AB92" s="291"/>
      <c r="AC92" s="292"/>
      <c r="AD92" s="293"/>
      <c r="AE92" s="294"/>
      <c r="AF92" s="294"/>
      <c r="AG92" s="292"/>
      <c r="AH92" s="293"/>
      <c r="AI92" s="294"/>
      <c r="AJ92" s="294"/>
      <c r="AK92" s="295"/>
      <c r="AL92" s="298"/>
      <c r="AM92" s="292"/>
      <c r="AN92" s="291"/>
      <c r="AO92" s="292"/>
      <c r="AP92" s="293"/>
      <c r="AQ92" s="294"/>
      <c r="AR92" s="294"/>
      <c r="AS92" s="292"/>
      <c r="AT92" s="293"/>
      <c r="AU92" s="294"/>
      <c r="AV92" s="294"/>
      <c r="AW92" s="295"/>
      <c r="AX92" s="298"/>
      <c r="AY92" s="292"/>
      <c r="AZ92" s="291"/>
      <c r="BA92" s="292"/>
      <c r="BB92" s="293"/>
      <c r="BC92" s="294"/>
      <c r="BD92" s="294"/>
      <c r="BE92" s="292"/>
      <c r="BF92" s="293"/>
      <c r="BG92" s="294"/>
      <c r="BH92" s="294"/>
      <c r="BI92" s="295"/>
      <c r="BJ92" s="296" t="s">
        <v>299</v>
      </c>
      <c r="BK92" s="294"/>
      <c r="BL92" s="294"/>
      <c r="BM92" s="294"/>
      <c r="BN92" s="294"/>
      <c r="BO92" s="294"/>
      <c r="BP92" s="294"/>
      <c r="BQ92" s="294"/>
      <c r="BR92" s="294"/>
      <c r="BS92" s="294"/>
      <c r="BT92" s="297"/>
      <c r="BU92" s="294"/>
      <c r="BV92" s="294"/>
      <c r="BW92" s="295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167"/>
      <c r="DI92" s="58"/>
      <c r="DJ92" s="58"/>
      <c r="DK92" s="57"/>
      <c r="DL92" s="58"/>
      <c r="DM92" s="58"/>
      <c r="DN92" s="167"/>
      <c r="DO92" s="58"/>
      <c r="DP92" s="59"/>
      <c r="DQ92" s="59"/>
      <c r="DR92" s="59"/>
      <c r="DT92" s="121">
        <v>88</v>
      </c>
      <c r="DU92" s="122" t="s">
        <v>290</v>
      </c>
      <c r="DV92" s="123"/>
      <c r="DW92" s="122"/>
      <c r="DX92" s="122"/>
      <c r="DY92" s="122" t="s">
        <v>3</v>
      </c>
      <c r="DZ92" s="408"/>
    </row>
    <row r="93" spans="1:130" ht="12.75" customHeight="1" thickBot="1" x14ac:dyDescent="0.25">
      <c r="A93" s="1">
        <v>2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2"/>
      <c r="BY93" s="8"/>
      <c r="BZ93" s="8"/>
      <c r="CA93" s="8"/>
      <c r="CB93" s="8"/>
      <c r="CC93" s="8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167"/>
      <c r="DI93" s="58"/>
      <c r="DJ93" s="58"/>
      <c r="DK93" s="57"/>
      <c r="DL93" s="58"/>
      <c r="DM93" s="58"/>
      <c r="DN93" s="167"/>
      <c r="DO93" s="58"/>
      <c r="DP93" s="59"/>
      <c r="DQ93" s="59"/>
      <c r="DR93" s="59"/>
      <c r="DT93" s="121">
        <v>89</v>
      </c>
      <c r="DU93" s="122" t="s">
        <v>291</v>
      </c>
      <c r="DV93" s="123"/>
      <c r="DW93" s="122"/>
      <c r="DX93" s="122"/>
      <c r="DY93" s="122" t="s">
        <v>3</v>
      </c>
      <c r="DZ93" s="408"/>
    </row>
    <row r="94" spans="1:130" ht="12.75" customHeight="1" x14ac:dyDescent="0.2">
      <c r="A94" s="1">
        <v>3</v>
      </c>
      <c r="B94" s="364" t="s">
        <v>4</v>
      </c>
      <c r="C94" s="324"/>
      <c r="D94" s="324"/>
      <c r="E94" s="338"/>
      <c r="F94" s="365" t="s">
        <v>5</v>
      </c>
      <c r="G94" s="338"/>
      <c r="H94" s="365" t="s">
        <v>6</v>
      </c>
      <c r="I94" s="324"/>
      <c r="J94" s="323" t="s">
        <v>7</v>
      </c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38"/>
      <c r="AG94" s="366" t="s">
        <v>8</v>
      </c>
      <c r="AH94" s="324"/>
      <c r="AI94" s="324"/>
      <c r="AJ94" s="324"/>
      <c r="AK94" s="324"/>
      <c r="AL94" s="324"/>
      <c r="AM94" s="324"/>
      <c r="AN94" s="324"/>
      <c r="AO94" s="324"/>
      <c r="AP94" s="338"/>
      <c r="AQ94" s="323" t="s">
        <v>9</v>
      </c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38"/>
      <c r="BH94" s="323" t="s">
        <v>10</v>
      </c>
      <c r="BI94" s="324"/>
      <c r="BJ94" s="324"/>
      <c r="BK94" s="324"/>
      <c r="BL94" s="324"/>
      <c r="BM94" s="324"/>
      <c r="BN94" s="338"/>
      <c r="BO94" s="323" t="s">
        <v>11</v>
      </c>
      <c r="BP94" s="324"/>
      <c r="BQ94" s="324"/>
      <c r="BR94" s="324"/>
      <c r="BS94" s="338"/>
      <c r="BT94" s="323" t="s">
        <v>12</v>
      </c>
      <c r="BU94" s="324"/>
      <c r="BV94" s="324"/>
      <c r="BW94" s="33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167"/>
      <c r="DI94" s="58"/>
      <c r="DJ94" s="58"/>
      <c r="DK94" s="57"/>
      <c r="DL94" s="58"/>
      <c r="DM94" s="58"/>
      <c r="DN94" s="167"/>
      <c r="DO94" s="58"/>
      <c r="DP94" s="59"/>
      <c r="DQ94" s="59"/>
      <c r="DR94" s="59"/>
      <c r="DT94" s="124">
        <v>91</v>
      </c>
      <c r="DU94" s="125" t="s">
        <v>292</v>
      </c>
      <c r="DV94" s="126"/>
      <c r="DW94" s="125"/>
      <c r="DX94" s="125"/>
      <c r="DY94" s="125" t="s">
        <v>3</v>
      </c>
      <c r="DZ94" s="411" t="s">
        <v>293</v>
      </c>
    </row>
    <row r="95" spans="1:130" ht="12.75" customHeight="1" x14ac:dyDescent="0.2">
      <c r="A95" s="1">
        <v>3</v>
      </c>
      <c r="B95" s="364">
        <f>$B$7</f>
        <v>0</v>
      </c>
      <c r="C95" s="324"/>
      <c r="D95" s="324"/>
      <c r="E95" s="338"/>
      <c r="F95" s="365">
        <f>$F$7</f>
        <v>0</v>
      </c>
      <c r="G95" s="338"/>
      <c r="H95" s="365" t="s">
        <v>33</v>
      </c>
      <c r="I95" s="324"/>
      <c r="J95" s="323">
        <f>J7</f>
        <v>0</v>
      </c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38"/>
      <c r="AG95" s="367" t="e">
        <f>VLOOKUP(J95,$DH$6:$DO$31,4,FALSE)</f>
        <v>#N/A</v>
      </c>
      <c r="AH95" s="324"/>
      <c r="AI95" s="324"/>
      <c r="AJ95" s="324"/>
      <c r="AK95" s="324"/>
      <c r="AL95" s="324"/>
      <c r="AM95" s="324"/>
      <c r="AN95" s="324"/>
      <c r="AO95" s="324"/>
      <c r="AP95" s="338"/>
      <c r="AQ95" s="323" t="e">
        <f>VLOOKUP(J95,$DH$6:$DO$31,7,FALSE)</f>
        <v>#N/A</v>
      </c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38"/>
      <c r="BH95" s="323" t="e">
        <f>VLOOKUP(J95,$DH$6:$DP$31,9,FALSE)</f>
        <v>#N/A</v>
      </c>
      <c r="BI95" s="324"/>
      <c r="BJ95" s="324"/>
      <c r="BK95" s="324"/>
      <c r="BL95" s="324"/>
      <c r="BM95" s="324"/>
      <c r="BN95" s="338"/>
      <c r="BO95" s="323" t="e">
        <f>VLOOKUP(J95,$DH$6:$DP$31,8,FALSE)</f>
        <v>#N/A</v>
      </c>
      <c r="BP95" s="324"/>
      <c r="BQ95" s="324"/>
      <c r="BR95" s="324"/>
      <c r="BS95" s="338"/>
      <c r="BT95" s="323" t="e">
        <f>VLOOKUP(J95,$DH$6:$DP$31,2,FALSE)</f>
        <v>#N/A</v>
      </c>
      <c r="BU95" s="324"/>
      <c r="BV95" s="324"/>
      <c r="BW95" s="338"/>
      <c r="BX95" s="13"/>
      <c r="BY95" s="8"/>
      <c r="BZ95" s="8"/>
      <c r="CA95" s="8"/>
      <c r="CB95" s="8"/>
      <c r="CC95" s="8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167"/>
      <c r="DI95" s="58"/>
      <c r="DJ95" s="58"/>
      <c r="DK95" s="57"/>
      <c r="DL95" s="58"/>
      <c r="DM95" s="58"/>
      <c r="DN95" s="167"/>
      <c r="DO95" s="58"/>
      <c r="DP95" s="59"/>
      <c r="DQ95" s="59"/>
      <c r="DR95" s="59"/>
      <c r="DT95" s="127">
        <v>92</v>
      </c>
      <c r="DU95" s="128" t="s">
        <v>294</v>
      </c>
      <c r="DV95" s="129"/>
      <c r="DW95" s="128"/>
      <c r="DX95" s="128"/>
      <c r="DY95" s="128" t="s">
        <v>3</v>
      </c>
      <c r="DZ95" s="408"/>
    </row>
    <row r="96" spans="1:130" ht="12.75" customHeight="1" x14ac:dyDescent="0.2">
      <c r="A96" s="1">
        <v>3</v>
      </c>
      <c r="B96" s="169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70"/>
      <c r="BX96" s="2"/>
      <c r="BY96" s="8"/>
      <c r="BZ96" s="8"/>
      <c r="CA96" s="8"/>
      <c r="CB96" s="8"/>
      <c r="CC96" s="8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167"/>
      <c r="DI96" s="58"/>
      <c r="DJ96" s="58"/>
      <c r="DK96" s="57"/>
      <c r="DL96" s="58"/>
      <c r="DM96" s="58"/>
      <c r="DN96" s="167"/>
      <c r="DO96" s="58"/>
      <c r="DP96" s="59"/>
      <c r="DQ96" s="59"/>
      <c r="DR96" s="59"/>
      <c r="DT96" s="127">
        <v>93</v>
      </c>
      <c r="DU96" s="128" t="s">
        <v>295</v>
      </c>
      <c r="DV96" s="129"/>
      <c r="DW96" s="128"/>
      <c r="DX96" s="128"/>
      <c r="DY96" s="128" t="s">
        <v>3</v>
      </c>
      <c r="DZ96" s="408"/>
    </row>
    <row r="97" spans="1:130" ht="12.75" customHeight="1" x14ac:dyDescent="0.2">
      <c r="A97" s="1">
        <v>3</v>
      </c>
      <c r="B97" s="351" t="s">
        <v>34</v>
      </c>
      <c r="C97" s="327"/>
      <c r="D97" s="352" t="s">
        <v>35</v>
      </c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38"/>
      <c r="R97" s="352" t="s">
        <v>36</v>
      </c>
      <c r="S97" s="324"/>
      <c r="T97" s="324"/>
      <c r="U97" s="324"/>
      <c r="V97" s="324"/>
      <c r="W97" s="324"/>
      <c r="X97" s="324"/>
      <c r="Y97" s="324"/>
      <c r="Z97" s="324"/>
      <c r="AA97" s="324"/>
      <c r="AB97" s="338"/>
      <c r="AC97" s="352" t="s">
        <v>37</v>
      </c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24"/>
      <c r="BD97" s="324"/>
      <c r="BE97" s="338"/>
      <c r="BF97" s="352" t="s">
        <v>38</v>
      </c>
      <c r="BG97" s="324"/>
      <c r="BH97" s="324"/>
      <c r="BI97" s="324"/>
      <c r="BJ97" s="324"/>
      <c r="BK97" s="324"/>
      <c r="BL97" s="324"/>
      <c r="BM97" s="338"/>
      <c r="BN97" s="353" t="s">
        <v>39</v>
      </c>
      <c r="BO97" s="326"/>
      <c r="BP97" s="327"/>
      <c r="BQ97" s="353" t="s">
        <v>40</v>
      </c>
      <c r="BR97" s="327"/>
      <c r="BS97" s="354" t="s">
        <v>41</v>
      </c>
      <c r="BT97" s="324"/>
      <c r="BU97" s="324"/>
      <c r="BV97" s="324"/>
      <c r="BW97" s="338"/>
      <c r="BX97" s="7"/>
      <c r="BY97" s="58"/>
      <c r="BZ97" s="58"/>
      <c r="CA97" s="58"/>
      <c r="CB97" s="58"/>
      <c r="CC97" s="58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167"/>
      <c r="DI97" s="58"/>
      <c r="DJ97" s="58"/>
      <c r="DK97" s="57"/>
      <c r="DL97" s="58"/>
      <c r="DM97" s="58"/>
      <c r="DN97" s="167"/>
      <c r="DO97" s="58"/>
      <c r="DP97" s="59"/>
      <c r="DQ97" s="59"/>
      <c r="DR97" s="59"/>
      <c r="DT97" s="127">
        <v>94</v>
      </c>
      <c r="DU97" s="128" t="s">
        <v>296</v>
      </c>
      <c r="DV97" s="129"/>
      <c r="DW97" s="128"/>
      <c r="DX97" s="128"/>
      <c r="DY97" s="128" t="s">
        <v>3</v>
      </c>
      <c r="DZ97" s="408"/>
    </row>
    <row r="98" spans="1:130" ht="12.75" customHeight="1" x14ac:dyDescent="0.2">
      <c r="A98" s="1">
        <v>3</v>
      </c>
      <c r="B98" s="346"/>
      <c r="C98" s="347"/>
      <c r="D98" s="355" t="s">
        <v>52</v>
      </c>
      <c r="E98" s="326"/>
      <c r="F98" s="326"/>
      <c r="G98" s="326"/>
      <c r="H98" s="327"/>
      <c r="I98" s="355" t="s">
        <v>53</v>
      </c>
      <c r="J98" s="326"/>
      <c r="K98" s="326"/>
      <c r="L98" s="326"/>
      <c r="M98" s="327"/>
      <c r="N98" s="355" t="s">
        <v>54</v>
      </c>
      <c r="O98" s="326"/>
      <c r="P98" s="326"/>
      <c r="Q98" s="327"/>
      <c r="R98" s="356" t="s">
        <v>55</v>
      </c>
      <c r="S98" s="326"/>
      <c r="T98" s="327"/>
      <c r="U98" s="353" t="s">
        <v>56</v>
      </c>
      <c r="V98" s="326"/>
      <c r="W98" s="327"/>
      <c r="X98" s="353" t="s">
        <v>57</v>
      </c>
      <c r="Y98" s="327"/>
      <c r="Z98" s="353" t="s">
        <v>58</v>
      </c>
      <c r="AA98" s="326"/>
      <c r="AB98" s="327"/>
      <c r="AC98" s="352" t="s">
        <v>59</v>
      </c>
      <c r="AD98" s="324"/>
      <c r="AE98" s="324"/>
      <c r="AF98" s="324"/>
      <c r="AG98" s="324"/>
      <c r="AH98" s="338"/>
      <c r="AI98" s="352" t="s">
        <v>60</v>
      </c>
      <c r="AJ98" s="324"/>
      <c r="AK98" s="324"/>
      <c r="AL98" s="324"/>
      <c r="AM98" s="324"/>
      <c r="AN98" s="338"/>
      <c r="AO98" s="352" t="s">
        <v>61</v>
      </c>
      <c r="AP98" s="324"/>
      <c r="AQ98" s="324"/>
      <c r="AR98" s="324"/>
      <c r="AS98" s="324"/>
      <c r="AT98" s="338"/>
      <c r="AU98" s="352" t="s">
        <v>62</v>
      </c>
      <c r="AV98" s="324"/>
      <c r="AW98" s="324"/>
      <c r="AX98" s="324"/>
      <c r="AY98" s="324"/>
      <c r="AZ98" s="357"/>
      <c r="BA98" s="352" t="s">
        <v>63</v>
      </c>
      <c r="BB98" s="324"/>
      <c r="BC98" s="324"/>
      <c r="BD98" s="338"/>
      <c r="BE98" s="358" t="s">
        <v>64</v>
      </c>
      <c r="BF98" s="361" t="s">
        <v>65</v>
      </c>
      <c r="BG98" s="326"/>
      <c r="BH98" s="327"/>
      <c r="BI98" s="361" t="s">
        <v>66</v>
      </c>
      <c r="BJ98" s="326"/>
      <c r="BK98" s="326"/>
      <c r="BL98" s="326"/>
      <c r="BM98" s="327"/>
      <c r="BN98" s="346"/>
      <c r="BO98" s="322"/>
      <c r="BP98" s="347"/>
      <c r="BQ98" s="346"/>
      <c r="BR98" s="347"/>
      <c r="BS98" s="358" t="s">
        <v>67</v>
      </c>
      <c r="BT98" s="363" t="s">
        <v>68</v>
      </c>
      <c r="BU98" s="326"/>
      <c r="BV98" s="326"/>
      <c r="BW98" s="327"/>
      <c r="BX98" s="7"/>
      <c r="BY98" s="58"/>
      <c r="BZ98" s="58"/>
      <c r="CA98" s="58"/>
      <c r="CB98" s="58"/>
      <c r="CC98" s="58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167"/>
      <c r="DI98" s="58"/>
      <c r="DJ98" s="58"/>
      <c r="DK98" s="57"/>
      <c r="DL98" s="58"/>
      <c r="DM98" s="58"/>
      <c r="DN98" s="167"/>
      <c r="DO98" s="58"/>
      <c r="DP98" s="59"/>
      <c r="DQ98" s="59"/>
      <c r="DR98" s="59"/>
      <c r="DT98" s="127">
        <v>95</v>
      </c>
      <c r="DU98" s="128" t="s">
        <v>242</v>
      </c>
      <c r="DV98" s="129"/>
      <c r="DW98" s="128"/>
      <c r="DX98" s="128"/>
      <c r="DY98" s="128" t="s">
        <v>3</v>
      </c>
      <c r="DZ98" s="408"/>
    </row>
    <row r="99" spans="1:130" ht="12.75" customHeight="1" x14ac:dyDescent="0.2">
      <c r="A99" s="1">
        <v>3</v>
      </c>
      <c r="B99" s="346"/>
      <c r="C99" s="347"/>
      <c r="D99" s="346"/>
      <c r="E99" s="322"/>
      <c r="F99" s="322"/>
      <c r="G99" s="322"/>
      <c r="H99" s="347"/>
      <c r="I99" s="346"/>
      <c r="J99" s="322"/>
      <c r="K99" s="322"/>
      <c r="L99" s="322"/>
      <c r="M99" s="347"/>
      <c r="N99" s="346"/>
      <c r="O99" s="322"/>
      <c r="P99" s="322"/>
      <c r="Q99" s="347"/>
      <c r="R99" s="346"/>
      <c r="S99" s="322"/>
      <c r="T99" s="347"/>
      <c r="U99" s="346"/>
      <c r="V99" s="322"/>
      <c r="W99" s="347"/>
      <c r="X99" s="346"/>
      <c r="Y99" s="347"/>
      <c r="Z99" s="346"/>
      <c r="AA99" s="322"/>
      <c r="AB99" s="347"/>
      <c r="AC99" s="342" t="s">
        <v>77</v>
      </c>
      <c r="AD99" s="342" t="s">
        <v>78</v>
      </c>
      <c r="AE99" s="345" t="s">
        <v>79</v>
      </c>
      <c r="AF99" s="326"/>
      <c r="AG99" s="326"/>
      <c r="AH99" s="327"/>
      <c r="AI99" s="342" t="s">
        <v>77</v>
      </c>
      <c r="AJ99" s="342" t="s">
        <v>78</v>
      </c>
      <c r="AK99" s="345" t="s">
        <v>79</v>
      </c>
      <c r="AL99" s="326"/>
      <c r="AM99" s="326"/>
      <c r="AN99" s="327"/>
      <c r="AO99" s="342" t="s">
        <v>77</v>
      </c>
      <c r="AP99" s="342" t="s">
        <v>78</v>
      </c>
      <c r="AQ99" s="345" t="s">
        <v>79</v>
      </c>
      <c r="AR99" s="326"/>
      <c r="AS99" s="326"/>
      <c r="AT99" s="327"/>
      <c r="AU99" s="342" t="s">
        <v>77</v>
      </c>
      <c r="AV99" s="342" t="s">
        <v>78</v>
      </c>
      <c r="AW99" s="345" t="s">
        <v>79</v>
      </c>
      <c r="AX99" s="326"/>
      <c r="AY99" s="326"/>
      <c r="AZ99" s="327"/>
      <c r="BA99" s="342" t="s">
        <v>77</v>
      </c>
      <c r="BB99" s="342" t="s">
        <v>65</v>
      </c>
      <c r="BC99" s="348" t="s">
        <v>80</v>
      </c>
      <c r="BD99" s="349"/>
      <c r="BE99" s="359"/>
      <c r="BF99" s="346"/>
      <c r="BG99" s="322"/>
      <c r="BH99" s="347"/>
      <c r="BI99" s="346"/>
      <c r="BJ99" s="322"/>
      <c r="BK99" s="322"/>
      <c r="BL99" s="322"/>
      <c r="BM99" s="347"/>
      <c r="BN99" s="346"/>
      <c r="BO99" s="322"/>
      <c r="BP99" s="347"/>
      <c r="BQ99" s="346"/>
      <c r="BR99" s="347"/>
      <c r="BS99" s="359"/>
      <c r="BT99" s="346"/>
      <c r="BU99" s="322"/>
      <c r="BV99" s="322"/>
      <c r="BW99" s="347"/>
      <c r="BX99" s="7"/>
      <c r="BY99" s="58"/>
      <c r="BZ99" s="58"/>
      <c r="CA99" s="58"/>
      <c r="CB99" s="58"/>
      <c r="CC99" s="58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167"/>
      <c r="DI99" s="58"/>
      <c r="DJ99" s="58"/>
      <c r="DK99" s="57"/>
      <c r="DL99" s="58"/>
      <c r="DM99" s="58"/>
      <c r="DN99" s="167"/>
      <c r="DO99" s="58"/>
      <c r="DP99" s="59"/>
      <c r="DQ99" s="59"/>
      <c r="DR99" s="59"/>
      <c r="DT99" s="127">
        <v>96</v>
      </c>
      <c r="DU99" s="128" t="s">
        <v>297</v>
      </c>
      <c r="DV99" s="129"/>
      <c r="DW99" s="128"/>
      <c r="DX99" s="128"/>
      <c r="DY99" s="128" t="s">
        <v>3</v>
      </c>
      <c r="DZ99" s="408"/>
    </row>
    <row r="100" spans="1:130" ht="12.75" customHeight="1" x14ac:dyDescent="0.2">
      <c r="A100" s="1">
        <v>3</v>
      </c>
      <c r="B100" s="346"/>
      <c r="C100" s="347"/>
      <c r="D100" s="346"/>
      <c r="E100" s="322"/>
      <c r="F100" s="322"/>
      <c r="G100" s="322"/>
      <c r="H100" s="347"/>
      <c r="I100" s="346"/>
      <c r="J100" s="322"/>
      <c r="K100" s="322"/>
      <c r="L100" s="322"/>
      <c r="M100" s="347"/>
      <c r="N100" s="346"/>
      <c r="O100" s="322"/>
      <c r="P100" s="322"/>
      <c r="Q100" s="347"/>
      <c r="R100" s="346"/>
      <c r="S100" s="322"/>
      <c r="T100" s="347"/>
      <c r="U100" s="346"/>
      <c r="V100" s="322"/>
      <c r="W100" s="347"/>
      <c r="X100" s="346"/>
      <c r="Y100" s="347"/>
      <c r="Z100" s="346"/>
      <c r="AA100" s="322"/>
      <c r="AB100" s="347"/>
      <c r="AC100" s="343"/>
      <c r="AD100" s="343"/>
      <c r="AE100" s="346"/>
      <c r="AF100" s="322"/>
      <c r="AG100" s="322"/>
      <c r="AH100" s="347"/>
      <c r="AI100" s="343"/>
      <c r="AJ100" s="343"/>
      <c r="AK100" s="346"/>
      <c r="AL100" s="322"/>
      <c r="AM100" s="322"/>
      <c r="AN100" s="347"/>
      <c r="AO100" s="343"/>
      <c r="AP100" s="343"/>
      <c r="AQ100" s="346"/>
      <c r="AR100" s="322"/>
      <c r="AS100" s="322"/>
      <c r="AT100" s="347"/>
      <c r="AU100" s="343"/>
      <c r="AV100" s="343"/>
      <c r="AW100" s="346"/>
      <c r="AX100" s="322"/>
      <c r="AY100" s="322"/>
      <c r="AZ100" s="347"/>
      <c r="BA100" s="343"/>
      <c r="BB100" s="343"/>
      <c r="BC100" s="346"/>
      <c r="BD100" s="347"/>
      <c r="BE100" s="359"/>
      <c r="BF100" s="346"/>
      <c r="BG100" s="322"/>
      <c r="BH100" s="347"/>
      <c r="BI100" s="346"/>
      <c r="BJ100" s="322"/>
      <c r="BK100" s="322"/>
      <c r="BL100" s="322"/>
      <c r="BM100" s="347"/>
      <c r="BN100" s="346"/>
      <c r="BO100" s="322"/>
      <c r="BP100" s="347"/>
      <c r="BQ100" s="346"/>
      <c r="BR100" s="347"/>
      <c r="BS100" s="359"/>
      <c r="BT100" s="346"/>
      <c r="BU100" s="322"/>
      <c r="BV100" s="322"/>
      <c r="BW100" s="347"/>
      <c r="BX100" s="7"/>
      <c r="BY100" s="58"/>
      <c r="BZ100" s="58"/>
      <c r="CA100" s="58"/>
      <c r="CB100" s="58"/>
      <c r="CC100" s="58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167"/>
      <c r="DI100" s="58"/>
      <c r="DJ100" s="58"/>
      <c r="DK100" s="57"/>
      <c r="DL100" s="58"/>
      <c r="DM100" s="58"/>
      <c r="DN100" s="167"/>
      <c r="DO100" s="58"/>
      <c r="DP100" s="59"/>
      <c r="DQ100" s="59"/>
      <c r="DR100" s="59"/>
      <c r="DT100" s="127">
        <v>97</v>
      </c>
      <c r="DU100" s="128" t="s">
        <v>294</v>
      </c>
      <c r="DV100" s="129"/>
      <c r="DW100" s="128"/>
      <c r="DX100" s="128"/>
      <c r="DY100" s="128" t="s">
        <v>3</v>
      </c>
      <c r="DZ100" s="408"/>
    </row>
    <row r="101" spans="1:130" ht="12.75" customHeight="1" x14ac:dyDescent="0.2">
      <c r="A101" s="1">
        <v>3</v>
      </c>
      <c r="B101" s="328"/>
      <c r="C101" s="330"/>
      <c r="D101" s="328"/>
      <c r="E101" s="329"/>
      <c r="F101" s="329"/>
      <c r="G101" s="329"/>
      <c r="H101" s="330"/>
      <c r="I101" s="328"/>
      <c r="J101" s="329"/>
      <c r="K101" s="329"/>
      <c r="L101" s="329"/>
      <c r="M101" s="330"/>
      <c r="N101" s="328"/>
      <c r="O101" s="329"/>
      <c r="P101" s="329"/>
      <c r="Q101" s="330"/>
      <c r="R101" s="328"/>
      <c r="S101" s="329"/>
      <c r="T101" s="330"/>
      <c r="U101" s="328"/>
      <c r="V101" s="329"/>
      <c r="W101" s="330"/>
      <c r="X101" s="328"/>
      <c r="Y101" s="330"/>
      <c r="Z101" s="328"/>
      <c r="AA101" s="329"/>
      <c r="AB101" s="330"/>
      <c r="AC101" s="343"/>
      <c r="AD101" s="343"/>
      <c r="AE101" s="346"/>
      <c r="AF101" s="322"/>
      <c r="AG101" s="322"/>
      <c r="AH101" s="347"/>
      <c r="AI101" s="343"/>
      <c r="AJ101" s="343"/>
      <c r="AK101" s="346"/>
      <c r="AL101" s="322"/>
      <c r="AM101" s="322"/>
      <c r="AN101" s="347"/>
      <c r="AO101" s="343"/>
      <c r="AP101" s="343"/>
      <c r="AQ101" s="346"/>
      <c r="AR101" s="322"/>
      <c r="AS101" s="322"/>
      <c r="AT101" s="347"/>
      <c r="AU101" s="343"/>
      <c r="AV101" s="343"/>
      <c r="AW101" s="346"/>
      <c r="AX101" s="322"/>
      <c r="AY101" s="322"/>
      <c r="AZ101" s="347"/>
      <c r="BA101" s="343"/>
      <c r="BB101" s="343"/>
      <c r="BC101" s="346"/>
      <c r="BD101" s="347"/>
      <c r="BE101" s="359"/>
      <c r="BF101" s="328"/>
      <c r="BG101" s="329"/>
      <c r="BH101" s="330"/>
      <c r="BI101" s="328"/>
      <c r="BJ101" s="329"/>
      <c r="BK101" s="329"/>
      <c r="BL101" s="329"/>
      <c r="BM101" s="330"/>
      <c r="BN101" s="346"/>
      <c r="BO101" s="322"/>
      <c r="BP101" s="347"/>
      <c r="BQ101" s="346"/>
      <c r="BR101" s="347"/>
      <c r="BS101" s="362"/>
      <c r="BT101" s="328"/>
      <c r="BU101" s="329"/>
      <c r="BV101" s="329"/>
      <c r="BW101" s="330"/>
      <c r="BX101" s="7"/>
      <c r="BY101" s="58"/>
      <c r="BZ101" s="58"/>
      <c r="CA101" s="58"/>
      <c r="CB101" s="58"/>
      <c r="CC101" s="58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167"/>
      <c r="DI101" s="58"/>
      <c r="DJ101" s="58"/>
      <c r="DK101" s="57"/>
      <c r="DL101" s="58"/>
      <c r="DM101" s="58"/>
      <c r="DN101" s="167"/>
      <c r="DO101" s="58"/>
      <c r="DP101" s="59"/>
      <c r="DQ101" s="59"/>
      <c r="DR101" s="59"/>
      <c r="DT101" s="127">
        <v>98</v>
      </c>
      <c r="DU101" s="128" t="s">
        <v>298</v>
      </c>
      <c r="DV101" s="129"/>
      <c r="DW101" s="128"/>
      <c r="DX101" s="128"/>
      <c r="DY101" s="128" t="s">
        <v>3</v>
      </c>
      <c r="DZ101" s="408"/>
    </row>
    <row r="102" spans="1:130" ht="12.75" customHeight="1" thickBot="1" x14ac:dyDescent="0.25">
      <c r="A102" s="1">
        <v>3</v>
      </c>
      <c r="B102" s="135" t="s">
        <v>103</v>
      </c>
      <c r="C102" s="135" t="s">
        <v>104</v>
      </c>
      <c r="D102" s="337" t="s">
        <v>105</v>
      </c>
      <c r="E102" s="324"/>
      <c r="F102" s="324"/>
      <c r="G102" s="324"/>
      <c r="H102" s="338"/>
      <c r="I102" s="337" t="s">
        <v>105</v>
      </c>
      <c r="J102" s="324"/>
      <c r="K102" s="324"/>
      <c r="L102" s="324"/>
      <c r="M102" s="338"/>
      <c r="N102" s="337" t="s">
        <v>105</v>
      </c>
      <c r="O102" s="324"/>
      <c r="P102" s="324"/>
      <c r="Q102" s="338"/>
      <c r="R102" s="337" t="s">
        <v>106</v>
      </c>
      <c r="S102" s="324"/>
      <c r="T102" s="338"/>
      <c r="U102" s="337" t="s">
        <v>106</v>
      </c>
      <c r="V102" s="324"/>
      <c r="W102" s="338"/>
      <c r="X102" s="337" t="s">
        <v>107</v>
      </c>
      <c r="Y102" s="338"/>
      <c r="Z102" s="337" t="s">
        <v>105</v>
      </c>
      <c r="AA102" s="324"/>
      <c r="AB102" s="338"/>
      <c r="AC102" s="344"/>
      <c r="AD102" s="344"/>
      <c r="AE102" s="328"/>
      <c r="AF102" s="329"/>
      <c r="AG102" s="329"/>
      <c r="AH102" s="330"/>
      <c r="AI102" s="344"/>
      <c r="AJ102" s="344"/>
      <c r="AK102" s="328"/>
      <c r="AL102" s="329"/>
      <c r="AM102" s="329"/>
      <c r="AN102" s="330"/>
      <c r="AO102" s="344"/>
      <c r="AP102" s="344"/>
      <c r="AQ102" s="328"/>
      <c r="AR102" s="329"/>
      <c r="AS102" s="329"/>
      <c r="AT102" s="330"/>
      <c r="AU102" s="344"/>
      <c r="AV102" s="344"/>
      <c r="AW102" s="328"/>
      <c r="AX102" s="329"/>
      <c r="AY102" s="329"/>
      <c r="AZ102" s="330"/>
      <c r="BA102" s="344"/>
      <c r="BB102" s="344"/>
      <c r="BC102" s="328"/>
      <c r="BD102" s="330"/>
      <c r="BE102" s="360"/>
      <c r="BF102" s="350" t="s">
        <v>108</v>
      </c>
      <c r="BG102" s="324"/>
      <c r="BH102" s="338"/>
      <c r="BI102" s="337" t="s">
        <v>109</v>
      </c>
      <c r="BJ102" s="338"/>
      <c r="BK102" s="337" t="s">
        <v>110</v>
      </c>
      <c r="BL102" s="324"/>
      <c r="BM102" s="338"/>
      <c r="BN102" s="328"/>
      <c r="BO102" s="329"/>
      <c r="BP102" s="330"/>
      <c r="BQ102" s="328"/>
      <c r="BR102" s="330"/>
      <c r="BS102" s="159" t="s">
        <v>104</v>
      </c>
      <c r="BT102" s="337" t="s">
        <v>111</v>
      </c>
      <c r="BU102" s="324"/>
      <c r="BV102" s="324"/>
      <c r="BW102" s="338"/>
      <c r="BX102" s="7"/>
      <c r="BY102" s="58"/>
      <c r="BZ102" s="58"/>
      <c r="CA102" s="58"/>
      <c r="CB102" s="58"/>
      <c r="CC102" s="58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167"/>
      <c r="DI102" s="58"/>
      <c r="DJ102" s="58"/>
      <c r="DK102" s="57"/>
      <c r="DL102" s="58"/>
      <c r="DM102" s="58"/>
      <c r="DN102" s="167"/>
      <c r="DO102" s="58"/>
      <c r="DP102" s="59"/>
      <c r="DQ102" s="59"/>
      <c r="DR102" s="59"/>
      <c r="DT102" s="130">
        <v>99</v>
      </c>
      <c r="DU102" s="131" t="s">
        <v>296</v>
      </c>
      <c r="DV102" s="132"/>
      <c r="DW102" s="131"/>
      <c r="DX102" s="131"/>
      <c r="DY102" s="131" t="s">
        <v>3</v>
      </c>
      <c r="DZ102" s="409"/>
    </row>
    <row r="103" spans="1:130" ht="12.75" customHeight="1" x14ac:dyDescent="0.2">
      <c r="A103" s="1">
        <v>3</v>
      </c>
      <c r="B103" s="160" t="s">
        <v>87</v>
      </c>
      <c r="C103" s="160" t="s">
        <v>19</v>
      </c>
      <c r="D103" s="339"/>
      <c r="E103" s="315"/>
      <c r="F103" s="315"/>
      <c r="G103" s="315"/>
      <c r="H103" s="318"/>
      <c r="I103" s="339"/>
      <c r="J103" s="315"/>
      <c r="K103" s="315"/>
      <c r="L103" s="315"/>
      <c r="M103" s="318"/>
      <c r="N103" s="340" t="str">
        <f t="shared" ref="N103:N126" si="13">IF(D103="","",INT(VLOOKUP($J$7,$DH$6:$DO$31,3,FALSE)+D103))</f>
        <v/>
      </c>
      <c r="O103" s="315"/>
      <c r="P103" s="315"/>
      <c r="Q103" s="318"/>
      <c r="R103" s="339"/>
      <c r="S103" s="315"/>
      <c r="T103" s="318"/>
      <c r="U103" s="339"/>
      <c r="V103" s="315"/>
      <c r="W103" s="318"/>
      <c r="X103" s="340" t="str">
        <f t="shared" ref="X103:X126" si="14">IF(OR(U103="",U103&gt;R103),"",100*(Z103/(6.11*EXP((17.27*R103)/(237.3+R103)))))</f>
        <v/>
      </c>
      <c r="Y103" s="318"/>
      <c r="Z103" s="339" t="str">
        <f t="shared" ref="Z103:Z126" si="15">IF(OR(U103="",U103&gt;R103),"",6.11*EXP((17.7*U103/(243.5+U103))))</f>
        <v/>
      </c>
      <c r="AA103" s="315"/>
      <c r="AB103" s="318"/>
      <c r="AC103" s="138"/>
      <c r="AD103" s="139"/>
      <c r="AE103" s="340"/>
      <c r="AF103" s="315"/>
      <c r="AG103" s="315"/>
      <c r="AH103" s="318"/>
      <c r="AI103" s="140"/>
      <c r="AJ103" s="139"/>
      <c r="AK103" s="340"/>
      <c r="AL103" s="315"/>
      <c r="AM103" s="315"/>
      <c r="AN103" s="318"/>
      <c r="AO103" s="140"/>
      <c r="AP103" s="139"/>
      <c r="AQ103" s="340"/>
      <c r="AR103" s="315"/>
      <c r="AS103" s="315"/>
      <c r="AT103" s="318"/>
      <c r="AU103" s="140"/>
      <c r="AV103" s="139"/>
      <c r="AW103" s="340"/>
      <c r="AX103" s="315"/>
      <c r="AY103" s="315"/>
      <c r="AZ103" s="318"/>
      <c r="BA103" s="140"/>
      <c r="BB103" s="141"/>
      <c r="BC103" s="340"/>
      <c r="BD103" s="318"/>
      <c r="BE103" s="161" t="s">
        <v>431</v>
      </c>
      <c r="BF103" s="341"/>
      <c r="BG103" s="315"/>
      <c r="BH103" s="318"/>
      <c r="BI103" s="340"/>
      <c r="BJ103" s="318"/>
      <c r="BK103" s="339" t="str">
        <f t="shared" ref="BK103:BK126" si="16">IF(BI103="","",BI103/1.94384)</f>
        <v/>
      </c>
      <c r="BL103" s="315"/>
      <c r="BM103" s="318"/>
      <c r="BN103" s="341"/>
      <c r="BO103" s="315"/>
      <c r="BP103" s="318"/>
      <c r="BQ103" s="341"/>
      <c r="BR103" s="318"/>
      <c r="BS103" s="142" t="s">
        <v>101</v>
      </c>
      <c r="BT103" s="339"/>
      <c r="BU103" s="315"/>
      <c r="BV103" s="315"/>
      <c r="BW103" s="318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167"/>
      <c r="DI103" s="58"/>
      <c r="DJ103" s="58"/>
      <c r="DK103" s="57"/>
      <c r="DL103" s="58"/>
      <c r="DM103" s="58"/>
      <c r="DN103" s="167"/>
      <c r="DO103" s="58"/>
      <c r="DP103" s="59"/>
      <c r="DQ103" s="59"/>
      <c r="DR103" s="59"/>
      <c r="DT103" s="98"/>
      <c r="DU103" s="60"/>
      <c r="DV103" s="59"/>
      <c r="DW103" s="60"/>
      <c r="DX103" s="60"/>
      <c r="DY103" s="60"/>
    </row>
    <row r="104" spans="1:130" ht="12.75" customHeight="1" x14ac:dyDescent="0.2">
      <c r="A104" s="1">
        <v>3</v>
      </c>
      <c r="B104" s="162" t="s">
        <v>94</v>
      </c>
      <c r="C104" s="162" t="s">
        <v>27</v>
      </c>
      <c r="D104" s="335"/>
      <c r="E104" s="302"/>
      <c r="F104" s="302"/>
      <c r="G104" s="302"/>
      <c r="H104" s="303"/>
      <c r="I104" s="335"/>
      <c r="J104" s="302"/>
      <c r="K104" s="302"/>
      <c r="L104" s="302"/>
      <c r="M104" s="303"/>
      <c r="N104" s="336" t="str">
        <f t="shared" si="13"/>
        <v/>
      </c>
      <c r="O104" s="302"/>
      <c r="P104" s="302"/>
      <c r="Q104" s="303"/>
      <c r="R104" s="335"/>
      <c r="S104" s="302"/>
      <c r="T104" s="303"/>
      <c r="U104" s="335"/>
      <c r="V104" s="302"/>
      <c r="W104" s="303"/>
      <c r="X104" s="336" t="str">
        <f t="shared" si="14"/>
        <v/>
      </c>
      <c r="Y104" s="303"/>
      <c r="Z104" s="335" t="str">
        <f t="shared" si="15"/>
        <v/>
      </c>
      <c r="AA104" s="302"/>
      <c r="AB104" s="303"/>
      <c r="AC104" s="144"/>
      <c r="AD104" s="145"/>
      <c r="AE104" s="336"/>
      <c r="AF104" s="302"/>
      <c r="AG104" s="302"/>
      <c r="AH104" s="303"/>
      <c r="AI104" s="146"/>
      <c r="AJ104" s="145"/>
      <c r="AK104" s="336"/>
      <c r="AL104" s="302"/>
      <c r="AM104" s="302"/>
      <c r="AN104" s="303"/>
      <c r="AO104" s="146"/>
      <c r="AP104" s="145"/>
      <c r="AQ104" s="336"/>
      <c r="AR104" s="302"/>
      <c r="AS104" s="302"/>
      <c r="AT104" s="303"/>
      <c r="AU104" s="146"/>
      <c r="AV104" s="145"/>
      <c r="AW104" s="336"/>
      <c r="AX104" s="302"/>
      <c r="AY104" s="302"/>
      <c r="AZ104" s="303"/>
      <c r="BA104" s="146"/>
      <c r="BB104" s="145"/>
      <c r="BC104" s="336"/>
      <c r="BD104" s="303"/>
      <c r="BE104" s="163"/>
      <c r="BF104" s="306"/>
      <c r="BG104" s="302"/>
      <c r="BH104" s="303"/>
      <c r="BI104" s="336"/>
      <c r="BJ104" s="303"/>
      <c r="BK104" s="335" t="str">
        <f t="shared" si="16"/>
        <v/>
      </c>
      <c r="BL104" s="302"/>
      <c r="BM104" s="303"/>
      <c r="BN104" s="306"/>
      <c r="BO104" s="302"/>
      <c r="BP104" s="303"/>
      <c r="BQ104" s="306"/>
      <c r="BR104" s="303"/>
      <c r="BS104" s="147" t="s">
        <v>117</v>
      </c>
      <c r="BT104" s="335"/>
      <c r="BU104" s="302"/>
      <c r="BV104" s="302"/>
      <c r="BW104" s="303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167"/>
      <c r="DI104" s="58"/>
      <c r="DJ104" s="58"/>
      <c r="DK104" s="57"/>
      <c r="DL104" s="58"/>
      <c r="DM104" s="58"/>
      <c r="DN104" s="167"/>
      <c r="DO104" s="58"/>
      <c r="DP104" s="59"/>
      <c r="DQ104" s="59"/>
      <c r="DR104" s="59"/>
      <c r="DT104" s="98"/>
      <c r="DU104" s="60"/>
      <c r="DV104" s="59"/>
      <c r="DW104" s="60"/>
      <c r="DX104" s="60"/>
      <c r="DY104" s="60"/>
    </row>
    <row r="105" spans="1:130" ht="12.75" customHeight="1" x14ac:dyDescent="0.2">
      <c r="A105" s="1">
        <v>3</v>
      </c>
      <c r="B105" s="162" t="s">
        <v>101</v>
      </c>
      <c r="C105" s="162" t="s">
        <v>33</v>
      </c>
      <c r="D105" s="335"/>
      <c r="E105" s="302"/>
      <c r="F105" s="302"/>
      <c r="G105" s="302"/>
      <c r="H105" s="303"/>
      <c r="I105" s="335"/>
      <c r="J105" s="302"/>
      <c r="K105" s="302"/>
      <c r="L105" s="302"/>
      <c r="M105" s="303"/>
      <c r="N105" s="336" t="str">
        <f t="shared" si="13"/>
        <v/>
      </c>
      <c r="O105" s="302"/>
      <c r="P105" s="302"/>
      <c r="Q105" s="303"/>
      <c r="R105" s="335"/>
      <c r="S105" s="302"/>
      <c r="T105" s="303"/>
      <c r="U105" s="335"/>
      <c r="V105" s="302"/>
      <c r="W105" s="303"/>
      <c r="X105" s="336" t="str">
        <f t="shared" si="14"/>
        <v/>
      </c>
      <c r="Y105" s="303"/>
      <c r="Z105" s="335" t="str">
        <f t="shared" si="15"/>
        <v/>
      </c>
      <c r="AA105" s="302"/>
      <c r="AB105" s="303"/>
      <c r="AC105" s="144"/>
      <c r="AD105" s="145"/>
      <c r="AE105" s="336"/>
      <c r="AF105" s="302"/>
      <c r="AG105" s="302"/>
      <c r="AH105" s="303"/>
      <c r="AI105" s="146"/>
      <c r="AJ105" s="145"/>
      <c r="AK105" s="336"/>
      <c r="AL105" s="302"/>
      <c r="AM105" s="302"/>
      <c r="AN105" s="303"/>
      <c r="AO105" s="146"/>
      <c r="AP105" s="145"/>
      <c r="AQ105" s="336"/>
      <c r="AR105" s="302"/>
      <c r="AS105" s="302"/>
      <c r="AT105" s="303"/>
      <c r="AU105" s="146"/>
      <c r="AV105" s="145"/>
      <c r="AW105" s="336"/>
      <c r="AX105" s="302"/>
      <c r="AY105" s="302"/>
      <c r="AZ105" s="303"/>
      <c r="BA105" s="146"/>
      <c r="BB105" s="145"/>
      <c r="BC105" s="336"/>
      <c r="BD105" s="303"/>
      <c r="BE105" s="163"/>
      <c r="BF105" s="306"/>
      <c r="BG105" s="302"/>
      <c r="BH105" s="303"/>
      <c r="BI105" s="336"/>
      <c r="BJ105" s="303"/>
      <c r="BK105" s="335" t="str">
        <f t="shared" si="16"/>
        <v/>
      </c>
      <c r="BL105" s="302"/>
      <c r="BM105" s="303"/>
      <c r="BN105" s="306"/>
      <c r="BO105" s="302"/>
      <c r="BP105" s="303"/>
      <c r="BQ105" s="306"/>
      <c r="BR105" s="303"/>
      <c r="BS105" s="148">
        <v>10</v>
      </c>
      <c r="BT105" s="335"/>
      <c r="BU105" s="302"/>
      <c r="BV105" s="302"/>
      <c r="BW105" s="303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167"/>
      <c r="DI105" s="58"/>
      <c r="DJ105" s="58"/>
      <c r="DK105" s="57"/>
      <c r="DL105" s="58"/>
      <c r="DM105" s="58"/>
      <c r="DN105" s="167"/>
      <c r="DO105" s="58"/>
      <c r="DP105" s="59"/>
      <c r="DQ105" s="59"/>
      <c r="DR105" s="59"/>
      <c r="DT105" s="98"/>
      <c r="DU105" s="60"/>
      <c r="DV105" s="59"/>
      <c r="DW105" s="60"/>
      <c r="DX105" s="60"/>
      <c r="DY105" s="60"/>
    </row>
    <row r="106" spans="1:130" ht="12.75" customHeight="1" x14ac:dyDescent="0.2">
      <c r="A106" s="1">
        <v>3</v>
      </c>
      <c r="B106" s="162" t="s">
        <v>117</v>
      </c>
      <c r="C106" s="162" t="s">
        <v>47</v>
      </c>
      <c r="D106" s="335"/>
      <c r="E106" s="302"/>
      <c r="F106" s="302"/>
      <c r="G106" s="302"/>
      <c r="H106" s="303"/>
      <c r="I106" s="335"/>
      <c r="J106" s="302"/>
      <c r="K106" s="302"/>
      <c r="L106" s="302"/>
      <c r="M106" s="303"/>
      <c r="N106" s="336" t="str">
        <f t="shared" si="13"/>
        <v/>
      </c>
      <c r="O106" s="302"/>
      <c r="P106" s="302"/>
      <c r="Q106" s="303"/>
      <c r="R106" s="335"/>
      <c r="S106" s="302"/>
      <c r="T106" s="303"/>
      <c r="U106" s="335"/>
      <c r="V106" s="302"/>
      <c r="W106" s="303"/>
      <c r="X106" s="336" t="str">
        <f t="shared" si="14"/>
        <v/>
      </c>
      <c r="Y106" s="303"/>
      <c r="Z106" s="335" t="str">
        <f t="shared" si="15"/>
        <v/>
      </c>
      <c r="AA106" s="302"/>
      <c r="AB106" s="303"/>
      <c r="AC106" s="144"/>
      <c r="AD106" s="145"/>
      <c r="AE106" s="336"/>
      <c r="AF106" s="302"/>
      <c r="AG106" s="302"/>
      <c r="AH106" s="303"/>
      <c r="AI106" s="146"/>
      <c r="AJ106" s="145"/>
      <c r="AK106" s="336"/>
      <c r="AL106" s="302"/>
      <c r="AM106" s="302"/>
      <c r="AN106" s="303"/>
      <c r="AO106" s="146"/>
      <c r="AP106" s="145"/>
      <c r="AQ106" s="336"/>
      <c r="AR106" s="302"/>
      <c r="AS106" s="302"/>
      <c r="AT106" s="303"/>
      <c r="AU106" s="146"/>
      <c r="AV106" s="145"/>
      <c r="AW106" s="336"/>
      <c r="AX106" s="302"/>
      <c r="AY106" s="302"/>
      <c r="AZ106" s="303"/>
      <c r="BA106" s="146"/>
      <c r="BB106" s="145"/>
      <c r="BC106" s="336"/>
      <c r="BD106" s="303"/>
      <c r="BE106" s="163"/>
      <c r="BF106" s="306"/>
      <c r="BG106" s="302"/>
      <c r="BH106" s="303"/>
      <c r="BI106" s="336"/>
      <c r="BJ106" s="303"/>
      <c r="BK106" s="335" t="str">
        <f t="shared" si="16"/>
        <v/>
      </c>
      <c r="BL106" s="302"/>
      <c r="BM106" s="303"/>
      <c r="BN106" s="306"/>
      <c r="BO106" s="302"/>
      <c r="BP106" s="303"/>
      <c r="BQ106" s="306"/>
      <c r="BR106" s="303"/>
      <c r="BS106" s="148">
        <v>11</v>
      </c>
      <c r="BT106" s="335"/>
      <c r="BU106" s="302"/>
      <c r="BV106" s="302"/>
      <c r="BW106" s="303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167"/>
      <c r="DI106" s="58"/>
      <c r="DJ106" s="58"/>
      <c r="DK106" s="57"/>
      <c r="DL106" s="58"/>
      <c r="DM106" s="58"/>
      <c r="DN106" s="167"/>
      <c r="DO106" s="58"/>
      <c r="DP106" s="59"/>
      <c r="DQ106" s="59"/>
      <c r="DR106" s="59"/>
      <c r="DZ106" s="133"/>
    </row>
    <row r="107" spans="1:130" ht="12.75" customHeight="1" x14ac:dyDescent="0.2">
      <c r="A107" s="1">
        <v>3</v>
      </c>
      <c r="B107" s="163" t="s">
        <v>145</v>
      </c>
      <c r="C107" s="163" t="s">
        <v>75</v>
      </c>
      <c r="D107" s="335"/>
      <c r="E107" s="302"/>
      <c r="F107" s="302"/>
      <c r="G107" s="302"/>
      <c r="H107" s="303"/>
      <c r="I107" s="335"/>
      <c r="J107" s="302"/>
      <c r="K107" s="302"/>
      <c r="L107" s="302"/>
      <c r="M107" s="303"/>
      <c r="N107" s="336" t="str">
        <f t="shared" si="13"/>
        <v/>
      </c>
      <c r="O107" s="302"/>
      <c r="P107" s="302"/>
      <c r="Q107" s="303"/>
      <c r="R107" s="335"/>
      <c r="S107" s="302"/>
      <c r="T107" s="303"/>
      <c r="U107" s="335"/>
      <c r="V107" s="302"/>
      <c r="W107" s="303"/>
      <c r="X107" s="336" t="str">
        <f t="shared" si="14"/>
        <v/>
      </c>
      <c r="Y107" s="303"/>
      <c r="Z107" s="335" t="str">
        <f t="shared" si="15"/>
        <v/>
      </c>
      <c r="AA107" s="302"/>
      <c r="AB107" s="303"/>
      <c r="AC107" s="144"/>
      <c r="AD107" s="145"/>
      <c r="AE107" s="336"/>
      <c r="AF107" s="302"/>
      <c r="AG107" s="302"/>
      <c r="AH107" s="303"/>
      <c r="AI107" s="146"/>
      <c r="AJ107" s="145"/>
      <c r="AK107" s="336"/>
      <c r="AL107" s="302"/>
      <c r="AM107" s="302"/>
      <c r="AN107" s="303"/>
      <c r="AO107" s="146"/>
      <c r="AP107" s="145"/>
      <c r="AQ107" s="336"/>
      <c r="AR107" s="302"/>
      <c r="AS107" s="302"/>
      <c r="AT107" s="303"/>
      <c r="AU107" s="146"/>
      <c r="AV107" s="145"/>
      <c r="AW107" s="336"/>
      <c r="AX107" s="302"/>
      <c r="AY107" s="302"/>
      <c r="AZ107" s="303"/>
      <c r="BA107" s="146"/>
      <c r="BB107" s="145"/>
      <c r="BC107" s="336"/>
      <c r="BD107" s="303"/>
      <c r="BE107" s="163"/>
      <c r="BF107" s="306"/>
      <c r="BG107" s="302"/>
      <c r="BH107" s="303"/>
      <c r="BI107" s="336"/>
      <c r="BJ107" s="303"/>
      <c r="BK107" s="335" t="str">
        <f t="shared" si="16"/>
        <v/>
      </c>
      <c r="BL107" s="302"/>
      <c r="BM107" s="303"/>
      <c r="BN107" s="306"/>
      <c r="BO107" s="302"/>
      <c r="BP107" s="303"/>
      <c r="BQ107" s="306"/>
      <c r="BR107" s="303"/>
      <c r="BS107" s="148">
        <v>12</v>
      </c>
      <c r="BT107" s="335"/>
      <c r="BU107" s="302"/>
      <c r="BV107" s="302"/>
      <c r="BW107" s="303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167"/>
      <c r="DI107" s="58"/>
      <c r="DJ107" s="58"/>
      <c r="DK107" s="57"/>
      <c r="DL107" s="58"/>
      <c r="DM107" s="58"/>
      <c r="DN107" s="167"/>
      <c r="DO107" s="58"/>
      <c r="DP107" s="59"/>
      <c r="DQ107" s="59"/>
      <c r="DR107" s="59"/>
      <c r="DZ107" s="133"/>
    </row>
    <row r="108" spans="1:130" ht="12.75" customHeight="1" x14ac:dyDescent="0.2">
      <c r="A108" s="1">
        <v>3</v>
      </c>
      <c r="B108" s="163" t="s">
        <v>151</v>
      </c>
      <c r="C108" s="163" t="s">
        <v>87</v>
      </c>
      <c r="D108" s="335"/>
      <c r="E108" s="302"/>
      <c r="F108" s="302"/>
      <c r="G108" s="302"/>
      <c r="H108" s="303"/>
      <c r="I108" s="335"/>
      <c r="J108" s="302"/>
      <c r="K108" s="302"/>
      <c r="L108" s="302"/>
      <c r="M108" s="303"/>
      <c r="N108" s="336" t="str">
        <f t="shared" si="13"/>
        <v/>
      </c>
      <c r="O108" s="302"/>
      <c r="P108" s="302"/>
      <c r="Q108" s="303"/>
      <c r="R108" s="335"/>
      <c r="S108" s="302"/>
      <c r="T108" s="303"/>
      <c r="U108" s="335"/>
      <c r="V108" s="302"/>
      <c r="W108" s="303"/>
      <c r="X108" s="336" t="str">
        <f t="shared" si="14"/>
        <v/>
      </c>
      <c r="Y108" s="303"/>
      <c r="Z108" s="335" t="str">
        <f t="shared" si="15"/>
        <v/>
      </c>
      <c r="AA108" s="302"/>
      <c r="AB108" s="303"/>
      <c r="AC108" s="144"/>
      <c r="AD108" s="145"/>
      <c r="AE108" s="336"/>
      <c r="AF108" s="302"/>
      <c r="AG108" s="302"/>
      <c r="AH108" s="303"/>
      <c r="AI108" s="146"/>
      <c r="AJ108" s="145"/>
      <c r="AK108" s="336"/>
      <c r="AL108" s="302"/>
      <c r="AM108" s="302"/>
      <c r="AN108" s="303"/>
      <c r="AO108" s="146"/>
      <c r="AP108" s="145"/>
      <c r="AQ108" s="336"/>
      <c r="AR108" s="302"/>
      <c r="AS108" s="302"/>
      <c r="AT108" s="303"/>
      <c r="AU108" s="146"/>
      <c r="AV108" s="145"/>
      <c r="AW108" s="336"/>
      <c r="AX108" s="302"/>
      <c r="AY108" s="302"/>
      <c r="AZ108" s="303"/>
      <c r="BA108" s="146"/>
      <c r="BB108" s="145"/>
      <c r="BC108" s="336"/>
      <c r="BD108" s="303"/>
      <c r="BE108" s="163"/>
      <c r="BF108" s="306"/>
      <c r="BG108" s="302"/>
      <c r="BH108" s="303"/>
      <c r="BI108" s="336"/>
      <c r="BJ108" s="303"/>
      <c r="BK108" s="335" t="str">
        <f t="shared" si="16"/>
        <v/>
      </c>
      <c r="BL108" s="302"/>
      <c r="BM108" s="303"/>
      <c r="BN108" s="306"/>
      <c r="BO108" s="302"/>
      <c r="BP108" s="303"/>
      <c r="BQ108" s="306"/>
      <c r="BR108" s="303"/>
      <c r="BS108" s="148">
        <v>13</v>
      </c>
      <c r="BT108" s="335"/>
      <c r="BU108" s="302"/>
      <c r="BV108" s="302"/>
      <c r="BW108" s="303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167"/>
      <c r="DI108" s="58"/>
      <c r="DJ108" s="58"/>
      <c r="DK108" s="57"/>
      <c r="DL108" s="58"/>
      <c r="DM108" s="58"/>
      <c r="DN108" s="167"/>
      <c r="DO108" s="58"/>
      <c r="DP108" s="59"/>
      <c r="DQ108" s="59"/>
      <c r="DR108" s="59"/>
      <c r="DZ108" s="133"/>
    </row>
    <row r="109" spans="1:130" ht="12.75" customHeight="1" x14ac:dyDescent="0.2">
      <c r="A109" s="1">
        <v>3</v>
      </c>
      <c r="B109" s="163" t="s">
        <v>158</v>
      </c>
      <c r="C109" s="163" t="s">
        <v>94</v>
      </c>
      <c r="D109" s="335"/>
      <c r="E109" s="302"/>
      <c r="F109" s="302"/>
      <c r="G109" s="302"/>
      <c r="H109" s="303"/>
      <c r="I109" s="335"/>
      <c r="J109" s="302"/>
      <c r="K109" s="302"/>
      <c r="L109" s="302"/>
      <c r="M109" s="303"/>
      <c r="N109" s="336" t="str">
        <f t="shared" si="13"/>
        <v/>
      </c>
      <c r="O109" s="302"/>
      <c r="P109" s="302"/>
      <c r="Q109" s="303"/>
      <c r="R109" s="335"/>
      <c r="S109" s="302"/>
      <c r="T109" s="303"/>
      <c r="U109" s="335"/>
      <c r="V109" s="302"/>
      <c r="W109" s="303"/>
      <c r="X109" s="336" t="str">
        <f t="shared" si="14"/>
        <v/>
      </c>
      <c r="Y109" s="303"/>
      <c r="Z109" s="335" t="str">
        <f t="shared" si="15"/>
        <v/>
      </c>
      <c r="AA109" s="302"/>
      <c r="AB109" s="303"/>
      <c r="AC109" s="144"/>
      <c r="AD109" s="145"/>
      <c r="AE109" s="336"/>
      <c r="AF109" s="302"/>
      <c r="AG109" s="302"/>
      <c r="AH109" s="303"/>
      <c r="AI109" s="146"/>
      <c r="AJ109" s="145"/>
      <c r="AK109" s="336"/>
      <c r="AL109" s="302"/>
      <c r="AM109" s="302"/>
      <c r="AN109" s="303"/>
      <c r="AO109" s="146"/>
      <c r="AP109" s="145"/>
      <c r="AQ109" s="336"/>
      <c r="AR109" s="302"/>
      <c r="AS109" s="302"/>
      <c r="AT109" s="303"/>
      <c r="AU109" s="146"/>
      <c r="AV109" s="145"/>
      <c r="AW109" s="336"/>
      <c r="AX109" s="302"/>
      <c r="AY109" s="302"/>
      <c r="AZ109" s="303"/>
      <c r="BA109" s="146"/>
      <c r="BB109" s="145"/>
      <c r="BC109" s="336"/>
      <c r="BD109" s="303"/>
      <c r="BE109" s="163"/>
      <c r="BF109" s="306"/>
      <c r="BG109" s="302"/>
      <c r="BH109" s="303"/>
      <c r="BI109" s="336"/>
      <c r="BJ109" s="303"/>
      <c r="BK109" s="335" t="str">
        <f t="shared" si="16"/>
        <v/>
      </c>
      <c r="BL109" s="302"/>
      <c r="BM109" s="303"/>
      <c r="BN109" s="306"/>
      <c r="BO109" s="302"/>
      <c r="BP109" s="303"/>
      <c r="BQ109" s="306"/>
      <c r="BR109" s="303"/>
      <c r="BS109" s="148">
        <v>14</v>
      </c>
      <c r="BT109" s="335"/>
      <c r="BU109" s="302"/>
      <c r="BV109" s="302"/>
      <c r="BW109" s="303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167"/>
      <c r="DI109" s="58"/>
      <c r="DJ109" s="58"/>
      <c r="DK109" s="57"/>
      <c r="DL109" s="58"/>
      <c r="DM109" s="58"/>
      <c r="DN109" s="167"/>
      <c r="DO109" s="58"/>
      <c r="DP109" s="59"/>
      <c r="DQ109" s="59"/>
      <c r="DR109" s="59"/>
      <c r="DT109" s="98"/>
      <c r="DU109" s="60"/>
      <c r="DV109" s="59"/>
      <c r="DW109" s="60"/>
      <c r="DX109" s="60"/>
      <c r="DY109" s="60"/>
    </row>
    <row r="110" spans="1:130" ht="12.75" customHeight="1" x14ac:dyDescent="0.2">
      <c r="A110" s="1">
        <v>3</v>
      </c>
      <c r="B110" s="163" t="s">
        <v>163</v>
      </c>
      <c r="C110" s="163" t="s">
        <v>101</v>
      </c>
      <c r="D110" s="335"/>
      <c r="E110" s="302"/>
      <c r="F110" s="302"/>
      <c r="G110" s="302"/>
      <c r="H110" s="303"/>
      <c r="I110" s="335"/>
      <c r="J110" s="302"/>
      <c r="K110" s="302"/>
      <c r="L110" s="302"/>
      <c r="M110" s="303"/>
      <c r="N110" s="336" t="str">
        <f t="shared" si="13"/>
        <v/>
      </c>
      <c r="O110" s="302"/>
      <c r="P110" s="302"/>
      <c r="Q110" s="303"/>
      <c r="R110" s="335"/>
      <c r="S110" s="302"/>
      <c r="T110" s="303"/>
      <c r="U110" s="335"/>
      <c r="V110" s="302"/>
      <c r="W110" s="303"/>
      <c r="X110" s="336" t="str">
        <f t="shared" si="14"/>
        <v/>
      </c>
      <c r="Y110" s="303"/>
      <c r="Z110" s="335" t="str">
        <f t="shared" si="15"/>
        <v/>
      </c>
      <c r="AA110" s="302"/>
      <c r="AB110" s="303"/>
      <c r="AC110" s="144"/>
      <c r="AD110" s="145"/>
      <c r="AE110" s="336"/>
      <c r="AF110" s="302"/>
      <c r="AG110" s="302"/>
      <c r="AH110" s="303"/>
      <c r="AI110" s="146"/>
      <c r="AJ110" s="145"/>
      <c r="AK110" s="336"/>
      <c r="AL110" s="302"/>
      <c r="AM110" s="302"/>
      <c r="AN110" s="303"/>
      <c r="AO110" s="146"/>
      <c r="AP110" s="145"/>
      <c r="AQ110" s="336"/>
      <c r="AR110" s="302"/>
      <c r="AS110" s="302"/>
      <c r="AT110" s="303"/>
      <c r="AU110" s="146"/>
      <c r="AV110" s="145"/>
      <c r="AW110" s="336"/>
      <c r="AX110" s="302"/>
      <c r="AY110" s="302"/>
      <c r="AZ110" s="303"/>
      <c r="BA110" s="146"/>
      <c r="BB110" s="145"/>
      <c r="BC110" s="336"/>
      <c r="BD110" s="303"/>
      <c r="BE110" s="163"/>
      <c r="BF110" s="306"/>
      <c r="BG110" s="302"/>
      <c r="BH110" s="303"/>
      <c r="BI110" s="336"/>
      <c r="BJ110" s="303"/>
      <c r="BK110" s="335" t="str">
        <f t="shared" si="16"/>
        <v/>
      </c>
      <c r="BL110" s="302"/>
      <c r="BM110" s="303"/>
      <c r="BN110" s="306"/>
      <c r="BO110" s="302"/>
      <c r="BP110" s="303"/>
      <c r="BQ110" s="306"/>
      <c r="BR110" s="303"/>
      <c r="BS110" s="148">
        <v>15</v>
      </c>
      <c r="BT110" s="335"/>
      <c r="BU110" s="302"/>
      <c r="BV110" s="302"/>
      <c r="BW110" s="303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167"/>
      <c r="DI110" s="58"/>
      <c r="DJ110" s="58"/>
      <c r="DK110" s="57"/>
      <c r="DL110" s="58"/>
      <c r="DM110" s="58"/>
      <c r="DN110" s="167"/>
      <c r="DO110" s="58"/>
      <c r="DP110" s="59"/>
      <c r="DQ110" s="59"/>
      <c r="DR110" s="59"/>
      <c r="DT110" s="98"/>
      <c r="DU110" s="60"/>
      <c r="DV110" s="59"/>
      <c r="DW110" s="60"/>
      <c r="DX110" s="60"/>
      <c r="DY110" s="60"/>
    </row>
    <row r="111" spans="1:130" ht="12.75" customHeight="1" x14ac:dyDescent="0.2">
      <c r="A111" s="1">
        <v>3</v>
      </c>
      <c r="B111" s="163" t="s">
        <v>171</v>
      </c>
      <c r="C111" s="163" t="s">
        <v>117</v>
      </c>
      <c r="D111" s="335"/>
      <c r="E111" s="302"/>
      <c r="F111" s="302"/>
      <c r="G111" s="302"/>
      <c r="H111" s="303"/>
      <c r="I111" s="335"/>
      <c r="J111" s="302"/>
      <c r="K111" s="302"/>
      <c r="L111" s="302"/>
      <c r="M111" s="303"/>
      <c r="N111" s="336" t="str">
        <f t="shared" si="13"/>
        <v/>
      </c>
      <c r="O111" s="302"/>
      <c r="P111" s="302"/>
      <c r="Q111" s="303"/>
      <c r="R111" s="335"/>
      <c r="S111" s="302"/>
      <c r="T111" s="303"/>
      <c r="U111" s="335"/>
      <c r="V111" s="302"/>
      <c r="W111" s="303"/>
      <c r="X111" s="336" t="str">
        <f t="shared" si="14"/>
        <v/>
      </c>
      <c r="Y111" s="303"/>
      <c r="Z111" s="335" t="str">
        <f t="shared" si="15"/>
        <v/>
      </c>
      <c r="AA111" s="302"/>
      <c r="AB111" s="303"/>
      <c r="AC111" s="144"/>
      <c r="AD111" s="145"/>
      <c r="AE111" s="336"/>
      <c r="AF111" s="302"/>
      <c r="AG111" s="302"/>
      <c r="AH111" s="303"/>
      <c r="AI111" s="146"/>
      <c r="AJ111" s="145"/>
      <c r="AK111" s="336"/>
      <c r="AL111" s="302"/>
      <c r="AM111" s="302"/>
      <c r="AN111" s="303"/>
      <c r="AO111" s="146"/>
      <c r="AP111" s="145"/>
      <c r="AQ111" s="336"/>
      <c r="AR111" s="302"/>
      <c r="AS111" s="302"/>
      <c r="AT111" s="303"/>
      <c r="AU111" s="146"/>
      <c r="AV111" s="145"/>
      <c r="AW111" s="336"/>
      <c r="AX111" s="302"/>
      <c r="AY111" s="302"/>
      <c r="AZ111" s="303"/>
      <c r="BA111" s="146"/>
      <c r="BB111" s="145"/>
      <c r="BC111" s="336"/>
      <c r="BD111" s="303"/>
      <c r="BE111" s="163"/>
      <c r="BF111" s="306"/>
      <c r="BG111" s="302"/>
      <c r="BH111" s="303"/>
      <c r="BI111" s="336"/>
      <c r="BJ111" s="303"/>
      <c r="BK111" s="335" t="str">
        <f t="shared" si="16"/>
        <v/>
      </c>
      <c r="BL111" s="302"/>
      <c r="BM111" s="303"/>
      <c r="BN111" s="306"/>
      <c r="BO111" s="302"/>
      <c r="BP111" s="303"/>
      <c r="BQ111" s="306"/>
      <c r="BR111" s="303"/>
      <c r="BS111" s="148">
        <v>16</v>
      </c>
      <c r="BT111" s="335"/>
      <c r="BU111" s="302"/>
      <c r="BV111" s="302"/>
      <c r="BW111" s="303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167"/>
      <c r="DI111" s="58"/>
      <c r="DJ111" s="58"/>
      <c r="DK111" s="57"/>
      <c r="DL111" s="58"/>
      <c r="DM111" s="58"/>
      <c r="DN111" s="167"/>
      <c r="DO111" s="58"/>
      <c r="DP111" s="59"/>
      <c r="DQ111" s="59"/>
      <c r="DR111" s="59"/>
      <c r="DT111" s="98"/>
      <c r="DU111" s="60"/>
      <c r="DV111" s="59"/>
      <c r="DW111" s="60"/>
      <c r="DX111" s="60"/>
      <c r="DY111" s="60"/>
    </row>
    <row r="112" spans="1:130" ht="12.75" customHeight="1" x14ac:dyDescent="0.2">
      <c r="A112" s="1">
        <v>3</v>
      </c>
      <c r="B112" s="163" t="s">
        <v>177</v>
      </c>
      <c r="C112" s="163" t="s">
        <v>145</v>
      </c>
      <c r="D112" s="335"/>
      <c r="E112" s="302"/>
      <c r="F112" s="302"/>
      <c r="G112" s="302"/>
      <c r="H112" s="303"/>
      <c r="I112" s="335"/>
      <c r="J112" s="302"/>
      <c r="K112" s="302"/>
      <c r="L112" s="302"/>
      <c r="M112" s="303"/>
      <c r="N112" s="336" t="str">
        <f t="shared" si="13"/>
        <v/>
      </c>
      <c r="O112" s="302"/>
      <c r="P112" s="302"/>
      <c r="Q112" s="303"/>
      <c r="R112" s="335"/>
      <c r="S112" s="302"/>
      <c r="T112" s="303"/>
      <c r="U112" s="335"/>
      <c r="V112" s="302"/>
      <c r="W112" s="303"/>
      <c r="X112" s="336" t="str">
        <f t="shared" si="14"/>
        <v/>
      </c>
      <c r="Y112" s="303"/>
      <c r="Z112" s="335" t="str">
        <f t="shared" si="15"/>
        <v/>
      </c>
      <c r="AA112" s="302"/>
      <c r="AB112" s="303"/>
      <c r="AC112" s="144"/>
      <c r="AD112" s="145"/>
      <c r="AE112" s="336"/>
      <c r="AF112" s="302"/>
      <c r="AG112" s="302"/>
      <c r="AH112" s="303"/>
      <c r="AI112" s="146"/>
      <c r="AJ112" s="145"/>
      <c r="AK112" s="336"/>
      <c r="AL112" s="302"/>
      <c r="AM112" s="302"/>
      <c r="AN112" s="303"/>
      <c r="AO112" s="146"/>
      <c r="AP112" s="145"/>
      <c r="AQ112" s="336"/>
      <c r="AR112" s="302"/>
      <c r="AS112" s="302"/>
      <c r="AT112" s="303"/>
      <c r="AU112" s="146"/>
      <c r="AV112" s="145"/>
      <c r="AW112" s="336"/>
      <c r="AX112" s="302"/>
      <c r="AY112" s="302"/>
      <c r="AZ112" s="303"/>
      <c r="BA112" s="146"/>
      <c r="BB112" s="145"/>
      <c r="BC112" s="336"/>
      <c r="BD112" s="303"/>
      <c r="BE112" s="163"/>
      <c r="BF112" s="306"/>
      <c r="BG112" s="302"/>
      <c r="BH112" s="303"/>
      <c r="BI112" s="336"/>
      <c r="BJ112" s="303"/>
      <c r="BK112" s="335" t="str">
        <f t="shared" si="16"/>
        <v/>
      </c>
      <c r="BL112" s="302"/>
      <c r="BM112" s="303"/>
      <c r="BN112" s="306"/>
      <c r="BO112" s="302"/>
      <c r="BP112" s="303"/>
      <c r="BQ112" s="306"/>
      <c r="BR112" s="303"/>
      <c r="BS112" s="148">
        <v>17</v>
      </c>
      <c r="BT112" s="335"/>
      <c r="BU112" s="302"/>
      <c r="BV112" s="302"/>
      <c r="BW112" s="303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167"/>
      <c r="DI112" s="58"/>
      <c r="DJ112" s="58"/>
      <c r="DK112" s="57"/>
      <c r="DL112" s="58"/>
      <c r="DM112" s="58"/>
      <c r="DN112" s="167"/>
      <c r="DO112" s="58"/>
      <c r="DP112" s="59"/>
      <c r="DQ112" s="59"/>
      <c r="DR112" s="59"/>
      <c r="DT112" s="98"/>
      <c r="DU112" s="60"/>
      <c r="DV112" s="59"/>
      <c r="DW112" s="60"/>
      <c r="DX112" s="60"/>
      <c r="DY112" s="60"/>
    </row>
    <row r="113" spans="1:129" ht="12.75" customHeight="1" x14ac:dyDescent="0.2">
      <c r="A113" s="1">
        <v>3</v>
      </c>
      <c r="B113" s="163" t="s">
        <v>186</v>
      </c>
      <c r="C113" s="163" t="s">
        <v>151</v>
      </c>
      <c r="D113" s="335"/>
      <c r="E113" s="302"/>
      <c r="F113" s="302"/>
      <c r="G113" s="302"/>
      <c r="H113" s="303"/>
      <c r="I113" s="335"/>
      <c r="J113" s="302"/>
      <c r="K113" s="302"/>
      <c r="L113" s="302"/>
      <c r="M113" s="303"/>
      <c r="N113" s="336" t="str">
        <f t="shared" si="13"/>
        <v/>
      </c>
      <c r="O113" s="302"/>
      <c r="P113" s="302"/>
      <c r="Q113" s="303"/>
      <c r="R113" s="335"/>
      <c r="S113" s="302"/>
      <c r="T113" s="303"/>
      <c r="U113" s="335"/>
      <c r="V113" s="302"/>
      <c r="W113" s="303"/>
      <c r="X113" s="336" t="str">
        <f t="shared" si="14"/>
        <v/>
      </c>
      <c r="Y113" s="303"/>
      <c r="Z113" s="335" t="str">
        <f t="shared" si="15"/>
        <v/>
      </c>
      <c r="AA113" s="302"/>
      <c r="AB113" s="303"/>
      <c r="AC113" s="144"/>
      <c r="AD113" s="145"/>
      <c r="AE113" s="336"/>
      <c r="AF113" s="302"/>
      <c r="AG113" s="302"/>
      <c r="AH113" s="303"/>
      <c r="AI113" s="146"/>
      <c r="AJ113" s="145"/>
      <c r="AK113" s="336"/>
      <c r="AL113" s="302"/>
      <c r="AM113" s="302"/>
      <c r="AN113" s="303"/>
      <c r="AO113" s="146"/>
      <c r="AP113" s="145"/>
      <c r="AQ113" s="336"/>
      <c r="AR113" s="302"/>
      <c r="AS113" s="302"/>
      <c r="AT113" s="303"/>
      <c r="AU113" s="146"/>
      <c r="AV113" s="145"/>
      <c r="AW113" s="336"/>
      <c r="AX113" s="302"/>
      <c r="AY113" s="302"/>
      <c r="AZ113" s="303"/>
      <c r="BA113" s="146"/>
      <c r="BB113" s="145"/>
      <c r="BC113" s="336"/>
      <c r="BD113" s="303"/>
      <c r="BE113" s="163"/>
      <c r="BF113" s="306"/>
      <c r="BG113" s="302"/>
      <c r="BH113" s="303"/>
      <c r="BI113" s="336"/>
      <c r="BJ113" s="303"/>
      <c r="BK113" s="335" t="str">
        <f t="shared" si="16"/>
        <v/>
      </c>
      <c r="BL113" s="302"/>
      <c r="BM113" s="303"/>
      <c r="BN113" s="306"/>
      <c r="BO113" s="302"/>
      <c r="BP113" s="303"/>
      <c r="BQ113" s="306"/>
      <c r="BR113" s="303"/>
      <c r="BS113" s="148">
        <v>18</v>
      </c>
      <c r="BT113" s="335"/>
      <c r="BU113" s="302"/>
      <c r="BV113" s="302"/>
      <c r="BW113" s="303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167"/>
      <c r="DI113" s="58"/>
      <c r="DJ113" s="58"/>
      <c r="DK113" s="57"/>
      <c r="DL113" s="58"/>
      <c r="DM113" s="58"/>
      <c r="DN113" s="167"/>
      <c r="DO113" s="58"/>
      <c r="DP113" s="59"/>
      <c r="DQ113" s="59"/>
      <c r="DR113" s="59"/>
      <c r="DT113" s="98"/>
      <c r="DU113" s="60"/>
      <c r="DV113" s="59"/>
      <c r="DW113" s="60"/>
      <c r="DX113" s="60"/>
      <c r="DY113" s="60"/>
    </row>
    <row r="114" spans="1:129" ht="12.75" customHeight="1" x14ac:dyDescent="0.2">
      <c r="A114" s="1">
        <v>3</v>
      </c>
      <c r="B114" s="163" t="s">
        <v>195</v>
      </c>
      <c r="C114" s="163" t="s">
        <v>158</v>
      </c>
      <c r="D114" s="335"/>
      <c r="E114" s="302"/>
      <c r="F114" s="302"/>
      <c r="G114" s="302"/>
      <c r="H114" s="303"/>
      <c r="I114" s="335"/>
      <c r="J114" s="302"/>
      <c r="K114" s="302"/>
      <c r="L114" s="302"/>
      <c r="M114" s="303"/>
      <c r="N114" s="336" t="str">
        <f t="shared" si="13"/>
        <v/>
      </c>
      <c r="O114" s="302"/>
      <c r="P114" s="302"/>
      <c r="Q114" s="303"/>
      <c r="R114" s="335"/>
      <c r="S114" s="302"/>
      <c r="T114" s="303"/>
      <c r="U114" s="335"/>
      <c r="V114" s="302"/>
      <c r="W114" s="303"/>
      <c r="X114" s="336" t="str">
        <f t="shared" si="14"/>
        <v/>
      </c>
      <c r="Y114" s="303"/>
      <c r="Z114" s="335" t="str">
        <f t="shared" si="15"/>
        <v/>
      </c>
      <c r="AA114" s="302"/>
      <c r="AB114" s="303"/>
      <c r="AC114" s="144"/>
      <c r="AD114" s="145"/>
      <c r="AE114" s="336"/>
      <c r="AF114" s="302"/>
      <c r="AG114" s="302"/>
      <c r="AH114" s="303"/>
      <c r="AI114" s="146"/>
      <c r="AJ114" s="145"/>
      <c r="AK114" s="336"/>
      <c r="AL114" s="302"/>
      <c r="AM114" s="302"/>
      <c r="AN114" s="303"/>
      <c r="AO114" s="146"/>
      <c r="AP114" s="145"/>
      <c r="AQ114" s="336"/>
      <c r="AR114" s="302"/>
      <c r="AS114" s="302"/>
      <c r="AT114" s="303"/>
      <c r="AU114" s="146"/>
      <c r="AV114" s="145"/>
      <c r="AW114" s="336"/>
      <c r="AX114" s="302"/>
      <c r="AY114" s="302"/>
      <c r="AZ114" s="303"/>
      <c r="BA114" s="146"/>
      <c r="BB114" s="145"/>
      <c r="BC114" s="336"/>
      <c r="BD114" s="303"/>
      <c r="BE114" s="163"/>
      <c r="BF114" s="306"/>
      <c r="BG114" s="302"/>
      <c r="BH114" s="303"/>
      <c r="BI114" s="336"/>
      <c r="BJ114" s="303"/>
      <c r="BK114" s="335" t="str">
        <f t="shared" si="16"/>
        <v/>
      </c>
      <c r="BL114" s="302"/>
      <c r="BM114" s="303"/>
      <c r="BN114" s="306"/>
      <c r="BO114" s="302"/>
      <c r="BP114" s="303"/>
      <c r="BQ114" s="306"/>
      <c r="BR114" s="303"/>
      <c r="BS114" s="148">
        <v>19</v>
      </c>
      <c r="BT114" s="335"/>
      <c r="BU114" s="302"/>
      <c r="BV114" s="302"/>
      <c r="BW114" s="303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167"/>
      <c r="DI114" s="58"/>
      <c r="DJ114" s="58"/>
      <c r="DK114" s="57"/>
      <c r="DL114" s="58"/>
      <c r="DM114" s="58"/>
      <c r="DN114" s="167"/>
      <c r="DO114" s="58"/>
      <c r="DP114" s="59"/>
      <c r="DQ114" s="59"/>
      <c r="DR114" s="59"/>
      <c r="DT114" s="98"/>
      <c r="DU114" s="60"/>
      <c r="DV114" s="59"/>
      <c r="DW114" s="60"/>
      <c r="DX114" s="60"/>
      <c r="DY114" s="60"/>
    </row>
    <row r="115" spans="1:129" ht="12.75" customHeight="1" x14ac:dyDescent="0.2">
      <c r="A115" s="1">
        <v>3</v>
      </c>
      <c r="B115" s="163" t="s">
        <v>201</v>
      </c>
      <c r="C115" s="163" t="s">
        <v>163</v>
      </c>
      <c r="D115" s="335"/>
      <c r="E115" s="302"/>
      <c r="F115" s="302"/>
      <c r="G115" s="302"/>
      <c r="H115" s="303"/>
      <c r="I115" s="335"/>
      <c r="J115" s="302"/>
      <c r="K115" s="302"/>
      <c r="L115" s="302"/>
      <c r="M115" s="303"/>
      <c r="N115" s="336" t="str">
        <f t="shared" si="13"/>
        <v/>
      </c>
      <c r="O115" s="302"/>
      <c r="P115" s="302"/>
      <c r="Q115" s="303"/>
      <c r="R115" s="335"/>
      <c r="S115" s="302"/>
      <c r="T115" s="303"/>
      <c r="U115" s="335"/>
      <c r="V115" s="302"/>
      <c r="W115" s="303"/>
      <c r="X115" s="336" t="str">
        <f t="shared" si="14"/>
        <v/>
      </c>
      <c r="Y115" s="303"/>
      <c r="Z115" s="335" t="str">
        <f t="shared" si="15"/>
        <v/>
      </c>
      <c r="AA115" s="302"/>
      <c r="AB115" s="303"/>
      <c r="AC115" s="144"/>
      <c r="AD115" s="145"/>
      <c r="AE115" s="336"/>
      <c r="AF115" s="302"/>
      <c r="AG115" s="302"/>
      <c r="AH115" s="303"/>
      <c r="AI115" s="146"/>
      <c r="AJ115" s="145"/>
      <c r="AK115" s="336"/>
      <c r="AL115" s="302"/>
      <c r="AM115" s="302"/>
      <c r="AN115" s="303"/>
      <c r="AO115" s="146"/>
      <c r="AP115" s="145"/>
      <c r="AQ115" s="336"/>
      <c r="AR115" s="302"/>
      <c r="AS115" s="302"/>
      <c r="AT115" s="303"/>
      <c r="AU115" s="146"/>
      <c r="AV115" s="145"/>
      <c r="AW115" s="336"/>
      <c r="AX115" s="302"/>
      <c r="AY115" s="302"/>
      <c r="AZ115" s="303"/>
      <c r="BA115" s="146"/>
      <c r="BB115" s="145"/>
      <c r="BC115" s="336"/>
      <c r="BD115" s="303"/>
      <c r="BE115" s="163"/>
      <c r="BF115" s="306"/>
      <c r="BG115" s="302"/>
      <c r="BH115" s="303"/>
      <c r="BI115" s="336"/>
      <c r="BJ115" s="303"/>
      <c r="BK115" s="335" t="str">
        <f t="shared" si="16"/>
        <v/>
      </c>
      <c r="BL115" s="302"/>
      <c r="BM115" s="303"/>
      <c r="BN115" s="306"/>
      <c r="BO115" s="302"/>
      <c r="BP115" s="303"/>
      <c r="BQ115" s="306"/>
      <c r="BR115" s="303"/>
      <c r="BS115" s="148">
        <v>20</v>
      </c>
      <c r="BT115" s="335"/>
      <c r="BU115" s="302"/>
      <c r="BV115" s="302"/>
      <c r="BW115" s="303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167"/>
      <c r="DI115" s="58"/>
      <c r="DJ115" s="58"/>
      <c r="DK115" s="57"/>
      <c r="DL115" s="58"/>
      <c r="DM115" s="58"/>
      <c r="DN115" s="167"/>
      <c r="DO115" s="58"/>
      <c r="DP115" s="59"/>
      <c r="DQ115" s="59"/>
      <c r="DR115" s="59"/>
      <c r="DT115" s="98"/>
      <c r="DU115" s="60"/>
      <c r="DV115" s="59"/>
      <c r="DW115" s="60"/>
      <c r="DX115" s="60"/>
      <c r="DY115" s="60"/>
    </row>
    <row r="116" spans="1:129" ht="12.75" customHeight="1" x14ac:dyDescent="0.2">
      <c r="A116" s="1">
        <v>3</v>
      </c>
      <c r="B116" s="163" t="s">
        <v>209</v>
      </c>
      <c r="C116" s="163" t="s">
        <v>171</v>
      </c>
      <c r="D116" s="335"/>
      <c r="E116" s="302"/>
      <c r="F116" s="302"/>
      <c r="G116" s="302"/>
      <c r="H116" s="303"/>
      <c r="I116" s="335"/>
      <c r="J116" s="302"/>
      <c r="K116" s="302"/>
      <c r="L116" s="302"/>
      <c r="M116" s="303"/>
      <c r="N116" s="336" t="str">
        <f t="shared" si="13"/>
        <v/>
      </c>
      <c r="O116" s="302"/>
      <c r="P116" s="302"/>
      <c r="Q116" s="303"/>
      <c r="R116" s="335"/>
      <c r="S116" s="302"/>
      <c r="T116" s="303"/>
      <c r="U116" s="335"/>
      <c r="V116" s="302"/>
      <c r="W116" s="303"/>
      <c r="X116" s="336" t="str">
        <f t="shared" si="14"/>
        <v/>
      </c>
      <c r="Y116" s="303"/>
      <c r="Z116" s="335" t="str">
        <f t="shared" si="15"/>
        <v/>
      </c>
      <c r="AA116" s="302"/>
      <c r="AB116" s="303"/>
      <c r="AC116" s="144"/>
      <c r="AD116" s="145"/>
      <c r="AE116" s="336"/>
      <c r="AF116" s="302"/>
      <c r="AG116" s="302"/>
      <c r="AH116" s="303"/>
      <c r="AI116" s="146"/>
      <c r="AJ116" s="145"/>
      <c r="AK116" s="336"/>
      <c r="AL116" s="302"/>
      <c r="AM116" s="302"/>
      <c r="AN116" s="303"/>
      <c r="AO116" s="146"/>
      <c r="AP116" s="145"/>
      <c r="AQ116" s="336"/>
      <c r="AR116" s="302"/>
      <c r="AS116" s="302"/>
      <c r="AT116" s="303"/>
      <c r="AU116" s="146"/>
      <c r="AV116" s="145"/>
      <c r="AW116" s="336"/>
      <c r="AX116" s="302"/>
      <c r="AY116" s="302"/>
      <c r="AZ116" s="303"/>
      <c r="BA116" s="146"/>
      <c r="BB116" s="145"/>
      <c r="BC116" s="336"/>
      <c r="BD116" s="303"/>
      <c r="BE116" s="163"/>
      <c r="BF116" s="306"/>
      <c r="BG116" s="302"/>
      <c r="BH116" s="303"/>
      <c r="BI116" s="336"/>
      <c r="BJ116" s="303"/>
      <c r="BK116" s="335" t="str">
        <f t="shared" si="16"/>
        <v/>
      </c>
      <c r="BL116" s="302"/>
      <c r="BM116" s="303"/>
      <c r="BN116" s="306"/>
      <c r="BO116" s="302"/>
      <c r="BP116" s="303"/>
      <c r="BQ116" s="306"/>
      <c r="BR116" s="303"/>
      <c r="BS116" s="148">
        <v>21</v>
      </c>
      <c r="BT116" s="335"/>
      <c r="BU116" s="302"/>
      <c r="BV116" s="302"/>
      <c r="BW116" s="303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167"/>
      <c r="DI116" s="58"/>
      <c r="DJ116" s="58"/>
      <c r="DK116" s="57"/>
      <c r="DL116" s="58"/>
      <c r="DM116" s="58"/>
      <c r="DN116" s="167"/>
      <c r="DO116" s="58"/>
      <c r="DP116" s="59"/>
      <c r="DQ116" s="59"/>
      <c r="DR116" s="59"/>
      <c r="DT116" s="98"/>
      <c r="DU116" s="60"/>
      <c r="DV116" s="59"/>
      <c r="DW116" s="60"/>
      <c r="DX116" s="60"/>
      <c r="DY116" s="60"/>
    </row>
    <row r="117" spans="1:129" ht="12.75" customHeight="1" x14ac:dyDescent="0.2">
      <c r="A117" s="1">
        <v>3</v>
      </c>
      <c r="B117" s="163" t="s">
        <v>216</v>
      </c>
      <c r="C117" s="163" t="s">
        <v>177</v>
      </c>
      <c r="D117" s="335"/>
      <c r="E117" s="302"/>
      <c r="F117" s="302"/>
      <c r="G117" s="302"/>
      <c r="H117" s="303"/>
      <c r="I117" s="335"/>
      <c r="J117" s="302"/>
      <c r="K117" s="302"/>
      <c r="L117" s="302"/>
      <c r="M117" s="303"/>
      <c r="N117" s="336" t="str">
        <f t="shared" si="13"/>
        <v/>
      </c>
      <c r="O117" s="302"/>
      <c r="P117" s="302"/>
      <c r="Q117" s="303"/>
      <c r="R117" s="335"/>
      <c r="S117" s="302"/>
      <c r="T117" s="303"/>
      <c r="U117" s="335"/>
      <c r="V117" s="302"/>
      <c r="W117" s="303"/>
      <c r="X117" s="336" t="str">
        <f t="shared" si="14"/>
        <v/>
      </c>
      <c r="Y117" s="303"/>
      <c r="Z117" s="335" t="str">
        <f t="shared" si="15"/>
        <v/>
      </c>
      <c r="AA117" s="302"/>
      <c r="AB117" s="303"/>
      <c r="AC117" s="144"/>
      <c r="AD117" s="145"/>
      <c r="AE117" s="336"/>
      <c r="AF117" s="302"/>
      <c r="AG117" s="302"/>
      <c r="AH117" s="303"/>
      <c r="AI117" s="146"/>
      <c r="AJ117" s="145"/>
      <c r="AK117" s="336"/>
      <c r="AL117" s="302"/>
      <c r="AM117" s="302"/>
      <c r="AN117" s="303"/>
      <c r="AO117" s="146"/>
      <c r="AP117" s="145"/>
      <c r="AQ117" s="336"/>
      <c r="AR117" s="302"/>
      <c r="AS117" s="302"/>
      <c r="AT117" s="303"/>
      <c r="AU117" s="146"/>
      <c r="AV117" s="145"/>
      <c r="AW117" s="336"/>
      <c r="AX117" s="302"/>
      <c r="AY117" s="302"/>
      <c r="AZ117" s="303"/>
      <c r="BA117" s="146"/>
      <c r="BB117" s="145"/>
      <c r="BC117" s="336"/>
      <c r="BD117" s="303"/>
      <c r="BE117" s="163"/>
      <c r="BF117" s="306"/>
      <c r="BG117" s="302"/>
      <c r="BH117" s="303"/>
      <c r="BI117" s="336"/>
      <c r="BJ117" s="303"/>
      <c r="BK117" s="335" t="str">
        <f t="shared" si="16"/>
        <v/>
      </c>
      <c r="BL117" s="302"/>
      <c r="BM117" s="303"/>
      <c r="BN117" s="306"/>
      <c r="BO117" s="302"/>
      <c r="BP117" s="303"/>
      <c r="BQ117" s="306"/>
      <c r="BR117" s="303"/>
      <c r="BS117" s="148">
        <v>22</v>
      </c>
      <c r="BT117" s="335"/>
      <c r="BU117" s="302"/>
      <c r="BV117" s="302"/>
      <c r="BW117" s="303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167"/>
      <c r="DI117" s="58"/>
      <c r="DJ117" s="58"/>
      <c r="DK117" s="57"/>
      <c r="DL117" s="58"/>
      <c r="DM117" s="58"/>
      <c r="DN117" s="167"/>
      <c r="DO117" s="58"/>
      <c r="DP117" s="59"/>
      <c r="DQ117" s="59"/>
      <c r="DR117" s="59"/>
      <c r="DT117" s="98"/>
      <c r="DU117" s="60"/>
      <c r="DV117" s="59"/>
      <c r="DW117" s="60"/>
      <c r="DX117" s="60"/>
      <c r="DY117" s="60"/>
    </row>
    <row r="118" spans="1:129" ht="12.75" customHeight="1" x14ac:dyDescent="0.2">
      <c r="A118" s="1">
        <v>3</v>
      </c>
      <c r="B118" s="163" t="s">
        <v>224</v>
      </c>
      <c r="C118" s="163" t="s">
        <v>186</v>
      </c>
      <c r="D118" s="335"/>
      <c r="E118" s="302"/>
      <c r="F118" s="302"/>
      <c r="G118" s="302"/>
      <c r="H118" s="303"/>
      <c r="I118" s="335"/>
      <c r="J118" s="302"/>
      <c r="K118" s="302"/>
      <c r="L118" s="302"/>
      <c r="M118" s="303"/>
      <c r="N118" s="336" t="str">
        <f t="shared" si="13"/>
        <v/>
      </c>
      <c r="O118" s="302"/>
      <c r="P118" s="302"/>
      <c r="Q118" s="303"/>
      <c r="R118" s="335"/>
      <c r="S118" s="302"/>
      <c r="T118" s="303"/>
      <c r="U118" s="335"/>
      <c r="V118" s="302"/>
      <c r="W118" s="303"/>
      <c r="X118" s="336" t="str">
        <f t="shared" si="14"/>
        <v/>
      </c>
      <c r="Y118" s="303"/>
      <c r="Z118" s="335" t="str">
        <f t="shared" si="15"/>
        <v/>
      </c>
      <c r="AA118" s="302"/>
      <c r="AB118" s="303"/>
      <c r="AC118" s="144"/>
      <c r="AD118" s="145"/>
      <c r="AE118" s="336"/>
      <c r="AF118" s="302"/>
      <c r="AG118" s="302"/>
      <c r="AH118" s="303"/>
      <c r="AI118" s="146"/>
      <c r="AJ118" s="145"/>
      <c r="AK118" s="336"/>
      <c r="AL118" s="302"/>
      <c r="AM118" s="302"/>
      <c r="AN118" s="303"/>
      <c r="AO118" s="146"/>
      <c r="AP118" s="145"/>
      <c r="AQ118" s="336"/>
      <c r="AR118" s="302"/>
      <c r="AS118" s="302"/>
      <c r="AT118" s="303"/>
      <c r="AU118" s="146"/>
      <c r="AV118" s="145"/>
      <c r="AW118" s="336"/>
      <c r="AX118" s="302"/>
      <c r="AY118" s="302"/>
      <c r="AZ118" s="303"/>
      <c r="BA118" s="146"/>
      <c r="BB118" s="145"/>
      <c r="BC118" s="336"/>
      <c r="BD118" s="303"/>
      <c r="BE118" s="163"/>
      <c r="BF118" s="306"/>
      <c r="BG118" s="302"/>
      <c r="BH118" s="303"/>
      <c r="BI118" s="336"/>
      <c r="BJ118" s="303"/>
      <c r="BK118" s="335" t="str">
        <f t="shared" si="16"/>
        <v/>
      </c>
      <c r="BL118" s="302"/>
      <c r="BM118" s="303"/>
      <c r="BN118" s="306"/>
      <c r="BO118" s="302"/>
      <c r="BP118" s="303"/>
      <c r="BQ118" s="306"/>
      <c r="BR118" s="303"/>
      <c r="BS118" s="148">
        <v>23</v>
      </c>
      <c r="BT118" s="335"/>
      <c r="BU118" s="302"/>
      <c r="BV118" s="302"/>
      <c r="BW118" s="303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167"/>
      <c r="DI118" s="58"/>
      <c r="DJ118" s="58"/>
      <c r="DK118" s="57"/>
      <c r="DL118" s="58"/>
      <c r="DM118" s="58"/>
      <c r="DN118" s="167"/>
      <c r="DO118" s="58"/>
      <c r="DP118" s="59"/>
      <c r="DQ118" s="59"/>
      <c r="DR118" s="59"/>
      <c r="DT118" s="98"/>
      <c r="DU118" s="60"/>
      <c r="DV118" s="59"/>
      <c r="DW118" s="60"/>
      <c r="DX118" s="60"/>
      <c r="DY118" s="60"/>
    </row>
    <row r="119" spans="1:129" ht="12.75" customHeight="1" x14ac:dyDescent="0.2">
      <c r="A119" s="1">
        <v>3</v>
      </c>
      <c r="B119" s="163" t="s">
        <v>232</v>
      </c>
      <c r="C119" s="163" t="s">
        <v>195</v>
      </c>
      <c r="D119" s="335"/>
      <c r="E119" s="302"/>
      <c r="F119" s="302"/>
      <c r="G119" s="302"/>
      <c r="H119" s="303"/>
      <c r="I119" s="335"/>
      <c r="J119" s="302"/>
      <c r="K119" s="302"/>
      <c r="L119" s="302"/>
      <c r="M119" s="303"/>
      <c r="N119" s="336" t="str">
        <f t="shared" si="13"/>
        <v/>
      </c>
      <c r="O119" s="302"/>
      <c r="P119" s="302"/>
      <c r="Q119" s="303"/>
      <c r="R119" s="335"/>
      <c r="S119" s="302"/>
      <c r="T119" s="303"/>
      <c r="U119" s="335"/>
      <c r="V119" s="302"/>
      <c r="W119" s="303"/>
      <c r="X119" s="336" t="str">
        <f t="shared" si="14"/>
        <v/>
      </c>
      <c r="Y119" s="303"/>
      <c r="Z119" s="335" t="str">
        <f t="shared" si="15"/>
        <v/>
      </c>
      <c r="AA119" s="302"/>
      <c r="AB119" s="303"/>
      <c r="AC119" s="144"/>
      <c r="AD119" s="145"/>
      <c r="AE119" s="336"/>
      <c r="AF119" s="302"/>
      <c r="AG119" s="302"/>
      <c r="AH119" s="303"/>
      <c r="AI119" s="146"/>
      <c r="AJ119" s="145"/>
      <c r="AK119" s="336"/>
      <c r="AL119" s="302"/>
      <c r="AM119" s="302"/>
      <c r="AN119" s="303"/>
      <c r="AO119" s="146"/>
      <c r="AP119" s="145"/>
      <c r="AQ119" s="336"/>
      <c r="AR119" s="302"/>
      <c r="AS119" s="302"/>
      <c r="AT119" s="303"/>
      <c r="AU119" s="146"/>
      <c r="AV119" s="145"/>
      <c r="AW119" s="336"/>
      <c r="AX119" s="302"/>
      <c r="AY119" s="302"/>
      <c r="AZ119" s="303"/>
      <c r="BA119" s="146"/>
      <c r="BB119" s="145"/>
      <c r="BC119" s="336"/>
      <c r="BD119" s="303"/>
      <c r="BE119" s="163"/>
      <c r="BF119" s="306"/>
      <c r="BG119" s="302"/>
      <c r="BH119" s="303"/>
      <c r="BI119" s="336"/>
      <c r="BJ119" s="303"/>
      <c r="BK119" s="335" t="str">
        <f t="shared" si="16"/>
        <v/>
      </c>
      <c r="BL119" s="302"/>
      <c r="BM119" s="303"/>
      <c r="BN119" s="306"/>
      <c r="BO119" s="302"/>
      <c r="BP119" s="303"/>
      <c r="BQ119" s="306"/>
      <c r="BR119" s="303"/>
      <c r="BS119" s="148">
        <v>24</v>
      </c>
      <c r="BT119" s="335"/>
      <c r="BU119" s="302"/>
      <c r="BV119" s="302"/>
      <c r="BW119" s="303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167"/>
      <c r="DI119" s="58"/>
      <c r="DJ119" s="58"/>
      <c r="DK119" s="57"/>
      <c r="DL119" s="58"/>
      <c r="DM119" s="58"/>
      <c r="DN119" s="167"/>
      <c r="DO119" s="58"/>
      <c r="DP119" s="59"/>
      <c r="DQ119" s="59"/>
      <c r="DR119" s="59"/>
      <c r="DT119" s="98"/>
      <c r="DU119" s="60"/>
      <c r="DV119" s="59"/>
      <c r="DW119" s="60"/>
      <c r="DX119" s="60"/>
      <c r="DY119" s="60"/>
    </row>
    <row r="120" spans="1:129" ht="12.75" customHeight="1" x14ac:dyDescent="0.2">
      <c r="A120" s="1">
        <v>3</v>
      </c>
      <c r="B120" s="163" t="s">
        <v>239</v>
      </c>
      <c r="C120" s="163" t="s">
        <v>201</v>
      </c>
      <c r="D120" s="335"/>
      <c r="E120" s="302"/>
      <c r="F120" s="302"/>
      <c r="G120" s="302"/>
      <c r="H120" s="303"/>
      <c r="I120" s="335"/>
      <c r="J120" s="302"/>
      <c r="K120" s="302"/>
      <c r="L120" s="302"/>
      <c r="M120" s="303"/>
      <c r="N120" s="336" t="str">
        <f t="shared" si="13"/>
        <v/>
      </c>
      <c r="O120" s="302"/>
      <c r="P120" s="302"/>
      <c r="Q120" s="303"/>
      <c r="R120" s="335"/>
      <c r="S120" s="302"/>
      <c r="T120" s="303"/>
      <c r="U120" s="335"/>
      <c r="V120" s="302"/>
      <c r="W120" s="303"/>
      <c r="X120" s="336" t="str">
        <f t="shared" si="14"/>
        <v/>
      </c>
      <c r="Y120" s="303"/>
      <c r="Z120" s="335" t="str">
        <f t="shared" si="15"/>
        <v/>
      </c>
      <c r="AA120" s="302"/>
      <c r="AB120" s="303"/>
      <c r="AC120" s="144"/>
      <c r="AD120" s="145"/>
      <c r="AE120" s="336"/>
      <c r="AF120" s="302"/>
      <c r="AG120" s="302"/>
      <c r="AH120" s="303"/>
      <c r="AI120" s="146"/>
      <c r="AJ120" s="145"/>
      <c r="AK120" s="336"/>
      <c r="AL120" s="302"/>
      <c r="AM120" s="302"/>
      <c r="AN120" s="303"/>
      <c r="AO120" s="146"/>
      <c r="AP120" s="145"/>
      <c r="AQ120" s="336"/>
      <c r="AR120" s="302"/>
      <c r="AS120" s="302"/>
      <c r="AT120" s="303"/>
      <c r="AU120" s="146"/>
      <c r="AV120" s="145"/>
      <c r="AW120" s="336"/>
      <c r="AX120" s="302"/>
      <c r="AY120" s="302"/>
      <c r="AZ120" s="303"/>
      <c r="BA120" s="146"/>
      <c r="BB120" s="145"/>
      <c r="BC120" s="336"/>
      <c r="BD120" s="303"/>
      <c r="BE120" s="163"/>
      <c r="BF120" s="306"/>
      <c r="BG120" s="302"/>
      <c r="BH120" s="303"/>
      <c r="BI120" s="336"/>
      <c r="BJ120" s="303"/>
      <c r="BK120" s="335" t="str">
        <f t="shared" si="16"/>
        <v/>
      </c>
      <c r="BL120" s="302"/>
      <c r="BM120" s="303"/>
      <c r="BN120" s="306"/>
      <c r="BO120" s="302"/>
      <c r="BP120" s="303"/>
      <c r="BQ120" s="306"/>
      <c r="BR120" s="303"/>
      <c r="BS120" s="147" t="s">
        <v>19</v>
      </c>
      <c r="BT120" s="335"/>
      <c r="BU120" s="302"/>
      <c r="BV120" s="302"/>
      <c r="BW120" s="303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167"/>
      <c r="DI120" s="58"/>
      <c r="DJ120" s="58"/>
      <c r="DK120" s="57"/>
      <c r="DL120" s="58"/>
      <c r="DM120" s="58"/>
      <c r="DN120" s="167"/>
      <c r="DO120" s="58"/>
      <c r="DP120" s="59"/>
      <c r="DQ120" s="59"/>
      <c r="DR120" s="59"/>
      <c r="DT120" s="98"/>
      <c r="DU120" s="60"/>
      <c r="DV120" s="59"/>
      <c r="DW120" s="60"/>
      <c r="DX120" s="60"/>
      <c r="DY120" s="60"/>
    </row>
    <row r="121" spans="1:129" ht="12.75" customHeight="1" x14ac:dyDescent="0.2">
      <c r="A121" s="1">
        <v>3</v>
      </c>
      <c r="B121" s="162" t="s">
        <v>2</v>
      </c>
      <c r="C121" s="162" t="s">
        <v>209</v>
      </c>
      <c r="D121" s="335"/>
      <c r="E121" s="302"/>
      <c r="F121" s="302"/>
      <c r="G121" s="302"/>
      <c r="H121" s="303"/>
      <c r="I121" s="335"/>
      <c r="J121" s="302"/>
      <c r="K121" s="302"/>
      <c r="L121" s="302"/>
      <c r="M121" s="303"/>
      <c r="N121" s="336" t="str">
        <f t="shared" si="13"/>
        <v/>
      </c>
      <c r="O121" s="302"/>
      <c r="P121" s="302"/>
      <c r="Q121" s="303"/>
      <c r="R121" s="335"/>
      <c r="S121" s="302"/>
      <c r="T121" s="303"/>
      <c r="U121" s="335"/>
      <c r="V121" s="302"/>
      <c r="W121" s="303"/>
      <c r="X121" s="336" t="str">
        <f t="shared" si="14"/>
        <v/>
      </c>
      <c r="Y121" s="303"/>
      <c r="Z121" s="335" t="str">
        <f t="shared" si="15"/>
        <v/>
      </c>
      <c r="AA121" s="302"/>
      <c r="AB121" s="303"/>
      <c r="AC121" s="144"/>
      <c r="AD121" s="145"/>
      <c r="AE121" s="336"/>
      <c r="AF121" s="302"/>
      <c r="AG121" s="302"/>
      <c r="AH121" s="303"/>
      <c r="AI121" s="146"/>
      <c r="AJ121" s="145"/>
      <c r="AK121" s="336"/>
      <c r="AL121" s="302"/>
      <c r="AM121" s="302"/>
      <c r="AN121" s="303"/>
      <c r="AO121" s="146"/>
      <c r="AP121" s="145"/>
      <c r="AQ121" s="336"/>
      <c r="AR121" s="302"/>
      <c r="AS121" s="302"/>
      <c r="AT121" s="303"/>
      <c r="AU121" s="146"/>
      <c r="AV121" s="145"/>
      <c r="AW121" s="336"/>
      <c r="AX121" s="302"/>
      <c r="AY121" s="302"/>
      <c r="AZ121" s="303"/>
      <c r="BA121" s="146"/>
      <c r="BB121" s="145"/>
      <c r="BC121" s="336"/>
      <c r="BD121" s="303"/>
      <c r="BE121" s="163"/>
      <c r="BF121" s="306"/>
      <c r="BG121" s="302"/>
      <c r="BH121" s="303"/>
      <c r="BI121" s="336"/>
      <c r="BJ121" s="303"/>
      <c r="BK121" s="335" t="str">
        <f t="shared" si="16"/>
        <v/>
      </c>
      <c r="BL121" s="302"/>
      <c r="BM121" s="303"/>
      <c r="BN121" s="306"/>
      <c r="BO121" s="302"/>
      <c r="BP121" s="303"/>
      <c r="BQ121" s="306"/>
      <c r="BR121" s="303"/>
      <c r="BS121" s="147" t="s">
        <v>27</v>
      </c>
      <c r="BT121" s="335"/>
      <c r="BU121" s="302"/>
      <c r="BV121" s="302"/>
      <c r="BW121" s="303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167"/>
      <c r="DI121" s="58"/>
      <c r="DJ121" s="58"/>
      <c r="DK121" s="57"/>
      <c r="DL121" s="58"/>
      <c r="DM121" s="58"/>
      <c r="DN121" s="167"/>
      <c r="DO121" s="58"/>
      <c r="DP121" s="59"/>
      <c r="DQ121" s="59"/>
      <c r="DR121" s="59"/>
      <c r="DT121" s="98"/>
      <c r="DU121" s="60"/>
      <c r="DV121" s="59"/>
      <c r="DW121" s="60"/>
      <c r="DX121" s="60"/>
      <c r="DY121" s="60"/>
    </row>
    <row r="122" spans="1:129" ht="12.75" customHeight="1" x14ac:dyDescent="0.2">
      <c r="A122" s="1">
        <v>3</v>
      </c>
      <c r="B122" s="162" t="s">
        <v>19</v>
      </c>
      <c r="C122" s="162" t="s">
        <v>216</v>
      </c>
      <c r="D122" s="335"/>
      <c r="E122" s="302"/>
      <c r="F122" s="302"/>
      <c r="G122" s="302"/>
      <c r="H122" s="303"/>
      <c r="I122" s="335"/>
      <c r="J122" s="302"/>
      <c r="K122" s="302"/>
      <c r="L122" s="302"/>
      <c r="M122" s="303"/>
      <c r="N122" s="336" t="str">
        <f t="shared" si="13"/>
        <v/>
      </c>
      <c r="O122" s="302"/>
      <c r="P122" s="302"/>
      <c r="Q122" s="303"/>
      <c r="R122" s="335"/>
      <c r="S122" s="302"/>
      <c r="T122" s="303"/>
      <c r="U122" s="335"/>
      <c r="V122" s="302"/>
      <c r="W122" s="303"/>
      <c r="X122" s="336" t="str">
        <f t="shared" si="14"/>
        <v/>
      </c>
      <c r="Y122" s="303"/>
      <c r="Z122" s="335" t="str">
        <f t="shared" si="15"/>
        <v/>
      </c>
      <c r="AA122" s="302"/>
      <c r="AB122" s="303"/>
      <c r="AC122" s="144"/>
      <c r="AD122" s="145"/>
      <c r="AE122" s="336"/>
      <c r="AF122" s="302"/>
      <c r="AG122" s="302"/>
      <c r="AH122" s="303"/>
      <c r="AI122" s="146"/>
      <c r="AJ122" s="145"/>
      <c r="AK122" s="336"/>
      <c r="AL122" s="302"/>
      <c r="AM122" s="302"/>
      <c r="AN122" s="303"/>
      <c r="AO122" s="146"/>
      <c r="AP122" s="145"/>
      <c r="AQ122" s="336"/>
      <c r="AR122" s="302"/>
      <c r="AS122" s="302"/>
      <c r="AT122" s="303"/>
      <c r="AU122" s="146"/>
      <c r="AV122" s="145"/>
      <c r="AW122" s="336"/>
      <c r="AX122" s="302"/>
      <c r="AY122" s="302"/>
      <c r="AZ122" s="303"/>
      <c r="BA122" s="146"/>
      <c r="BB122" s="145"/>
      <c r="BC122" s="336"/>
      <c r="BD122" s="303"/>
      <c r="BE122" s="163"/>
      <c r="BF122" s="306"/>
      <c r="BG122" s="302"/>
      <c r="BH122" s="303"/>
      <c r="BI122" s="336"/>
      <c r="BJ122" s="303"/>
      <c r="BK122" s="335" t="str">
        <f t="shared" si="16"/>
        <v/>
      </c>
      <c r="BL122" s="302"/>
      <c r="BM122" s="303"/>
      <c r="BN122" s="306"/>
      <c r="BO122" s="302"/>
      <c r="BP122" s="303"/>
      <c r="BQ122" s="306"/>
      <c r="BR122" s="303"/>
      <c r="BS122" s="147" t="s">
        <v>33</v>
      </c>
      <c r="BT122" s="335"/>
      <c r="BU122" s="302"/>
      <c r="BV122" s="302"/>
      <c r="BW122" s="303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167"/>
      <c r="DI122" s="58"/>
      <c r="DJ122" s="58"/>
      <c r="DK122" s="57"/>
      <c r="DL122" s="58"/>
      <c r="DM122" s="58"/>
      <c r="DN122" s="167"/>
      <c r="DO122" s="58"/>
      <c r="DP122" s="59"/>
      <c r="DQ122" s="59"/>
      <c r="DR122" s="59"/>
      <c r="DT122" s="98"/>
      <c r="DU122" s="60"/>
      <c r="DV122" s="59"/>
      <c r="DW122" s="60"/>
      <c r="DX122" s="60"/>
      <c r="DY122" s="60"/>
    </row>
    <row r="123" spans="1:129" ht="12.75" customHeight="1" x14ac:dyDescent="0.2">
      <c r="A123" s="1">
        <v>3</v>
      </c>
      <c r="B123" s="162" t="s">
        <v>27</v>
      </c>
      <c r="C123" s="162" t="s">
        <v>224</v>
      </c>
      <c r="D123" s="335"/>
      <c r="E123" s="302"/>
      <c r="F123" s="302"/>
      <c r="G123" s="302"/>
      <c r="H123" s="303"/>
      <c r="I123" s="335"/>
      <c r="J123" s="302"/>
      <c r="K123" s="302"/>
      <c r="L123" s="302"/>
      <c r="M123" s="303"/>
      <c r="N123" s="336" t="str">
        <f t="shared" si="13"/>
        <v/>
      </c>
      <c r="O123" s="302"/>
      <c r="P123" s="302"/>
      <c r="Q123" s="303"/>
      <c r="R123" s="335"/>
      <c r="S123" s="302"/>
      <c r="T123" s="303"/>
      <c r="U123" s="335"/>
      <c r="V123" s="302"/>
      <c r="W123" s="303"/>
      <c r="X123" s="336" t="str">
        <f t="shared" si="14"/>
        <v/>
      </c>
      <c r="Y123" s="303"/>
      <c r="Z123" s="335" t="str">
        <f t="shared" si="15"/>
        <v/>
      </c>
      <c r="AA123" s="302"/>
      <c r="AB123" s="303"/>
      <c r="AC123" s="144"/>
      <c r="AD123" s="145"/>
      <c r="AE123" s="336"/>
      <c r="AF123" s="302"/>
      <c r="AG123" s="302"/>
      <c r="AH123" s="303"/>
      <c r="AI123" s="146"/>
      <c r="AJ123" s="145"/>
      <c r="AK123" s="336"/>
      <c r="AL123" s="302"/>
      <c r="AM123" s="302"/>
      <c r="AN123" s="303"/>
      <c r="AO123" s="146"/>
      <c r="AP123" s="145"/>
      <c r="AQ123" s="336"/>
      <c r="AR123" s="302"/>
      <c r="AS123" s="302"/>
      <c r="AT123" s="303"/>
      <c r="AU123" s="146"/>
      <c r="AV123" s="145"/>
      <c r="AW123" s="336"/>
      <c r="AX123" s="302"/>
      <c r="AY123" s="302"/>
      <c r="AZ123" s="303"/>
      <c r="BA123" s="146"/>
      <c r="BB123" s="145"/>
      <c r="BC123" s="336"/>
      <c r="BD123" s="303"/>
      <c r="BE123" s="163"/>
      <c r="BF123" s="306"/>
      <c r="BG123" s="302"/>
      <c r="BH123" s="303"/>
      <c r="BI123" s="336"/>
      <c r="BJ123" s="303"/>
      <c r="BK123" s="335" t="str">
        <f t="shared" si="16"/>
        <v/>
      </c>
      <c r="BL123" s="302"/>
      <c r="BM123" s="303"/>
      <c r="BN123" s="306"/>
      <c r="BO123" s="302"/>
      <c r="BP123" s="303"/>
      <c r="BQ123" s="306"/>
      <c r="BR123" s="303"/>
      <c r="BS123" s="147" t="s">
        <v>47</v>
      </c>
      <c r="BT123" s="335"/>
      <c r="BU123" s="302"/>
      <c r="BV123" s="302"/>
      <c r="BW123" s="303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167"/>
      <c r="DI123" s="58"/>
      <c r="DJ123" s="58"/>
      <c r="DK123" s="57"/>
      <c r="DL123" s="58"/>
      <c r="DM123" s="58"/>
      <c r="DN123" s="167"/>
      <c r="DO123" s="58"/>
      <c r="DP123" s="59"/>
      <c r="DQ123" s="59"/>
      <c r="DR123" s="59"/>
      <c r="DT123" s="98"/>
      <c r="DU123" s="60"/>
      <c r="DV123" s="59"/>
      <c r="DW123" s="60"/>
      <c r="DX123" s="60"/>
      <c r="DY123" s="60"/>
    </row>
    <row r="124" spans="1:129" ht="12.75" customHeight="1" x14ac:dyDescent="0.2">
      <c r="A124" s="1">
        <v>3</v>
      </c>
      <c r="B124" s="162" t="s">
        <v>33</v>
      </c>
      <c r="C124" s="162" t="s">
        <v>232</v>
      </c>
      <c r="D124" s="335"/>
      <c r="E124" s="302"/>
      <c r="F124" s="302"/>
      <c r="G124" s="302"/>
      <c r="H124" s="303"/>
      <c r="I124" s="335"/>
      <c r="J124" s="302"/>
      <c r="K124" s="302"/>
      <c r="L124" s="302"/>
      <c r="M124" s="303"/>
      <c r="N124" s="336" t="str">
        <f t="shared" si="13"/>
        <v/>
      </c>
      <c r="O124" s="302"/>
      <c r="P124" s="302"/>
      <c r="Q124" s="303"/>
      <c r="R124" s="335"/>
      <c r="S124" s="302"/>
      <c r="T124" s="303"/>
      <c r="U124" s="335"/>
      <c r="V124" s="302"/>
      <c r="W124" s="303"/>
      <c r="X124" s="336" t="str">
        <f t="shared" si="14"/>
        <v/>
      </c>
      <c r="Y124" s="303"/>
      <c r="Z124" s="335" t="str">
        <f t="shared" si="15"/>
        <v/>
      </c>
      <c r="AA124" s="302"/>
      <c r="AB124" s="303"/>
      <c r="AC124" s="144"/>
      <c r="AD124" s="145"/>
      <c r="AE124" s="336"/>
      <c r="AF124" s="302"/>
      <c r="AG124" s="302"/>
      <c r="AH124" s="303"/>
      <c r="AI124" s="146"/>
      <c r="AJ124" s="145"/>
      <c r="AK124" s="336"/>
      <c r="AL124" s="302"/>
      <c r="AM124" s="302"/>
      <c r="AN124" s="303"/>
      <c r="AO124" s="146"/>
      <c r="AP124" s="145"/>
      <c r="AQ124" s="336"/>
      <c r="AR124" s="302"/>
      <c r="AS124" s="302"/>
      <c r="AT124" s="303"/>
      <c r="AU124" s="146"/>
      <c r="AV124" s="145"/>
      <c r="AW124" s="336"/>
      <c r="AX124" s="302"/>
      <c r="AY124" s="302"/>
      <c r="AZ124" s="303"/>
      <c r="BA124" s="146"/>
      <c r="BB124" s="145"/>
      <c r="BC124" s="336"/>
      <c r="BD124" s="303"/>
      <c r="BE124" s="163"/>
      <c r="BF124" s="306"/>
      <c r="BG124" s="302"/>
      <c r="BH124" s="303"/>
      <c r="BI124" s="336"/>
      <c r="BJ124" s="303"/>
      <c r="BK124" s="335" t="str">
        <f t="shared" si="16"/>
        <v/>
      </c>
      <c r="BL124" s="302"/>
      <c r="BM124" s="303"/>
      <c r="BN124" s="306"/>
      <c r="BO124" s="302"/>
      <c r="BP124" s="303"/>
      <c r="BQ124" s="306"/>
      <c r="BR124" s="303"/>
      <c r="BS124" s="147" t="s">
        <v>75</v>
      </c>
      <c r="BT124" s="335"/>
      <c r="BU124" s="302"/>
      <c r="BV124" s="302"/>
      <c r="BW124" s="303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167"/>
      <c r="DI124" s="58"/>
      <c r="DJ124" s="58"/>
      <c r="DK124" s="57"/>
      <c r="DL124" s="58"/>
      <c r="DM124" s="58"/>
      <c r="DN124" s="167"/>
      <c r="DO124" s="58"/>
      <c r="DP124" s="59"/>
      <c r="DQ124" s="59"/>
      <c r="DR124" s="59"/>
      <c r="DT124" s="98"/>
      <c r="DU124" s="60"/>
      <c r="DV124" s="59"/>
      <c r="DW124" s="60"/>
      <c r="DX124" s="60"/>
      <c r="DY124" s="60"/>
    </row>
    <row r="125" spans="1:129" ht="12.75" customHeight="1" x14ac:dyDescent="0.2">
      <c r="A125" s="1">
        <v>3</v>
      </c>
      <c r="B125" s="162" t="s">
        <v>47</v>
      </c>
      <c r="C125" s="162" t="s">
        <v>239</v>
      </c>
      <c r="D125" s="335"/>
      <c r="E125" s="302"/>
      <c r="F125" s="302"/>
      <c r="G125" s="302"/>
      <c r="H125" s="303"/>
      <c r="I125" s="335"/>
      <c r="J125" s="302"/>
      <c r="K125" s="302"/>
      <c r="L125" s="302"/>
      <c r="M125" s="303"/>
      <c r="N125" s="336" t="str">
        <f t="shared" si="13"/>
        <v/>
      </c>
      <c r="O125" s="302"/>
      <c r="P125" s="302"/>
      <c r="Q125" s="303"/>
      <c r="R125" s="335"/>
      <c r="S125" s="302"/>
      <c r="T125" s="303"/>
      <c r="U125" s="335"/>
      <c r="V125" s="302"/>
      <c r="W125" s="303"/>
      <c r="X125" s="336" t="str">
        <f t="shared" si="14"/>
        <v/>
      </c>
      <c r="Y125" s="303"/>
      <c r="Z125" s="335" t="str">
        <f t="shared" si="15"/>
        <v/>
      </c>
      <c r="AA125" s="302"/>
      <c r="AB125" s="303"/>
      <c r="AC125" s="144"/>
      <c r="AD125" s="145"/>
      <c r="AE125" s="336"/>
      <c r="AF125" s="302"/>
      <c r="AG125" s="302"/>
      <c r="AH125" s="303"/>
      <c r="AI125" s="146"/>
      <c r="AJ125" s="145"/>
      <c r="AK125" s="336"/>
      <c r="AL125" s="302"/>
      <c r="AM125" s="302"/>
      <c r="AN125" s="303"/>
      <c r="AO125" s="146"/>
      <c r="AP125" s="145"/>
      <c r="AQ125" s="336"/>
      <c r="AR125" s="302"/>
      <c r="AS125" s="302"/>
      <c r="AT125" s="303"/>
      <c r="AU125" s="146"/>
      <c r="AV125" s="145"/>
      <c r="AW125" s="336"/>
      <c r="AX125" s="302"/>
      <c r="AY125" s="302"/>
      <c r="AZ125" s="303"/>
      <c r="BA125" s="146"/>
      <c r="BB125" s="145"/>
      <c r="BC125" s="336"/>
      <c r="BD125" s="303"/>
      <c r="BE125" s="163"/>
      <c r="BF125" s="306"/>
      <c r="BG125" s="302"/>
      <c r="BH125" s="303"/>
      <c r="BI125" s="336"/>
      <c r="BJ125" s="303"/>
      <c r="BK125" s="335" t="str">
        <f t="shared" si="16"/>
        <v/>
      </c>
      <c r="BL125" s="302"/>
      <c r="BM125" s="303"/>
      <c r="BN125" s="306"/>
      <c r="BO125" s="302"/>
      <c r="BP125" s="303"/>
      <c r="BQ125" s="306"/>
      <c r="BR125" s="303"/>
      <c r="BS125" s="147" t="s">
        <v>87</v>
      </c>
      <c r="BT125" s="335"/>
      <c r="BU125" s="302"/>
      <c r="BV125" s="302"/>
      <c r="BW125" s="303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167"/>
      <c r="DI125" s="58"/>
      <c r="DJ125" s="58"/>
      <c r="DK125" s="57"/>
      <c r="DL125" s="58"/>
      <c r="DM125" s="58"/>
      <c r="DN125" s="167"/>
      <c r="DO125" s="58"/>
      <c r="DP125" s="59"/>
      <c r="DQ125" s="59"/>
      <c r="DR125" s="59"/>
      <c r="DT125" s="98"/>
      <c r="DU125" s="60"/>
      <c r="DV125" s="59"/>
      <c r="DW125" s="60"/>
      <c r="DX125" s="60"/>
      <c r="DY125" s="60"/>
    </row>
    <row r="126" spans="1:129" ht="12.75" customHeight="1" x14ac:dyDescent="0.2">
      <c r="A126" s="1">
        <v>3</v>
      </c>
      <c r="B126" s="164" t="s">
        <v>75</v>
      </c>
      <c r="C126" s="164" t="s">
        <v>245</v>
      </c>
      <c r="D126" s="320"/>
      <c r="E126" s="294"/>
      <c r="F126" s="294"/>
      <c r="G126" s="294"/>
      <c r="H126" s="295"/>
      <c r="I126" s="320"/>
      <c r="J126" s="294"/>
      <c r="K126" s="294"/>
      <c r="L126" s="294"/>
      <c r="M126" s="295"/>
      <c r="N126" s="334" t="str">
        <f t="shared" si="13"/>
        <v/>
      </c>
      <c r="O126" s="294"/>
      <c r="P126" s="294"/>
      <c r="Q126" s="295"/>
      <c r="R126" s="320"/>
      <c r="S126" s="294"/>
      <c r="T126" s="295"/>
      <c r="U126" s="320"/>
      <c r="V126" s="294"/>
      <c r="W126" s="295"/>
      <c r="X126" s="334" t="str">
        <f t="shared" si="14"/>
        <v/>
      </c>
      <c r="Y126" s="295"/>
      <c r="Z126" s="320" t="str">
        <f t="shared" si="15"/>
        <v/>
      </c>
      <c r="AA126" s="294"/>
      <c r="AB126" s="295"/>
      <c r="AC126" s="151"/>
      <c r="AD126" s="152"/>
      <c r="AE126" s="334"/>
      <c r="AF126" s="294"/>
      <c r="AG126" s="294"/>
      <c r="AH126" s="295"/>
      <c r="AI126" s="153"/>
      <c r="AJ126" s="152"/>
      <c r="AK126" s="334"/>
      <c r="AL126" s="294"/>
      <c r="AM126" s="294"/>
      <c r="AN126" s="295"/>
      <c r="AO126" s="153"/>
      <c r="AP126" s="152"/>
      <c r="AQ126" s="334"/>
      <c r="AR126" s="294"/>
      <c r="AS126" s="294"/>
      <c r="AT126" s="295"/>
      <c r="AU126" s="153"/>
      <c r="AV126" s="152"/>
      <c r="AW126" s="334"/>
      <c r="AX126" s="294"/>
      <c r="AY126" s="294"/>
      <c r="AZ126" s="295"/>
      <c r="BA126" s="153"/>
      <c r="BB126" s="152"/>
      <c r="BC126" s="334"/>
      <c r="BD126" s="295"/>
      <c r="BE126" s="165"/>
      <c r="BF126" s="298"/>
      <c r="BG126" s="294"/>
      <c r="BH126" s="295"/>
      <c r="BI126" s="334"/>
      <c r="BJ126" s="295"/>
      <c r="BK126" s="320" t="str">
        <f t="shared" si="16"/>
        <v/>
      </c>
      <c r="BL126" s="294"/>
      <c r="BM126" s="295"/>
      <c r="BN126" s="298"/>
      <c r="BO126" s="294"/>
      <c r="BP126" s="295"/>
      <c r="BQ126" s="298"/>
      <c r="BR126" s="295"/>
      <c r="BS126" s="154" t="s">
        <v>94</v>
      </c>
      <c r="BT126" s="320"/>
      <c r="BU126" s="294"/>
      <c r="BV126" s="294"/>
      <c r="BW126" s="295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167"/>
      <c r="DI126" s="58"/>
      <c r="DJ126" s="58"/>
      <c r="DK126" s="57"/>
      <c r="DL126" s="58"/>
      <c r="DM126" s="58"/>
      <c r="DN126" s="167"/>
      <c r="DO126" s="58"/>
      <c r="DP126" s="59"/>
      <c r="DQ126" s="59"/>
      <c r="DR126" s="59"/>
      <c r="DT126" s="98"/>
      <c r="DU126" s="60"/>
      <c r="DV126" s="59"/>
      <c r="DW126" s="60"/>
      <c r="DX126" s="60"/>
      <c r="DY126" s="60"/>
    </row>
    <row r="127" spans="1:129" ht="12.75" customHeight="1" x14ac:dyDescent="0.2">
      <c r="A127" s="1">
        <v>3</v>
      </c>
      <c r="B127" s="321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2"/>
      <c r="U127" s="322"/>
      <c r="V127" s="322"/>
      <c r="W127" s="322"/>
      <c r="X127" s="322"/>
      <c r="Y127" s="322"/>
      <c r="Z127" s="322"/>
      <c r="AA127" s="322"/>
      <c r="AB127" s="322"/>
      <c r="AC127" s="322"/>
      <c r="AD127" s="322"/>
      <c r="AE127" s="322"/>
      <c r="AF127" s="322"/>
      <c r="AG127" s="322"/>
      <c r="AH127" s="322"/>
      <c r="AI127" s="322"/>
      <c r="AJ127" s="322"/>
      <c r="AK127" s="322"/>
      <c r="AL127" s="322"/>
      <c r="AM127" s="322"/>
      <c r="AN127" s="322"/>
      <c r="AO127" s="322"/>
      <c r="AP127" s="322"/>
      <c r="AQ127" s="322"/>
      <c r="AR127" s="322"/>
      <c r="AS127" s="322"/>
      <c r="AT127" s="322"/>
      <c r="AU127" s="322"/>
      <c r="AV127" s="322"/>
      <c r="AW127" s="322"/>
      <c r="AX127" s="322"/>
      <c r="AY127" s="322"/>
      <c r="AZ127" s="322"/>
      <c r="BA127" s="322"/>
      <c r="BB127" s="322"/>
      <c r="BC127" s="322"/>
      <c r="BD127" s="322"/>
      <c r="BE127" s="322"/>
      <c r="BF127" s="322"/>
      <c r="BG127" s="322"/>
      <c r="BH127" s="322"/>
      <c r="BI127" s="322"/>
      <c r="BJ127" s="322"/>
      <c r="BK127" s="322"/>
      <c r="BL127" s="322"/>
      <c r="BM127" s="322"/>
      <c r="BN127" s="322"/>
      <c r="BO127" s="322"/>
      <c r="BP127" s="322"/>
      <c r="BQ127" s="322"/>
      <c r="BR127" s="322"/>
      <c r="BS127" s="322"/>
      <c r="BT127" s="322"/>
      <c r="BU127" s="322"/>
      <c r="BV127" s="322"/>
      <c r="BW127" s="322"/>
      <c r="BX127" s="7"/>
      <c r="BY127" s="58"/>
      <c r="BZ127" s="58"/>
      <c r="CA127" s="58"/>
      <c r="CB127" s="58"/>
      <c r="CC127" s="58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167"/>
      <c r="DI127" s="58"/>
      <c r="DJ127" s="58"/>
      <c r="DK127" s="57"/>
      <c r="DL127" s="58"/>
      <c r="DM127" s="58"/>
      <c r="DN127" s="167"/>
      <c r="DO127" s="58"/>
      <c r="DP127" s="59"/>
      <c r="DQ127" s="59"/>
      <c r="DR127" s="59"/>
      <c r="DT127" s="98"/>
      <c r="DU127" s="60"/>
      <c r="DV127" s="59"/>
      <c r="DW127" s="60"/>
      <c r="DX127" s="60"/>
      <c r="DY127" s="60"/>
    </row>
    <row r="128" spans="1:129" ht="12.75" customHeight="1" x14ac:dyDescent="0.2">
      <c r="A128" s="1">
        <v>3</v>
      </c>
      <c r="B128" s="323" t="s">
        <v>247</v>
      </c>
      <c r="C128" s="324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4"/>
      <c r="BF128" s="324"/>
      <c r="BG128" s="324"/>
      <c r="BH128" s="324"/>
      <c r="BI128" s="324"/>
      <c r="BJ128" s="325" t="s">
        <v>248</v>
      </c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/>
      <c r="BU128" s="326"/>
      <c r="BV128" s="326"/>
      <c r="BW128" s="327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167"/>
      <c r="DI128" s="58"/>
      <c r="DJ128" s="58"/>
      <c r="DK128" s="57"/>
      <c r="DL128" s="58"/>
      <c r="DM128" s="58"/>
      <c r="DN128" s="167"/>
      <c r="DO128" s="58"/>
      <c r="DP128" s="59"/>
      <c r="DQ128" s="59"/>
      <c r="DR128" s="59"/>
      <c r="DT128" s="98"/>
      <c r="DU128" s="60"/>
      <c r="DV128" s="59"/>
      <c r="DW128" s="60"/>
      <c r="DX128" s="60"/>
      <c r="DY128" s="60"/>
    </row>
    <row r="129" spans="1:129" ht="12.75" customHeight="1" x14ac:dyDescent="0.2">
      <c r="A129" s="1">
        <v>3</v>
      </c>
      <c r="B129" s="331" t="s">
        <v>249</v>
      </c>
      <c r="C129" s="316"/>
      <c r="D129" s="332" t="s">
        <v>250</v>
      </c>
      <c r="E129" s="316"/>
      <c r="F129" s="333" t="s">
        <v>251</v>
      </c>
      <c r="G129" s="315"/>
      <c r="H129" s="315"/>
      <c r="I129" s="316"/>
      <c r="J129" s="333" t="s">
        <v>252</v>
      </c>
      <c r="K129" s="315"/>
      <c r="L129" s="315"/>
      <c r="M129" s="318"/>
      <c r="N129" s="331" t="s">
        <v>249</v>
      </c>
      <c r="O129" s="316"/>
      <c r="P129" s="332" t="s">
        <v>250</v>
      </c>
      <c r="Q129" s="316"/>
      <c r="R129" s="333" t="s">
        <v>251</v>
      </c>
      <c r="S129" s="315"/>
      <c r="T129" s="315"/>
      <c r="U129" s="316"/>
      <c r="V129" s="333" t="s">
        <v>252</v>
      </c>
      <c r="W129" s="315"/>
      <c r="X129" s="315"/>
      <c r="Y129" s="318"/>
      <c r="Z129" s="331" t="s">
        <v>249</v>
      </c>
      <c r="AA129" s="316"/>
      <c r="AB129" s="332" t="s">
        <v>250</v>
      </c>
      <c r="AC129" s="316"/>
      <c r="AD129" s="333" t="s">
        <v>251</v>
      </c>
      <c r="AE129" s="315"/>
      <c r="AF129" s="315"/>
      <c r="AG129" s="316"/>
      <c r="AH129" s="333" t="s">
        <v>252</v>
      </c>
      <c r="AI129" s="315"/>
      <c r="AJ129" s="315"/>
      <c r="AK129" s="318"/>
      <c r="AL129" s="331" t="s">
        <v>249</v>
      </c>
      <c r="AM129" s="316"/>
      <c r="AN129" s="332" t="s">
        <v>250</v>
      </c>
      <c r="AO129" s="316"/>
      <c r="AP129" s="333" t="s">
        <v>251</v>
      </c>
      <c r="AQ129" s="315"/>
      <c r="AR129" s="315"/>
      <c r="AS129" s="316"/>
      <c r="AT129" s="333" t="s">
        <v>252</v>
      </c>
      <c r="AU129" s="315"/>
      <c r="AV129" s="315"/>
      <c r="AW129" s="318"/>
      <c r="AX129" s="331" t="s">
        <v>249</v>
      </c>
      <c r="AY129" s="316"/>
      <c r="AZ129" s="332" t="s">
        <v>250</v>
      </c>
      <c r="BA129" s="316"/>
      <c r="BB129" s="333" t="s">
        <v>251</v>
      </c>
      <c r="BC129" s="315"/>
      <c r="BD129" s="315"/>
      <c r="BE129" s="316"/>
      <c r="BF129" s="333" t="s">
        <v>253</v>
      </c>
      <c r="BG129" s="315"/>
      <c r="BH129" s="315"/>
      <c r="BI129" s="318"/>
      <c r="BJ129" s="328"/>
      <c r="BK129" s="329"/>
      <c r="BL129" s="329"/>
      <c r="BM129" s="329"/>
      <c r="BN129" s="329"/>
      <c r="BO129" s="329"/>
      <c r="BP129" s="329"/>
      <c r="BQ129" s="329"/>
      <c r="BR129" s="329"/>
      <c r="BS129" s="329"/>
      <c r="BT129" s="329"/>
      <c r="BU129" s="329"/>
      <c r="BV129" s="329"/>
      <c r="BW129" s="330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167"/>
      <c r="DI129" s="58"/>
      <c r="DJ129" s="58"/>
      <c r="DK129" s="57"/>
      <c r="DL129" s="58"/>
      <c r="DM129" s="58"/>
      <c r="DN129" s="167"/>
      <c r="DO129" s="58"/>
      <c r="DP129" s="59"/>
      <c r="DQ129" s="59"/>
      <c r="DR129" s="59"/>
      <c r="DT129" s="98"/>
      <c r="DU129" s="60"/>
      <c r="DV129" s="59"/>
      <c r="DW129" s="60"/>
      <c r="DX129" s="60"/>
      <c r="DY129" s="60"/>
    </row>
    <row r="130" spans="1:129" ht="12.75" customHeight="1" x14ac:dyDescent="0.2">
      <c r="A130" s="1">
        <v>3</v>
      </c>
      <c r="B130" s="319"/>
      <c r="C130" s="310"/>
      <c r="D130" s="309"/>
      <c r="E130" s="310"/>
      <c r="F130" s="311"/>
      <c r="G130" s="312"/>
      <c r="H130" s="312"/>
      <c r="I130" s="310"/>
      <c r="J130" s="311"/>
      <c r="K130" s="312"/>
      <c r="L130" s="312"/>
      <c r="M130" s="313"/>
      <c r="N130" s="319"/>
      <c r="O130" s="310"/>
      <c r="P130" s="309"/>
      <c r="Q130" s="310"/>
      <c r="R130" s="311"/>
      <c r="S130" s="312"/>
      <c r="T130" s="312"/>
      <c r="U130" s="310"/>
      <c r="V130" s="311"/>
      <c r="W130" s="312"/>
      <c r="X130" s="312"/>
      <c r="Y130" s="313"/>
      <c r="Z130" s="319"/>
      <c r="AA130" s="310"/>
      <c r="AB130" s="309"/>
      <c r="AC130" s="310"/>
      <c r="AD130" s="311"/>
      <c r="AE130" s="312"/>
      <c r="AF130" s="312"/>
      <c r="AG130" s="310"/>
      <c r="AH130" s="311"/>
      <c r="AI130" s="312"/>
      <c r="AJ130" s="312"/>
      <c r="AK130" s="313"/>
      <c r="AL130" s="319"/>
      <c r="AM130" s="310"/>
      <c r="AN130" s="309"/>
      <c r="AO130" s="310"/>
      <c r="AP130" s="311"/>
      <c r="AQ130" s="312"/>
      <c r="AR130" s="312"/>
      <c r="AS130" s="310"/>
      <c r="AT130" s="311"/>
      <c r="AU130" s="312"/>
      <c r="AV130" s="312"/>
      <c r="AW130" s="313"/>
      <c r="AX130" s="319"/>
      <c r="AY130" s="310"/>
      <c r="AZ130" s="309"/>
      <c r="BA130" s="310"/>
      <c r="BB130" s="311"/>
      <c r="BC130" s="312"/>
      <c r="BD130" s="312"/>
      <c r="BE130" s="310"/>
      <c r="BF130" s="311"/>
      <c r="BG130" s="312"/>
      <c r="BH130" s="312"/>
      <c r="BI130" s="313"/>
      <c r="BJ130" s="314" t="s">
        <v>255</v>
      </c>
      <c r="BK130" s="315"/>
      <c r="BL130" s="315"/>
      <c r="BM130" s="315"/>
      <c r="BN130" s="315"/>
      <c r="BO130" s="315"/>
      <c r="BP130" s="315"/>
      <c r="BQ130" s="315"/>
      <c r="BR130" s="315"/>
      <c r="BS130" s="316"/>
      <c r="BT130" s="317" t="str">
        <f>IF(MAX(R66:T82,R103:T109)=0,"",MAX(R66:T82,R103:T109))</f>
        <v/>
      </c>
      <c r="BU130" s="315"/>
      <c r="BV130" s="315"/>
      <c r="BW130" s="318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167"/>
      <c r="DI130" s="58"/>
      <c r="DJ130" s="58"/>
      <c r="DK130" s="57"/>
      <c r="DL130" s="58"/>
      <c r="DM130" s="58"/>
      <c r="DN130" s="167"/>
      <c r="DO130" s="58"/>
      <c r="DP130" s="59"/>
      <c r="DQ130" s="59"/>
      <c r="DR130" s="59"/>
      <c r="DT130" s="98"/>
      <c r="DU130" s="60"/>
      <c r="DV130" s="59"/>
      <c r="DW130" s="60"/>
      <c r="DX130" s="60"/>
      <c r="DY130" s="60"/>
    </row>
    <row r="131" spans="1:129" ht="12.75" customHeight="1" x14ac:dyDescent="0.2">
      <c r="A131" s="1">
        <v>3</v>
      </c>
      <c r="B131" s="306"/>
      <c r="C131" s="300"/>
      <c r="D131" s="299"/>
      <c r="E131" s="300"/>
      <c r="F131" s="301"/>
      <c r="G131" s="302"/>
      <c r="H131" s="302"/>
      <c r="I131" s="300"/>
      <c r="J131" s="301"/>
      <c r="K131" s="302"/>
      <c r="L131" s="302"/>
      <c r="M131" s="303"/>
      <c r="N131" s="306"/>
      <c r="O131" s="300"/>
      <c r="P131" s="299"/>
      <c r="Q131" s="300"/>
      <c r="R131" s="301"/>
      <c r="S131" s="302"/>
      <c r="T131" s="302"/>
      <c r="U131" s="300"/>
      <c r="V131" s="301"/>
      <c r="W131" s="302"/>
      <c r="X131" s="302"/>
      <c r="Y131" s="303"/>
      <c r="Z131" s="306"/>
      <c r="AA131" s="300"/>
      <c r="AB131" s="299"/>
      <c r="AC131" s="300"/>
      <c r="AD131" s="301"/>
      <c r="AE131" s="302"/>
      <c r="AF131" s="302"/>
      <c r="AG131" s="300"/>
      <c r="AH131" s="301"/>
      <c r="AI131" s="302"/>
      <c r="AJ131" s="302"/>
      <c r="AK131" s="303"/>
      <c r="AL131" s="306"/>
      <c r="AM131" s="300"/>
      <c r="AN131" s="299"/>
      <c r="AO131" s="300"/>
      <c r="AP131" s="301"/>
      <c r="AQ131" s="302"/>
      <c r="AR131" s="302"/>
      <c r="AS131" s="300"/>
      <c r="AT131" s="301"/>
      <c r="AU131" s="302"/>
      <c r="AV131" s="302"/>
      <c r="AW131" s="303"/>
      <c r="AX131" s="306"/>
      <c r="AY131" s="300"/>
      <c r="AZ131" s="299"/>
      <c r="BA131" s="300"/>
      <c r="BB131" s="301"/>
      <c r="BC131" s="302"/>
      <c r="BD131" s="302"/>
      <c r="BE131" s="300"/>
      <c r="BF131" s="301"/>
      <c r="BG131" s="302"/>
      <c r="BH131" s="302"/>
      <c r="BI131" s="303"/>
      <c r="BJ131" s="304" t="s">
        <v>256</v>
      </c>
      <c r="BK131" s="302"/>
      <c r="BL131" s="302"/>
      <c r="BM131" s="302"/>
      <c r="BN131" s="302"/>
      <c r="BO131" s="302"/>
      <c r="BP131" s="302"/>
      <c r="BQ131" s="302"/>
      <c r="BR131" s="302"/>
      <c r="BS131" s="300"/>
      <c r="BT131" s="305" t="str">
        <f>IF(MIN(R66:T82,R103:T109)=0,"",MIN(R66:T82,R103:T109))</f>
        <v/>
      </c>
      <c r="BU131" s="302"/>
      <c r="BV131" s="302"/>
      <c r="BW131" s="303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167"/>
      <c r="DI131" s="58"/>
      <c r="DJ131" s="58"/>
      <c r="DK131" s="57"/>
      <c r="DL131" s="58"/>
      <c r="DM131" s="58"/>
      <c r="DN131" s="167"/>
      <c r="DO131" s="58"/>
      <c r="DP131" s="59"/>
      <c r="DQ131" s="59"/>
      <c r="DR131" s="59"/>
      <c r="DT131" s="98"/>
      <c r="DU131" s="60"/>
      <c r="DV131" s="59"/>
      <c r="DW131" s="60"/>
      <c r="DX131" s="60"/>
      <c r="DY131" s="60"/>
    </row>
    <row r="132" spans="1:129" ht="12.75" customHeight="1" x14ac:dyDescent="0.2">
      <c r="A132" s="1">
        <v>3</v>
      </c>
      <c r="B132" s="306"/>
      <c r="C132" s="300"/>
      <c r="D132" s="299"/>
      <c r="E132" s="300"/>
      <c r="F132" s="301"/>
      <c r="G132" s="302"/>
      <c r="H132" s="302"/>
      <c r="I132" s="300"/>
      <c r="J132" s="301"/>
      <c r="K132" s="302"/>
      <c r="L132" s="302"/>
      <c r="M132" s="303"/>
      <c r="N132" s="306"/>
      <c r="O132" s="300"/>
      <c r="P132" s="299"/>
      <c r="Q132" s="300"/>
      <c r="R132" s="301"/>
      <c r="S132" s="302"/>
      <c r="T132" s="302"/>
      <c r="U132" s="300"/>
      <c r="V132" s="301"/>
      <c r="W132" s="302"/>
      <c r="X132" s="302"/>
      <c r="Y132" s="303"/>
      <c r="Z132" s="306"/>
      <c r="AA132" s="300"/>
      <c r="AB132" s="299"/>
      <c r="AC132" s="300"/>
      <c r="AD132" s="301"/>
      <c r="AE132" s="302"/>
      <c r="AF132" s="302"/>
      <c r="AG132" s="300"/>
      <c r="AH132" s="301"/>
      <c r="AI132" s="302"/>
      <c r="AJ132" s="302"/>
      <c r="AK132" s="303"/>
      <c r="AL132" s="306"/>
      <c r="AM132" s="300"/>
      <c r="AN132" s="299"/>
      <c r="AO132" s="300"/>
      <c r="AP132" s="301"/>
      <c r="AQ132" s="302"/>
      <c r="AR132" s="302"/>
      <c r="AS132" s="300"/>
      <c r="AT132" s="301"/>
      <c r="AU132" s="302"/>
      <c r="AV132" s="302"/>
      <c r="AW132" s="303"/>
      <c r="AX132" s="306"/>
      <c r="AY132" s="300"/>
      <c r="AZ132" s="299"/>
      <c r="BA132" s="300"/>
      <c r="BB132" s="301"/>
      <c r="BC132" s="302"/>
      <c r="BD132" s="302"/>
      <c r="BE132" s="300"/>
      <c r="BF132" s="301"/>
      <c r="BG132" s="302"/>
      <c r="BH132" s="302"/>
      <c r="BI132" s="303"/>
      <c r="BJ132" s="304" t="s">
        <v>257</v>
      </c>
      <c r="BK132" s="302"/>
      <c r="BL132" s="302"/>
      <c r="BM132" s="302"/>
      <c r="BN132" s="302"/>
      <c r="BO132" s="302"/>
      <c r="BP132" s="302"/>
      <c r="BQ132" s="302"/>
      <c r="BR132" s="302"/>
      <c r="BS132" s="300"/>
      <c r="BT132" s="307" t="str">
        <f ca="1">IF(BT133="","",IF(ISERROR(MATCH(BT133,BK66:BK82,0))=TRUE,OFFSET(BK102,MATCH(BT133,BK103:BK109,0),-5),OFFSET(BK65,MATCH(BT133,BK66:BK82,0),-5)))</f>
        <v/>
      </c>
      <c r="BU132" s="302"/>
      <c r="BV132" s="302"/>
      <c r="BW132" s="303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167"/>
      <c r="DI132" s="58"/>
      <c r="DJ132" s="58"/>
      <c r="DK132" s="57"/>
      <c r="DL132" s="58"/>
      <c r="DM132" s="58"/>
      <c r="DN132" s="167"/>
      <c r="DO132" s="58"/>
      <c r="DP132" s="59"/>
      <c r="DQ132" s="59"/>
      <c r="DR132" s="59"/>
      <c r="DT132" s="98"/>
      <c r="DU132" s="60"/>
      <c r="DV132" s="59"/>
      <c r="DW132" s="60"/>
      <c r="DX132" s="60"/>
      <c r="DY132" s="60"/>
    </row>
    <row r="133" spans="1:129" ht="12.75" customHeight="1" x14ac:dyDescent="0.2">
      <c r="A133" s="1">
        <v>3</v>
      </c>
      <c r="B133" s="306"/>
      <c r="C133" s="300"/>
      <c r="D133" s="299"/>
      <c r="E133" s="300"/>
      <c r="F133" s="301"/>
      <c r="G133" s="302"/>
      <c r="H133" s="302"/>
      <c r="I133" s="300"/>
      <c r="J133" s="301"/>
      <c r="K133" s="302"/>
      <c r="L133" s="302"/>
      <c r="M133" s="303"/>
      <c r="N133" s="306"/>
      <c r="O133" s="300"/>
      <c r="P133" s="299"/>
      <c r="Q133" s="300"/>
      <c r="R133" s="301"/>
      <c r="S133" s="302"/>
      <c r="T133" s="302"/>
      <c r="U133" s="300"/>
      <c r="V133" s="301"/>
      <c r="W133" s="302"/>
      <c r="X133" s="302"/>
      <c r="Y133" s="303"/>
      <c r="Z133" s="306"/>
      <c r="AA133" s="300"/>
      <c r="AB133" s="299"/>
      <c r="AC133" s="300"/>
      <c r="AD133" s="301"/>
      <c r="AE133" s="302"/>
      <c r="AF133" s="302"/>
      <c r="AG133" s="300"/>
      <c r="AH133" s="301"/>
      <c r="AI133" s="302"/>
      <c r="AJ133" s="302"/>
      <c r="AK133" s="303"/>
      <c r="AL133" s="306"/>
      <c r="AM133" s="300"/>
      <c r="AN133" s="299"/>
      <c r="AO133" s="300"/>
      <c r="AP133" s="301"/>
      <c r="AQ133" s="302"/>
      <c r="AR133" s="302"/>
      <c r="AS133" s="300"/>
      <c r="AT133" s="301"/>
      <c r="AU133" s="302"/>
      <c r="AV133" s="302"/>
      <c r="AW133" s="303"/>
      <c r="AX133" s="306"/>
      <c r="AY133" s="300"/>
      <c r="AZ133" s="299"/>
      <c r="BA133" s="300"/>
      <c r="BB133" s="301"/>
      <c r="BC133" s="302"/>
      <c r="BD133" s="302"/>
      <c r="BE133" s="300"/>
      <c r="BF133" s="301"/>
      <c r="BG133" s="302"/>
      <c r="BH133" s="302"/>
      <c r="BI133" s="303"/>
      <c r="BJ133" s="308" t="s">
        <v>258</v>
      </c>
      <c r="BK133" s="302"/>
      <c r="BL133" s="302"/>
      <c r="BM133" s="302"/>
      <c r="BN133" s="302"/>
      <c r="BO133" s="302"/>
      <c r="BP133" s="302"/>
      <c r="BQ133" s="302"/>
      <c r="BR133" s="302"/>
      <c r="BS133" s="300"/>
      <c r="BT133" s="305" t="str">
        <f>IF(MAX(BK66:BM82,BK103:BM109)=0,"",MAX(BK66:BM82,BK103:BM109))</f>
        <v/>
      </c>
      <c r="BU133" s="302"/>
      <c r="BV133" s="302"/>
      <c r="BW133" s="303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167"/>
      <c r="DI133" s="58"/>
      <c r="DJ133" s="58"/>
      <c r="DK133" s="57"/>
      <c r="DL133" s="58"/>
      <c r="DM133" s="58"/>
      <c r="DN133" s="167"/>
      <c r="DO133" s="58"/>
      <c r="DP133" s="59"/>
      <c r="DQ133" s="59"/>
      <c r="DR133" s="59"/>
      <c r="DT133" s="98"/>
      <c r="DU133" s="60"/>
      <c r="DV133" s="59"/>
      <c r="DW133" s="60"/>
      <c r="DX133" s="60"/>
      <c r="DY133" s="60"/>
    </row>
    <row r="134" spans="1:129" ht="12.75" customHeight="1" x14ac:dyDescent="0.2">
      <c r="A134" s="1">
        <v>3</v>
      </c>
      <c r="B134" s="306"/>
      <c r="C134" s="300"/>
      <c r="D134" s="299"/>
      <c r="E134" s="300"/>
      <c r="F134" s="301"/>
      <c r="G134" s="302"/>
      <c r="H134" s="302"/>
      <c r="I134" s="300"/>
      <c r="J134" s="301"/>
      <c r="K134" s="302"/>
      <c r="L134" s="302"/>
      <c r="M134" s="303"/>
      <c r="N134" s="306"/>
      <c r="O134" s="300"/>
      <c r="P134" s="299"/>
      <c r="Q134" s="300"/>
      <c r="R134" s="301"/>
      <c r="S134" s="302"/>
      <c r="T134" s="302"/>
      <c r="U134" s="300"/>
      <c r="V134" s="301"/>
      <c r="W134" s="302"/>
      <c r="X134" s="302"/>
      <c r="Y134" s="303"/>
      <c r="Z134" s="306"/>
      <c r="AA134" s="300"/>
      <c r="AB134" s="299"/>
      <c r="AC134" s="300"/>
      <c r="AD134" s="301"/>
      <c r="AE134" s="302"/>
      <c r="AF134" s="302"/>
      <c r="AG134" s="300"/>
      <c r="AH134" s="301"/>
      <c r="AI134" s="302"/>
      <c r="AJ134" s="302"/>
      <c r="AK134" s="303"/>
      <c r="AL134" s="306"/>
      <c r="AM134" s="300"/>
      <c r="AN134" s="299"/>
      <c r="AO134" s="300"/>
      <c r="AP134" s="301"/>
      <c r="AQ134" s="302"/>
      <c r="AR134" s="302"/>
      <c r="AS134" s="300"/>
      <c r="AT134" s="301"/>
      <c r="AU134" s="302"/>
      <c r="AV134" s="302"/>
      <c r="AW134" s="303"/>
      <c r="AX134" s="306"/>
      <c r="AY134" s="300"/>
      <c r="AZ134" s="299"/>
      <c r="BA134" s="300"/>
      <c r="BB134" s="301"/>
      <c r="BC134" s="302"/>
      <c r="BD134" s="302"/>
      <c r="BE134" s="300"/>
      <c r="BF134" s="301"/>
      <c r="BG134" s="302"/>
      <c r="BH134" s="302"/>
      <c r="BI134" s="303"/>
      <c r="BJ134" s="304" t="s">
        <v>261</v>
      </c>
      <c r="BK134" s="302"/>
      <c r="BL134" s="302"/>
      <c r="BM134" s="302"/>
      <c r="BN134" s="302"/>
      <c r="BO134" s="302"/>
      <c r="BP134" s="302"/>
      <c r="BQ134" s="302"/>
      <c r="BR134" s="302"/>
      <c r="BS134" s="300"/>
      <c r="BT134" s="305"/>
      <c r="BU134" s="300"/>
      <c r="BV134" s="305"/>
      <c r="BW134" s="303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167"/>
      <c r="DI134" s="58"/>
      <c r="DJ134" s="58"/>
      <c r="DK134" s="57"/>
      <c r="DL134" s="58"/>
      <c r="DM134" s="58"/>
      <c r="DN134" s="167"/>
      <c r="DO134" s="58"/>
      <c r="DP134" s="59"/>
      <c r="DQ134" s="59"/>
      <c r="DR134" s="59"/>
      <c r="DT134" s="98"/>
      <c r="DU134" s="60"/>
      <c r="DV134" s="59"/>
      <c r="DW134" s="60"/>
      <c r="DX134" s="60"/>
      <c r="DY134" s="60"/>
    </row>
    <row r="135" spans="1:129" ht="12.75" customHeight="1" x14ac:dyDescent="0.2">
      <c r="A135" s="1">
        <v>3</v>
      </c>
      <c r="B135" s="306"/>
      <c r="C135" s="300"/>
      <c r="D135" s="299"/>
      <c r="E135" s="300"/>
      <c r="F135" s="301"/>
      <c r="G135" s="302"/>
      <c r="H135" s="302"/>
      <c r="I135" s="300"/>
      <c r="J135" s="301"/>
      <c r="K135" s="302"/>
      <c r="L135" s="302"/>
      <c r="M135" s="303"/>
      <c r="N135" s="306"/>
      <c r="O135" s="300"/>
      <c r="P135" s="299"/>
      <c r="Q135" s="300"/>
      <c r="R135" s="301"/>
      <c r="S135" s="302"/>
      <c r="T135" s="302"/>
      <c r="U135" s="300"/>
      <c r="V135" s="301"/>
      <c r="W135" s="302"/>
      <c r="X135" s="302"/>
      <c r="Y135" s="303"/>
      <c r="Z135" s="306"/>
      <c r="AA135" s="300"/>
      <c r="AB135" s="299"/>
      <c r="AC135" s="300"/>
      <c r="AD135" s="301"/>
      <c r="AE135" s="302"/>
      <c r="AF135" s="302"/>
      <c r="AG135" s="300"/>
      <c r="AH135" s="301"/>
      <c r="AI135" s="302"/>
      <c r="AJ135" s="302"/>
      <c r="AK135" s="303"/>
      <c r="AL135" s="306"/>
      <c r="AM135" s="300"/>
      <c r="AN135" s="299"/>
      <c r="AO135" s="300"/>
      <c r="AP135" s="301"/>
      <c r="AQ135" s="302"/>
      <c r="AR135" s="302"/>
      <c r="AS135" s="300"/>
      <c r="AT135" s="301"/>
      <c r="AU135" s="302"/>
      <c r="AV135" s="302"/>
      <c r="AW135" s="303"/>
      <c r="AX135" s="306"/>
      <c r="AY135" s="300"/>
      <c r="AZ135" s="299"/>
      <c r="BA135" s="300"/>
      <c r="BB135" s="301"/>
      <c r="BC135" s="302"/>
      <c r="BD135" s="302"/>
      <c r="BE135" s="300"/>
      <c r="BF135" s="301"/>
      <c r="BG135" s="302"/>
      <c r="BH135" s="302"/>
      <c r="BI135" s="303"/>
      <c r="BJ135" s="304" t="s">
        <v>263</v>
      </c>
      <c r="BK135" s="302"/>
      <c r="BL135" s="302"/>
      <c r="BM135" s="302"/>
      <c r="BN135" s="302"/>
      <c r="BO135" s="302"/>
      <c r="BP135" s="302"/>
      <c r="BQ135" s="302"/>
      <c r="BR135" s="302"/>
      <c r="BS135" s="300"/>
      <c r="BT135" s="305" t="str">
        <f>IF(COUNTBLANK(BT103:BW126)=96,"",(SUM(BT105+BT108+BT111+BT114+BT117+BT120+BT123+BT126)))</f>
        <v/>
      </c>
      <c r="BU135" s="302"/>
      <c r="BV135" s="302"/>
      <c r="BW135" s="303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167"/>
      <c r="DI135" s="58"/>
      <c r="DJ135" s="58"/>
      <c r="DK135" s="57"/>
      <c r="DL135" s="58"/>
      <c r="DM135" s="58"/>
      <c r="DN135" s="167"/>
      <c r="DO135" s="58"/>
      <c r="DP135" s="59"/>
      <c r="DQ135" s="59"/>
      <c r="DR135" s="59"/>
      <c r="DT135" s="98"/>
      <c r="DU135" s="60"/>
      <c r="DV135" s="59"/>
      <c r="DW135" s="60"/>
      <c r="DX135" s="60"/>
      <c r="DY135" s="60"/>
    </row>
    <row r="136" spans="1:129" ht="12.75" customHeight="1" x14ac:dyDescent="0.2">
      <c r="A136" s="1">
        <v>3</v>
      </c>
      <c r="B136" s="298"/>
      <c r="C136" s="292"/>
      <c r="D136" s="291"/>
      <c r="E136" s="292"/>
      <c r="F136" s="293"/>
      <c r="G136" s="294"/>
      <c r="H136" s="294"/>
      <c r="I136" s="292"/>
      <c r="J136" s="293"/>
      <c r="K136" s="294"/>
      <c r="L136" s="294"/>
      <c r="M136" s="295"/>
      <c r="N136" s="298"/>
      <c r="O136" s="292"/>
      <c r="P136" s="291"/>
      <c r="Q136" s="292"/>
      <c r="R136" s="293"/>
      <c r="S136" s="294"/>
      <c r="T136" s="294"/>
      <c r="U136" s="292"/>
      <c r="V136" s="293"/>
      <c r="W136" s="294"/>
      <c r="X136" s="294"/>
      <c r="Y136" s="295"/>
      <c r="Z136" s="298"/>
      <c r="AA136" s="292"/>
      <c r="AB136" s="291"/>
      <c r="AC136" s="292"/>
      <c r="AD136" s="293"/>
      <c r="AE136" s="294"/>
      <c r="AF136" s="294"/>
      <c r="AG136" s="292"/>
      <c r="AH136" s="293"/>
      <c r="AI136" s="294"/>
      <c r="AJ136" s="294"/>
      <c r="AK136" s="295"/>
      <c r="AL136" s="298"/>
      <c r="AM136" s="292"/>
      <c r="AN136" s="291"/>
      <c r="AO136" s="292"/>
      <c r="AP136" s="293"/>
      <c r="AQ136" s="294"/>
      <c r="AR136" s="294"/>
      <c r="AS136" s="292"/>
      <c r="AT136" s="293"/>
      <c r="AU136" s="294"/>
      <c r="AV136" s="294"/>
      <c r="AW136" s="295"/>
      <c r="AX136" s="298"/>
      <c r="AY136" s="292"/>
      <c r="AZ136" s="291"/>
      <c r="BA136" s="292"/>
      <c r="BB136" s="293"/>
      <c r="BC136" s="294"/>
      <c r="BD136" s="294"/>
      <c r="BE136" s="292"/>
      <c r="BF136" s="293"/>
      <c r="BG136" s="294"/>
      <c r="BH136" s="294"/>
      <c r="BI136" s="295"/>
      <c r="BJ136" s="296" t="s">
        <v>299</v>
      </c>
      <c r="BK136" s="294"/>
      <c r="BL136" s="294"/>
      <c r="BM136" s="294"/>
      <c r="BN136" s="294"/>
      <c r="BO136" s="294"/>
      <c r="BP136" s="294"/>
      <c r="BQ136" s="294"/>
      <c r="BR136" s="294"/>
      <c r="BS136" s="294"/>
      <c r="BT136" s="297"/>
      <c r="BU136" s="294"/>
      <c r="BV136" s="294"/>
      <c r="BW136" s="295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167"/>
      <c r="DI136" s="58"/>
      <c r="DJ136" s="58"/>
      <c r="DK136" s="57"/>
      <c r="DL136" s="58"/>
      <c r="DM136" s="58"/>
      <c r="DN136" s="167"/>
      <c r="DO136" s="58"/>
      <c r="DP136" s="59"/>
      <c r="DQ136" s="59"/>
      <c r="DR136" s="59"/>
      <c r="DT136" s="98"/>
      <c r="DU136" s="60"/>
      <c r="DV136" s="59"/>
      <c r="DW136" s="60"/>
      <c r="DX136" s="60"/>
      <c r="DY136" s="60"/>
    </row>
    <row r="137" spans="1:129" ht="12.75" customHeight="1" x14ac:dyDescent="0.2">
      <c r="A137" s="1">
        <v>3</v>
      </c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2"/>
      <c r="BY137" s="8"/>
      <c r="BZ137" s="8"/>
      <c r="CA137" s="8"/>
      <c r="CB137" s="8"/>
      <c r="CC137" s="8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167"/>
      <c r="DI137" s="58"/>
      <c r="DJ137" s="58"/>
      <c r="DK137" s="57"/>
      <c r="DL137" s="58"/>
      <c r="DM137" s="58"/>
      <c r="DN137" s="167"/>
      <c r="DO137" s="58"/>
      <c r="DP137" s="59"/>
      <c r="DQ137" s="59"/>
      <c r="DR137" s="59"/>
      <c r="DT137" s="98"/>
      <c r="DU137" s="60"/>
      <c r="DV137" s="59"/>
      <c r="DW137" s="60"/>
      <c r="DX137" s="60"/>
      <c r="DY137" s="60"/>
    </row>
    <row r="138" spans="1:129" ht="12.75" customHeight="1" x14ac:dyDescent="0.2">
      <c r="A138" s="1">
        <v>4</v>
      </c>
      <c r="B138" s="364" t="s">
        <v>4</v>
      </c>
      <c r="C138" s="324"/>
      <c r="D138" s="324"/>
      <c r="E138" s="338"/>
      <c r="F138" s="365" t="s">
        <v>5</v>
      </c>
      <c r="G138" s="338"/>
      <c r="H138" s="365" t="s">
        <v>6</v>
      </c>
      <c r="I138" s="324"/>
      <c r="J138" s="323" t="s">
        <v>7</v>
      </c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38"/>
      <c r="AG138" s="366" t="s">
        <v>8</v>
      </c>
      <c r="AH138" s="324"/>
      <c r="AI138" s="324"/>
      <c r="AJ138" s="324"/>
      <c r="AK138" s="324"/>
      <c r="AL138" s="324"/>
      <c r="AM138" s="324"/>
      <c r="AN138" s="324"/>
      <c r="AO138" s="324"/>
      <c r="AP138" s="338"/>
      <c r="AQ138" s="323" t="s">
        <v>9</v>
      </c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4"/>
      <c r="BF138" s="324"/>
      <c r="BG138" s="338"/>
      <c r="BH138" s="323" t="s">
        <v>10</v>
      </c>
      <c r="BI138" s="324"/>
      <c r="BJ138" s="324"/>
      <c r="BK138" s="324"/>
      <c r="BL138" s="324"/>
      <c r="BM138" s="324"/>
      <c r="BN138" s="338"/>
      <c r="BO138" s="323" t="s">
        <v>11</v>
      </c>
      <c r="BP138" s="324"/>
      <c r="BQ138" s="324"/>
      <c r="BR138" s="324"/>
      <c r="BS138" s="338"/>
      <c r="BT138" s="323" t="s">
        <v>12</v>
      </c>
      <c r="BU138" s="324"/>
      <c r="BV138" s="324"/>
      <c r="BW138" s="33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167"/>
      <c r="DI138" s="58"/>
      <c r="DJ138" s="58"/>
      <c r="DK138" s="57"/>
      <c r="DL138" s="58"/>
      <c r="DM138" s="58"/>
      <c r="DN138" s="167"/>
      <c r="DO138" s="58"/>
      <c r="DP138" s="59"/>
      <c r="DQ138" s="59"/>
      <c r="DR138" s="59"/>
      <c r="DT138" s="98"/>
      <c r="DU138" s="60"/>
      <c r="DV138" s="59"/>
      <c r="DW138" s="60"/>
      <c r="DX138" s="60"/>
      <c r="DY138" s="60"/>
    </row>
    <row r="139" spans="1:129" ht="12.75" customHeight="1" x14ac:dyDescent="0.2">
      <c r="A139" s="1">
        <v>4</v>
      </c>
      <c r="B139" s="364">
        <f>$B$7</f>
        <v>0</v>
      </c>
      <c r="C139" s="324"/>
      <c r="D139" s="324"/>
      <c r="E139" s="338"/>
      <c r="F139" s="365">
        <f>$F$7</f>
        <v>0</v>
      </c>
      <c r="G139" s="338"/>
      <c r="H139" s="365" t="s">
        <v>47</v>
      </c>
      <c r="I139" s="324"/>
      <c r="J139" s="323">
        <f>J51</f>
        <v>0</v>
      </c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38"/>
      <c r="AG139" s="367" t="e">
        <f>VLOOKUP(J139,$DH$6:$DO$31,4,FALSE)</f>
        <v>#N/A</v>
      </c>
      <c r="AH139" s="324"/>
      <c r="AI139" s="324"/>
      <c r="AJ139" s="324"/>
      <c r="AK139" s="324"/>
      <c r="AL139" s="324"/>
      <c r="AM139" s="324"/>
      <c r="AN139" s="324"/>
      <c r="AO139" s="324"/>
      <c r="AP139" s="338"/>
      <c r="AQ139" s="323" t="e">
        <f>VLOOKUP(J139,$DH$6:$DO$31,7,FALSE)</f>
        <v>#N/A</v>
      </c>
      <c r="AR139" s="324"/>
      <c r="AS139" s="324"/>
      <c r="AT139" s="324"/>
      <c r="AU139" s="324"/>
      <c r="AV139" s="324"/>
      <c r="AW139" s="324"/>
      <c r="AX139" s="324"/>
      <c r="AY139" s="324"/>
      <c r="AZ139" s="324"/>
      <c r="BA139" s="324"/>
      <c r="BB139" s="324"/>
      <c r="BC139" s="324"/>
      <c r="BD139" s="324"/>
      <c r="BE139" s="324"/>
      <c r="BF139" s="324"/>
      <c r="BG139" s="338"/>
      <c r="BH139" s="323" t="e">
        <f>VLOOKUP(J139,$DH$6:$DP$31,9,FALSE)</f>
        <v>#N/A</v>
      </c>
      <c r="BI139" s="324"/>
      <c r="BJ139" s="324"/>
      <c r="BK139" s="324"/>
      <c r="BL139" s="324"/>
      <c r="BM139" s="324"/>
      <c r="BN139" s="338"/>
      <c r="BO139" s="323" t="e">
        <f>VLOOKUP(J139,$DH$6:$DP$31,8,FALSE)</f>
        <v>#N/A</v>
      </c>
      <c r="BP139" s="324"/>
      <c r="BQ139" s="324"/>
      <c r="BR139" s="324"/>
      <c r="BS139" s="338"/>
      <c r="BT139" s="323" t="e">
        <f>VLOOKUP(J139,$DH$6:$DP$31,2,FALSE)</f>
        <v>#N/A</v>
      </c>
      <c r="BU139" s="324"/>
      <c r="BV139" s="324"/>
      <c r="BW139" s="338"/>
      <c r="BX139" s="13"/>
      <c r="BY139" s="8"/>
      <c r="BZ139" s="8"/>
      <c r="CA139" s="8"/>
      <c r="CB139" s="8"/>
      <c r="CC139" s="8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167"/>
      <c r="DI139" s="58"/>
      <c r="DJ139" s="58"/>
      <c r="DK139" s="57"/>
      <c r="DL139" s="58"/>
      <c r="DM139" s="58"/>
      <c r="DN139" s="167"/>
      <c r="DO139" s="58"/>
      <c r="DP139" s="59"/>
      <c r="DQ139" s="59"/>
      <c r="DR139" s="59"/>
      <c r="DT139" s="98"/>
      <c r="DU139" s="60"/>
      <c r="DV139" s="59"/>
      <c r="DW139" s="60"/>
      <c r="DX139" s="60"/>
      <c r="DY139" s="60"/>
    </row>
    <row r="140" spans="1:129" ht="12.75" customHeight="1" x14ac:dyDescent="0.2">
      <c r="A140" s="1">
        <v>4</v>
      </c>
      <c r="B140" s="169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70"/>
      <c r="BX140" s="2"/>
      <c r="BY140" s="8"/>
      <c r="BZ140" s="8"/>
      <c r="CA140" s="8"/>
      <c r="CB140" s="8"/>
      <c r="CC140" s="8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167"/>
      <c r="DI140" s="58"/>
      <c r="DJ140" s="58"/>
      <c r="DK140" s="57"/>
      <c r="DL140" s="58"/>
      <c r="DM140" s="58"/>
      <c r="DN140" s="167"/>
      <c r="DO140" s="58"/>
      <c r="DP140" s="59"/>
      <c r="DQ140" s="59"/>
      <c r="DR140" s="59"/>
      <c r="DT140" s="98"/>
      <c r="DU140" s="60"/>
      <c r="DV140" s="59"/>
      <c r="DW140" s="60"/>
      <c r="DX140" s="60"/>
      <c r="DY140" s="60"/>
    </row>
    <row r="141" spans="1:129" ht="12.75" customHeight="1" x14ac:dyDescent="0.2">
      <c r="A141" s="1">
        <v>4</v>
      </c>
      <c r="B141" s="351" t="s">
        <v>34</v>
      </c>
      <c r="C141" s="327"/>
      <c r="D141" s="352" t="s">
        <v>35</v>
      </c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38"/>
      <c r="R141" s="352" t="s">
        <v>36</v>
      </c>
      <c r="S141" s="324"/>
      <c r="T141" s="324"/>
      <c r="U141" s="324"/>
      <c r="V141" s="324"/>
      <c r="W141" s="324"/>
      <c r="X141" s="324"/>
      <c r="Y141" s="324"/>
      <c r="Z141" s="324"/>
      <c r="AA141" s="324"/>
      <c r="AB141" s="338"/>
      <c r="AC141" s="352" t="s">
        <v>37</v>
      </c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324"/>
      <c r="AY141" s="324"/>
      <c r="AZ141" s="324"/>
      <c r="BA141" s="324"/>
      <c r="BB141" s="324"/>
      <c r="BC141" s="324"/>
      <c r="BD141" s="324"/>
      <c r="BE141" s="338"/>
      <c r="BF141" s="352" t="s">
        <v>38</v>
      </c>
      <c r="BG141" s="324"/>
      <c r="BH141" s="324"/>
      <c r="BI141" s="324"/>
      <c r="BJ141" s="324"/>
      <c r="BK141" s="324"/>
      <c r="BL141" s="324"/>
      <c r="BM141" s="338"/>
      <c r="BN141" s="353" t="s">
        <v>39</v>
      </c>
      <c r="BO141" s="326"/>
      <c r="BP141" s="327"/>
      <c r="BQ141" s="353" t="s">
        <v>40</v>
      </c>
      <c r="BR141" s="327"/>
      <c r="BS141" s="354" t="s">
        <v>41</v>
      </c>
      <c r="BT141" s="324"/>
      <c r="BU141" s="324"/>
      <c r="BV141" s="324"/>
      <c r="BW141" s="338"/>
      <c r="BX141" s="7"/>
      <c r="BY141" s="58"/>
      <c r="BZ141" s="58"/>
      <c r="CA141" s="58"/>
      <c r="CB141" s="58"/>
      <c r="CC141" s="58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167"/>
      <c r="DI141" s="58"/>
      <c r="DJ141" s="58"/>
      <c r="DK141" s="57"/>
      <c r="DL141" s="58"/>
      <c r="DM141" s="58"/>
      <c r="DN141" s="167"/>
      <c r="DO141" s="58"/>
      <c r="DP141" s="59"/>
      <c r="DQ141" s="59"/>
      <c r="DR141" s="59"/>
      <c r="DT141" s="98"/>
      <c r="DU141" s="60"/>
      <c r="DV141" s="59"/>
      <c r="DW141" s="60"/>
      <c r="DX141" s="60"/>
      <c r="DY141" s="60"/>
    </row>
    <row r="142" spans="1:129" ht="12.75" customHeight="1" x14ac:dyDescent="0.2">
      <c r="A142" s="1">
        <v>4</v>
      </c>
      <c r="B142" s="346"/>
      <c r="C142" s="347"/>
      <c r="D142" s="355" t="s">
        <v>52</v>
      </c>
      <c r="E142" s="326"/>
      <c r="F142" s="326"/>
      <c r="G142" s="326"/>
      <c r="H142" s="327"/>
      <c r="I142" s="355" t="s">
        <v>53</v>
      </c>
      <c r="J142" s="326"/>
      <c r="K142" s="326"/>
      <c r="L142" s="326"/>
      <c r="M142" s="327"/>
      <c r="N142" s="355" t="s">
        <v>54</v>
      </c>
      <c r="O142" s="326"/>
      <c r="P142" s="326"/>
      <c r="Q142" s="327"/>
      <c r="R142" s="356" t="s">
        <v>55</v>
      </c>
      <c r="S142" s="326"/>
      <c r="T142" s="327"/>
      <c r="U142" s="353" t="s">
        <v>56</v>
      </c>
      <c r="V142" s="326"/>
      <c r="W142" s="327"/>
      <c r="X142" s="353" t="s">
        <v>57</v>
      </c>
      <c r="Y142" s="327"/>
      <c r="Z142" s="353" t="s">
        <v>58</v>
      </c>
      <c r="AA142" s="326"/>
      <c r="AB142" s="327"/>
      <c r="AC142" s="352" t="s">
        <v>59</v>
      </c>
      <c r="AD142" s="324"/>
      <c r="AE142" s="324"/>
      <c r="AF142" s="324"/>
      <c r="AG142" s="324"/>
      <c r="AH142" s="338"/>
      <c r="AI142" s="352" t="s">
        <v>60</v>
      </c>
      <c r="AJ142" s="324"/>
      <c r="AK142" s="324"/>
      <c r="AL142" s="324"/>
      <c r="AM142" s="324"/>
      <c r="AN142" s="338"/>
      <c r="AO142" s="352" t="s">
        <v>61</v>
      </c>
      <c r="AP142" s="324"/>
      <c r="AQ142" s="324"/>
      <c r="AR142" s="324"/>
      <c r="AS142" s="324"/>
      <c r="AT142" s="338"/>
      <c r="AU142" s="352" t="s">
        <v>62</v>
      </c>
      <c r="AV142" s="324"/>
      <c r="AW142" s="324"/>
      <c r="AX142" s="324"/>
      <c r="AY142" s="324"/>
      <c r="AZ142" s="357"/>
      <c r="BA142" s="352" t="s">
        <v>63</v>
      </c>
      <c r="BB142" s="324"/>
      <c r="BC142" s="324"/>
      <c r="BD142" s="338"/>
      <c r="BE142" s="358" t="s">
        <v>64</v>
      </c>
      <c r="BF142" s="361" t="s">
        <v>65</v>
      </c>
      <c r="BG142" s="326"/>
      <c r="BH142" s="327"/>
      <c r="BI142" s="361" t="s">
        <v>66</v>
      </c>
      <c r="BJ142" s="326"/>
      <c r="BK142" s="326"/>
      <c r="BL142" s="326"/>
      <c r="BM142" s="327"/>
      <c r="BN142" s="346"/>
      <c r="BO142" s="322"/>
      <c r="BP142" s="347"/>
      <c r="BQ142" s="346"/>
      <c r="BR142" s="347"/>
      <c r="BS142" s="358" t="s">
        <v>67</v>
      </c>
      <c r="BT142" s="363" t="s">
        <v>68</v>
      </c>
      <c r="BU142" s="326"/>
      <c r="BV142" s="326"/>
      <c r="BW142" s="327"/>
      <c r="BX142" s="7"/>
      <c r="BY142" s="58"/>
      <c r="BZ142" s="58"/>
      <c r="CA142" s="58"/>
      <c r="CB142" s="58"/>
      <c r="CC142" s="58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167"/>
      <c r="DI142" s="58"/>
      <c r="DJ142" s="58"/>
      <c r="DK142" s="57"/>
      <c r="DL142" s="58"/>
      <c r="DM142" s="58"/>
      <c r="DN142" s="167"/>
      <c r="DO142" s="58"/>
      <c r="DP142" s="59"/>
      <c r="DQ142" s="59"/>
      <c r="DR142" s="59"/>
      <c r="DT142" s="98"/>
      <c r="DU142" s="60"/>
      <c r="DV142" s="59"/>
      <c r="DW142" s="60"/>
      <c r="DX142" s="60"/>
      <c r="DY142" s="60"/>
    </row>
    <row r="143" spans="1:129" ht="12.75" customHeight="1" x14ac:dyDescent="0.2">
      <c r="A143" s="1">
        <v>4</v>
      </c>
      <c r="B143" s="346"/>
      <c r="C143" s="347"/>
      <c r="D143" s="346"/>
      <c r="E143" s="322"/>
      <c r="F143" s="322"/>
      <c r="G143" s="322"/>
      <c r="H143" s="347"/>
      <c r="I143" s="346"/>
      <c r="J143" s="322"/>
      <c r="K143" s="322"/>
      <c r="L143" s="322"/>
      <c r="M143" s="347"/>
      <c r="N143" s="346"/>
      <c r="O143" s="322"/>
      <c r="P143" s="322"/>
      <c r="Q143" s="347"/>
      <c r="R143" s="346"/>
      <c r="S143" s="322"/>
      <c r="T143" s="347"/>
      <c r="U143" s="346"/>
      <c r="V143" s="322"/>
      <c r="W143" s="347"/>
      <c r="X143" s="346"/>
      <c r="Y143" s="347"/>
      <c r="Z143" s="346"/>
      <c r="AA143" s="322"/>
      <c r="AB143" s="347"/>
      <c r="AC143" s="342" t="s">
        <v>77</v>
      </c>
      <c r="AD143" s="342" t="s">
        <v>78</v>
      </c>
      <c r="AE143" s="345" t="s">
        <v>79</v>
      </c>
      <c r="AF143" s="326"/>
      <c r="AG143" s="326"/>
      <c r="AH143" s="327"/>
      <c r="AI143" s="342" t="s">
        <v>77</v>
      </c>
      <c r="AJ143" s="342" t="s">
        <v>78</v>
      </c>
      <c r="AK143" s="345" t="s">
        <v>79</v>
      </c>
      <c r="AL143" s="326"/>
      <c r="AM143" s="326"/>
      <c r="AN143" s="327"/>
      <c r="AO143" s="342" t="s">
        <v>77</v>
      </c>
      <c r="AP143" s="342" t="s">
        <v>78</v>
      </c>
      <c r="AQ143" s="345" t="s">
        <v>79</v>
      </c>
      <c r="AR143" s="326"/>
      <c r="AS143" s="326"/>
      <c r="AT143" s="327"/>
      <c r="AU143" s="342" t="s">
        <v>77</v>
      </c>
      <c r="AV143" s="342" t="s">
        <v>78</v>
      </c>
      <c r="AW143" s="345" t="s">
        <v>79</v>
      </c>
      <c r="AX143" s="326"/>
      <c r="AY143" s="326"/>
      <c r="AZ143" s="327"/>
      <c r="BA143" s="342" t="s">
        <v>77</v>
      </c>
      <c r="BB143" s="342" t="s">
        <v>65</v>
      </c>
      <c r="BC143" s="348" t="s">
        <v>80</v>
      </c>
      <c r="BD143" s="349"/>
      <c r="BE143" s="359"/>
      <c r="BF143" s="346"/>
      <c r="BG143" s="322"/>
      <c r="BH143" s="347"/>
      <c r="BI143" s="346"/>
      <c r="BJ143" s="322"/>
      <c r="BK143" s="322"/>
      <c r="BL143" s="322"/>
      <c r="BM143" s="347"/>
      <c r="BN143" s="346"/>
      <c r="BO143" s="322"/>
      <c r="BP143" s="347"/>
      <c r="BQ143" s="346"/>
      <c r="BR143" s="347"/>
      <c r="BS143" s="359"/>
      <c r="BT143" s="346"/>
      <c r="BU143" s="322"/>
      <c r="BV143" s="322"/>
      <c r="BW143" s="347"/>
      <c r="BX143" s="7"/>
      <c r="BY143" s="58"/>
      <c r="BZ143" s="58"/>
      <c r="CA143" s="58"/>
      <c r="CB143" s="58"/>
      <c r="CC143" s="58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167"/>
      <c r="DI143" s="58"/>
      <c r="DJ143" s="58"/>
      <c r="DK143" s="57"/>
      <c r="DL143" s="58"/>
      <c r="DM143" s="58"/>
      <c r="DN143" s="167"/>
      <c r="DO143" s="58"/>
      <c r="DP143" s="59"/>
      <c r="DQ143" s="59"/>
      <c r="DR143" s="59"/>
      <c r="DT143" s="98"/>
      <c r="DU143" s="60"/>
      <c r="DV143" s="59"/>
      <c r="DW143" s="60"/>
      <c r="DX143" s="60"/>
      <c r="DY143" s="60"/>
    </row>
    <row r="144" spans="1:129" ht="12.75" customHeight="1" x14ac:dyDescent="0.2">
      <c r="A144" s="1">
        <v>4</v>
      </c>
      <c r="B144" s="346"/>
      <c r="C144" s="347"/>
      <c r="D144" s="346"/>
      <c r="E144" s="322"/>
      <c r="F144" s="322"/>
      <c r="G144" s="322"/>
      <c r="H144" s="347"/>
      <c r="I144" s="346"/>
      <c r="J144" s="322"/>
      <c r="K144" s="322"/>
      <c r="L144" s="322"/>
      <c r="M144" s="347"/>
      <c r="N144" s="346"/>
      <c r="O144" s="322"/>
      <c r="P144" s="322"/>
      <c r="Q144" s="347"/>
      <c r="R144" s="346"/>
      <c r="S144" s="322"/>
      <c r="T144" s="347"/>
      <c r="U144" s="346"/>
      <c r="V144" s="322"/>
      <c r="W144" s="347"/>
      <c r="X144" s="346"/>
      <c r="Y144" s="347"/>
      <c r="Z144" s="346"/>
      <c r="AA144" s="322"/>
      <c r="AB144" s="347"/>
      <c r="AC144" s="343"/>
      <c r="AD144" s="343"/>
      <c r="AE144" s="346"/>
      <c r="AF144" s="322"/>
      <c r="AG144" s="322"/>
      <c r="AH144" s="347"/>
      <c r="AI144" s="343"/>
      <c r="AJ144" s="343"/>
      <c r="AK144" s="346"/>
      <c r="AL144" s="322"/>
      <c r="AM144" s="322"/>
      <c r="AN144" s="347"/>
      <c r="AO144" s="343"/>
      <c r="AP144" s="343"/>
      <c r="AQ144" s="346"/>
      <c r="AR144" s="322"/>
      <c r="AS144" s="322"/>
      <c r="AT144" s="347"/>
      <c r="AU144" s="343"/>
      <c r="AV144" s="343"/>
      <c r="AW144" s="346"/>
      <c r="AX144" s="322"/>
      <c r="AY144" s="322"/>
      <c r="AZ144" s="347"/>
      <c r="BA144" s="343"/>
      <c r="BB144" s="343"/>
      <c r="BC144" s="346"/>
      <c r="BD144" s="347"/>
      <c r="BE144" s="359"/>
      <c r="BF144" s="346"/>
      <c r="BG144" s="322"/>
      <c r="BH144" s="347"/>
      <c r="BI144" s="346"/>
      <c r="BJ144" s="322"/>
      <c r="BK144" s="322"/>
      <c r="BL144" s="322"/>
      <c r="BM144" s="347"/>
      <c r="BN144" s="346"/>
      <c r="BO144" s="322"/>
      <c r="BP144" s="347"/>
      <c r="BQ144" s="346"/>
      <c r="BR144" s="347"/>
      <c r="BS144" s="359"/>
      <c r="BT144" s="346"/>
      <c r="BU144" s="322"/>
      <c r="BV144" s="322"/>
      <c r="BW144" s="347"/>
      <c r="BX144" s="7"/>
      <c r="BY144" s="58"/>
      <c r="BZ144" s="58"/>
      <c r="CA144" s="58"/>
      <c r="CB144" s="58"/>
      <c r="CC144" s="58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167"/>
      <c r="DI144" s="58"/>
      <c r="DJ144" s="58"/>
      <c r="DK144" s="57"/>
      <c r="DL144" s="58"/>
      <c r="DM144" s="58"/>
      <c r="DN144" s="167"/>
      <c r="DO144" s="58"/>
      <c r="DP144" s="59"/>
      <c r="DQ144" s="59"/>
      <c r="DR144" s="59"/>
      <c r="DT144" s="98"/>
      <c r="DU144" s="60"/>
      <c r="DV144" s="59"/>
      <c r="DW144" s="60"/>
      <c r="DX144" s="60"/>
      <c r="DY144" s="60"/>
    </row>
    <row r="145" spans="1:130" ht="12.75" customHeight="1" x14ac:dyDescent="0.2">
      <c r="A145" s="1">
        <v>4</v>
      </c>
      <c r="B145" s="328"/>
      <c r="C145" s="330"/>
      <c r="D145" s="328"/>
      <c r="E145" s="329"/>
      <c r="F145" s="329"/>
      <c r="G145" s="329"/>
      <c r="H145" s="330"/>
      <c r="I145" s="328"/>
      <c r="J145" s="329"/>
      <c r="K145" s="329"/>
      <c r="L145" s="329"/>
      <c r="M145" s="330"/>
      <c r="N145" s="328"/>
      <c r="O145" s="329"/>
      <c r="P145" s="329"/>
      <c r="Q145" s="330"/>
      <c r="R145" s="328"/>
      <c r="S145" s="329"/>
      <c r="T145" s="330"/>
      <c r="U145" s="328"/>
      <c r="V145" s="329"/>
      <c r="W145" s="330"/>
      <c r="X145" s="328"/>
      <c r="Y145" s="330"/>
      <c r="Z145" s="328"/>
      <c r="AA145" s="329"/>
      <c r="AB145" s="330"/>
      <c r="AC145" s="343"/>
      <c r="AD145" s="343"/>
      <c r="AE145" s="346"/>
      <c r="AF145" s="322"/>
      <c r="AG145" s="322"/>
      <c r="AH145" s="347"/>
      <c r="AI145" s="343"/>
      <c r="AJ145" s="343"/>
      <c r="AK145" s="346"/>
      <c r="AL145" s="322"/>
      <c r="AM145" s="322"/>
      <c r="AN145" s="347"/>
      <c r="AO145" s="343"/>
      <c r="AP145" s="343"/>
      <c r="AQ145" s="346"/>
      <c r="AR145" s="322"/>
      <c r="AS145" s="322"/>
      <c r="AT145" s="347"/>
      <c r="AU145" s="343"/>
      <c r="AV145" s="343"/>
      <c r="AW145" s="346"/>
      <c r="AX145" s="322"/>
      <c r="AY145" s="322"/>
      <c r="AZ145" s="347"/>
      <c r="BA145" s="343"/>
      <c r="BB145" s="343"/>
      <c r="BC145" s="346"/>
      <c r="BD145" s="347"/>
      <c r="BE145" s="359"/>
      <c r="BF145" s="328"/>
      <c r="BG145" s="329"/>
      <c r="BH145" s="330"/>
      <c r="BI145" s="328"/>
      <c r="BJ145" s="329"/>
      <c r="BK145" s="329"/>
      <c r="BL145" s="329"/>
      <c r="BM145" s="330"/>
      <c r="BN145" s="346"/>
      <c r="BO145" s="322"/>
      <c r="BP145" s="347"/>
      <c r="BQ145" s="346"/>
      <c r="BR145" s="347"/>
      <c r="BS145" s="362"/>
      <c r="BT145" s="328"/>
      <c r="BU145" s="329"/>
      <c r="BV145" s="329"/>
      <c r="BW145" s="330"/>
      <c r="BX145" s="7"/>
      <c r="BY145" s="58"/>
      <c r="BZ145" s="58"/>
      <c r="CA145" s="58"/>
      <c r="CB145" s="58"/>
      <c r="CC145" s="58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167"/>
      <c r="DI145" s="58"/>
      <c r="DJ145" s="58"/>
      <c r="DK145" s="57"/>
      <c r="DL145" s="58"/>
      <c r="DM145" s="58"/>
      <c r="DN145" s="167"/>
      <c r="DO145" s="58"/>
      <c r="DP145" s="59"/>
      <c r="DQ145" s="59"/>
      <c r="DR145" s="59"/>
      <c r="DT145" s="98"/>
      <c r="DU145" s="60"/>
      <c r="DV145" s="59"/>
      <c r="DW145" s="60"/>
      <c r="DX145" s="60"/>
      <c r="DY145" s="60"/>
    </row>
    <row r="146" spans="1:130" ht="12.75" customHeight="1" x14ac:dyDescent="0.2">
      <c r="A146" s="1">
        <v>4</v>
      </c>
      <c r="B146" s="135" t="s">
        <v>103</v>
      </c>
      <c r="C146" s="135" t="s">
        <v>104</v>
      </c>
      <c r="D146" s="337" t="s">
        <v>105</v>
      </c>
      <c r="E146" s="324"/>
      <c r="F146" s="324"/>
      <c r="G146" s="324"/>
      <c r="H146" s="338"/>
      <c r="I146" s="337" t="s">
        <v>105</v>
      </c>
      <c r="J146" s="324"/>
      <c r="K146" s="324"/>
      <c r="L146" s="324"/>
      <c r="M146" s="338"/>
      <c r="N146" s="337" t="s">
        <v>105</v>
      </c>
      <c r="O146" s="324"/>
      <c r="P146" s="324"/>
      <c r="Q146" s="338"/>
      <c r="R146" s="337" t="s">
        <v>106</v>
      </c>
      <c r="S146" s="324"/>
      <c r="T146" s="338"/>
      <c r="U146" s="337" t="s">
        <v>106</v>
      </c>
      <c r="V146" s="324"/>
      <c r="W146" s="338"/>
      <c r="X146" s="337" t="s">
        <v>107</v>
      </c>
      <c r="Y146" s="338"/>
      <c r="Z146" s="337" t="s">
        <v>105</v>
      </c>
      <c r="AA146" s="324"/>
      <c r="AB146" s="338"/>
      <c r="AC146" s="344"/>
      <c r="AD146" s="344"/>
      <c r="AE146" s="328"/>
      <c r="AF146" s="329"/>
      <c r="AG146" s="329"/>
      <c r="AH146" s="330"/>
      <c r="AI146" s="344"/>
      <c r="AJ146" s="344"/>
      <c r="AK146" s="328"/>
      <c r="AL146" s="329"/>
      <c r="AM146" s="329"/>
      <c r="AN146" s="330"/>
      <c r="AO146" s="344"/>
      <c r="AP146" s="344"/>
      <c r="AQ146" s="328"/>
      <c r="AR146" s="329"/>
      <c r="AS146" s="329"/>
      <c r="AT146" s="330"/>
      <c r="AU146" s="344"/>
      <c r="AV146" s="344"/>
      <c r="AW146" s="328"/>
      <c r="AX146" s="329"/>
      <c r="AY146" s="329"/>
      <c r="AZ146" s="330"/>
      <c r="BA146" s="344"/>
      <c r="BB146" s="344"/>
      <c r="BC146" s="328"/>
      <c r="BD146" s="330"/>
      <c r="BE146" s="360"/>
      <c r="BF146" s="350" t="s">
        <v>108</v>
      </c>
      <c r="BG146" s="324"/>
      <c r="BH146" s="338"/>
      <c r="BI146" s="337" t="s">
        <v>109</v>
      </c>
      <c r="BJ146" s="338"/>
      <c r="BK146" s="337" t="s">
        <v>110</v>
      </c>
      <c r="BL146" s="324"/>
      <c r="BM146" s="338"/>
      <c r="BN146" s="328"/>
      <c r="BO146" s="329"/>
      <c r="BP146" s="330"/>
      <c r="BQ146" s="328"/>
      <c r="BR146" s="330"/>
      <c r="BS146" s="159" t="s">
        <v>104</v>
      </c>
      <c r="BT146" s="337" t="s">
        <v>111</v>
      </c>
      <c r="BU146" s="324"/>
      <c r="BV146" s="324"/>
      <c r="BW146" s="338"/>
      <c r="BX146" s="7"/>
      <c r="BY146" s="58"/>
      <c r="BZ146" s="58"/>
      <c r="CA146" s="58"/>
      <c r="CB146" s="58"/>
      <c r="CC146" s="58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167"/>
      <c r="DI146" s="58"/>
      <c r="DJ146" s="58"/>
      <c r="DK146" s="57"/>
      <c r="DL146" s="58"/>
      <c r="DM146" s="58"/>
      <c r="DN146" s="167"/>
      <c r="DO146" s="58"/>
      <c r="DP146" s="59"/>
      <c r="DQ146" s="59"/>
      <c r="DR146" s="59"/>
      <c r="DT146" s="98"/>
      <c r="DU146" s="60"/>
      <c r="DV146" s="59"/>
      <c r="DW146" s="60"/>
      <c r="DX146" s="60"/>
      <c r="DY146" s="60"/>
    </row>
    <row r="147" spans="1:130" ht="12.75" customHeight="1" x14ac:dyDescent="0.2">
      <c r="A147" s="1">
        <v>4</v>
      </c>
      <c r="B147" s="160" t="s">
        <v>87</v>
      </c>
      <c r="C147" s="160" t="s">
        <v>19</v>
      </c>
      <c r="D147" s="339"/>
      <c r="E147" s="315"/>
      <c r="F147" s="315"/>
      <c r="G147" s="315"/>
      <c r="H147" s="318"/>
      <c r="I147" s="339"/>
      <c r="J147" s="315"/>
      <c r="K147" s="315"/>
      <c r="L147" s="315"/>
      <c r="M147" s="318"/>
      <c r="N147" s="340" t="str">
        <f t="shared" ref="N147:N170" si="17">IF(D147="","",INT(VLOOKUP($J$7,$DH$6:$DO$31,3,FALSE)+D147))</f>
        <v/>
      </c>
      <c r="O147" s="315"/>
      <c r="P147" s="315"/>
      <c r="Q147" s="318"/>
      <c r="R147" s="339"/>
      <c r="S147" s="315"/>
      <c r="T147" s="318"/>
      <c r="U147" s="339"/>
      <c r="V147" s="315"/>
      <c r="W147" s="318"/>
      <c r="X147" s="340" t="str">
        <f t="shared" ref="X147:X170" si="18">IF(OR(U147="",U147&gt;R147),"",100*(Z147/(6.11*EXP((17.27*R147)/(237.3+R147)))))</f>
        <v/>
      </c>
      <c r="Y147" s="318"/>
      <c r="Z147" s="339" t="str">
        <f t="shared" ref="Z147:Z170" si="19">IF(OR(U147="",U147&gt;R147),"",6.11*EXP((17.7*U147/(243.5+U147))))</f>
        <v/>
      </c>
      <c r="AA147" s="315"/>
      <c r="AB147" s="318"/>
      <c r="AC147" s="138"/>
      <c r="AD147" s="139"/>
      <c r="AE147" s="340"/>
      <c r="AF147" s="315"/>
      <c r="AG147" s="315"/>
      <c r="AH147" s="318"/>
      <c r="AI147" s="140"/>
      <c r="AJ147" s="139"/>
      <c r="AK147" s="340"/>
      <c r="AL147" s="315"/>
      <c r="AM147" s="315"/>
      <c r="AN147" s="318"/>
      <c r="AO147" s="140"/>
      <c r="AP147" s="139"/>
      <c r="AQ147" s="340"/>
      <c r="AR147" s="315"/>
      <c r="AS147" s="315"/>
      <c r="AT147" s="318"/>
      <c r="AU147" s="140"/>
      <c r="AV147" s="139"/>
      <c r="AW147" s="340"/>
      <c r="AX147" s="315"/>
      <c r="AY147" s="315"/>
      <c r="AZ147" s="318"/>
      <c r="BA147" s="140"/>
      <c r="BB147" s="141"/>
      <c r="BC147" s="340"/>
      <c r="BD147" s="318"/>
      <c r="BE147" s="161"/>
      <c r="BF147" s="341"/>
      <c r="BG147" s="315"/>
      <c r="BH147" s="318"/>
      <c r="BI147" s="340"/>
      <c r="BJ147" s="318"/>
      <c r="BK147" s="339" t="str">
        <f t="shared" ref="BK147:BK170" si="20">IF(BI147="","",BI147/1.94384)</f>
        <v/>
      </c>
      <c r="BL147" s="315"/>
      <c r="BM147" s="318"/>
      <c r="BN147" s="341"/>
      <c r="BO147" s="315"/>
      <c r="BP147" s="318"/>
      <c r="BQ147" s="341"/>
      <c r="BR147" s="318"/>
      <c r="BS147" s="142" t="s">
        <v>101</v>
      </c>
      <c r="BT147" s="339"/>
      <c r="BU147" s="315"/>
      <c r="BV147" s="315"/>
      <c r="BW147" s="318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167"/>
      <c r="DI147" s="58"/>
      <c r="DJ147" s="58"/>
      <c r="DK147" s="57"/>
      <c r="DL147" s="58"/>
      <c r="DM147" s="58"/>
      <c r="DN147" s="167"/>
      <c r="DO147" s="58"/>
      <c r="DP147" s="59"/>
      <c r="DQ147" s="59"/>
      <c r="DR147" s="59"/>
      <c r="DT147" s="98"/>
      <c r="DU147" s="60"/>
      <c r="DV147" s="59"/>
      <c r="DW147" s="60"/>
      <c r="DX147" s="60"/>
      <c r="DY147" s="60"/>
    </row>
    <row r="148" spans="1:130" ht="12.75" customHeight="1" x14ac:dyDescent="0.2">
      <c r="A148" s="1">
        <v>4</v>
      </c>
      <c r="B148" s="162" t="s">
        <v>94</v>
      </c>
      <c r="C148" s="162" t="s">
        <v>27</v>
      </c>
      <c r="D148" s="335"/>
      <c r="E148" s="302"/>
      <c r="F148" s="302"/>
      <c r="G148" s="302"/>
      <c r="H148" s="303"/>
      <c r="I148" s="335"/>
      <c r="J148" s="302"/>
      <c r="K148" s="302"/>
      <c r="L148" s="302"/>
      <c r="M148" s="303"/>
      <c r="N148" s="336" t="str">
        <f t="shared" si="17"/>
        <v/>
      </c>
      <c r="O148" s="302"/>
      <c r="P148" s="302"/>
      <c r="Q148" s="303"/>
      <c r="R148" s="335"/>
      <c r="S148" s="302"/>
      <c r="T148" s="303"/>
      <c r="U148" s="335"/>
      <c r="V148" s="302"/>
      <c r="W148" s="303"/>
      <c r="X148" s="336" t="str">
        <f t="shared" si="18"/>
        <v/>
      </c>
      <c r="Y148" s="303"/>
      <c r="Z148" s="335" t="str">
        <f t="shared" si="19"/>
        <v/>
      </c>
      <c r="AA148" s="302"/>
      <c r="AB148" s="303"/>
      <c r="AC148" s="144"/>
      <c r="AD148" s="145"/>
      <c r="AE148" s="336"/>
      <c r="AF148" s="302"/>
      <c r="AG148" s="302"/>
      <c r="AH148" s="303"/>
      <c r="AI148" s="146"/>
      <c r="AJ148" s="145"/>
      <c r="AK148" s="336"/>
      <c r="AL148" s="302"/>
      <c r="AM148" s="302"/>
      <c r="AN148" s="303"/>
      <c r="AO148" s="146"/>
      <c r="AP148" s="145"/>
      <c r="AQ148" s="336"/>
      <c r="AR148" s="302"/>
      <c r="AS148" s="302"/>
      <c r="AT148" s="303"/>
      <c r="AU148" s="146"/>
      <c r="AV148" s="145"/>
      <c r="AW148" s="336"/>
      <c r="AX148" s="302"/>
      <c r="AY148" s="302"/>
      <c r="AZ148" s="303"/>
      <c r="BA148" s="146"/>
      <c r="BB148" s="145"/>
      <c r="BC148" s="336"/>
      <c r="BD148" s="303"/>
      <c r="BE148" s="163"/>
      <c r="BF148" s="306"/>
      <c r="BG148" s="302"/>
      <c r="BH148" s="303"/>
      <c r="BI148" s="336"/>
      <c r="BJ148" s="303"/>
      <c r="BK148" s="335" t="str">
        <f t="shared" si="20"/>
        <v/>
      </c>
      <c r="BL148" s="302"/>
      <c r="BM148" s="303"/>
      <c r="BN148" s="306"/>
      <c r="BO148" s="302"/>
      <c r="BP148" s="303"/>
      <c r="BQ148" s="306"/>
      <c r="BR148" s="303"/>
      <c r="BS148" s="147" t="s">
        <v>117</v>
      </c>
      <c r="BT148" s="335"/>
      <c r="BU148" s="302"/>
      <c r="BV148" s="302"/>
      <c r="BW148" s="303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167"/>
      <c r="DI148" s="58"/>
      <c r="DJ148" s="58"/>
      <c r="DK148" s="57"/>
      <c r="DL148" s="58"/>
      <c r="DM148" s="58"/>
      <c r="DN148" s="167"/>
      <c r="DO148" s="58"/>
      <c r="DP148" s="59"/>
      <c r="DQ148" s="59"/>
      <c r="DR148" s="59"/>
      <c r="DT148" s="98"/>
      <c r="DU148" s="60"/>
      <c r="DV148" s="59"/>
      <c r="DW148" s="60"/>
      <c r="DX148" s="60"/>
      <c r="DY148" s="60"/>
    </row>
    <row r="149" spans="1:130" ht="12.75" customHeight="1" x14ac:dyDescent="0.2">
      <c r="A149" s="1">
        <v>4</v>
      </c>
      <c r="B149" s="162" t="s">
        <v>101</v>
      </c>
      <c r="C149" s="162" t="s">
        <v>33</v>
      </c>
      <c r="D149" s="335"/>
      <c r="E149" s="302"/>
      <c r="F149" s="302"/>
      <c r="G149" s="302"/>
      <c r="H149" s="303"/>
      <c r="I149" s="335"/>
      <c r="J149" s="302"/>
      <c r="K149" s="302"/>
      <c r="L149" s="302"/>
      <c r="M149" s="303"/>
      <c r="N149" s="336" t="str">
        <f t="shared" si="17"/>
        <v/>
      </c>
      <c r="O149" s="302"/>
      <c r="P149" s="302"/>
      <c r="Q149" s="303"/>
      <c r="R149" s="335"/>
      <c r="S149" s="302"/>
      <c r="T149" s="303"/>
      <c r="U149" s="335"/>
      <c r="V149" s="302"/>
      <c r="W149" s="303"/>
      <c r="X149" s="336" t="str">
        <f t="shared" si="18"/>
        <v/>
      </c>
      <c r="Y149" s="303"/>
      <c r="Z149" s="335" t="str">
        <f t="shared" si="19"/>
        <v/>
      </c>
      <c r="AA149" s="302"/>
      <c r="AB149" s="303"/>
      <c r="AC149" s="144"/>
      <c r="AD149" s="145"/>
      <c r="AE149" s="336"/>
      <c r="AF149" s="302"/>
      <c r="AG149" s="302"/>
      <c r="AH149" s="303"/>
      <c r="AI149" s="146"/>
      <c r="AJ149" s="145"/>
      <c r="AK149" s="336"/>
      <c r="AL149" s="302"/>
      <c r="AM149" s="302"/>
      <c r="AN149" s="303"/>
      <c r="AO149" s="146"/>
      <c r="AP149" s="145"/>
      <c r="AQ149" s="336"/>
      <c r="AR149" s="302"/>
      <c r="AS149" s="302"/>
      <c r="AT149" s="303"/>
      <c r="AU149" s="146"/>
      <c r="AV149" s="145"/>
      <c r="AW149" s="336"/>
      <c r="AX149" s="302"/>
      <c r="AY149" s="302"/>
      <c r="AZ149" s="303"/>
      <c r="BA149" s="146"/>
      <c r="BB149" s="145"/>
      <c r="BC149" s="336"/>
      <c r="BD149" s="303"/>
      <c r="BE149" s="163"/>
      <c r="BF149" s="306"/>
      <c r="BG149" s="302"/>
      <c r="BH149" s="303"/>
      <c r="BI149" s="336"/>
      <c r="BJ149" s="303"/>
      <c r="BK149" s="335" t="str">
        <f t="shared" si="20"/>
        <v/>
      </c>
      <c r="BL149" s="302"/>
      <c r="BM149" s="303"/>
      <c r="BN149" s="306"/>
      <c r="BO149" s="302"/>
      <c r="BP149" s="303"/>
      <c r="BQ149" s="306"/>
      <c r="BR149" s="303"/>
      <c r="BS149" s="148">
        <v>10</v>
      </c>
      <c r="BT149" s="335"/>
      <c r="BU149" s="302"/>
      <c r="BV149" s="302"/>
      <c r="BW149" s="303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167"/>
      <c r="DI149" s="58"/>
      <c r="DJ149" s="58"/>
      <c r="DK149" s="57"/>
      <c r="DL149" s="58"/>
      <c r="DM149" s="58"/>
      <c r="DN149" s="167"/>
      <c r="DO149" s="58"/>
      <c r="DP149" s="59"/>
      <c r="DQ149" s="59"/>
      <c r="DR149" s="59"/>
      <c r="DT149" s="98"/>
      <c r="DU149" s="60"/>
      <c r="DV149" s="59"/>
      <c r="DW149" s="60"/>
      <c r="DX149" s="60"/>
      <c r="DY149" s="60"/>
    </row>
    <row r="150" spans="1:130" ht="12.75" customHeight="1" x14ac:dyDescent="0.2">
      <c r="A150" s="1">
        <v>4</v>
      </c>
      <c r="B150" s="162" t="s">
        <v>117</v>
      </c>
      <c r="C150" s="162" t="s">
        <v>47</v>
      </c>
      <c r="D150" s="335"/>
      <c r="E150" s="302"/>
      <c r="F150" s="302"/>
      <c r="G150" s="302"/>
      <c r="H150" s="303"/>
      <c r="I150" s="335"/>
      <c r="J150" s="302"/>
      <c r="K150" s="302"/>
      <c r="L150" s="302"/>
      <c r="M150" s="303"/>
      <c r="N150" s="336" t="str">
        <f t="shared" si="17"/>
        <v/>
      </c>
      <c r="O150" s="302"/>
      <c r="P150" s="302"/>
      <c r="Q150" s="303"/>
      <c r="R150" s="335"/>
      <c r="S150" s="302"/>
      <c r="T150" s="303"/>
      <c r="U150" s="335"/>
      <c r="V150" s="302"/>
      <c r="W150" s="303"/>
      <c r="X150" s="336" t="str">
        <f t="shared" si="18"/>
        <v/>
      </c>
      <c r="Y150" s="303"/>
      <c r="Z150" s="335" t="str">
        <f t="shared" si="19"/>
        <v/>
      </c>
      <c r="AA150" s="302"/>
      <c r="AB150" s="303"/>
      <c r="AC150" s="144"/>
      <c r="AD150" s="145"/>
      <c r="AE150" s="336"/>
      <c r="AF150" s="302"/>
      <c r="AG150" s="302"/>
      <c r="AH150" s="303"/>
      <c r="AI150" s="146"/>
      <c r="AJ150" s="145"/>
      <c r="AK150" s="336"/>
      <c r="AL150" s="302"/>
      <c r="AM150" s="302"/>
      <c r="AN150" s="303"/>
      <c r="AO150" s="146"/>
      <c r="AP150" s="145"/>
      <c r="AQ150" s="336"/>
      <c r="AR150" s="302"/>
      <c r="AS150" s="302"/>
      <c r="AT150" s="303"/>
      <c r="AU150" s="146"/>
      <c r="AV150" s="145"/>
      <c r="AW150" s="336"/>
      <c r="AX150" s="302"/>
      <c r="AY150" s="302"/>
      <c r="AZ150" s="303"/>
      <c r="BA150" s="146"/>
      <c r="BB150" s="145"/>
      <c r="BC150" s="336"/>
      <c r="BD150" s="303"/>
      <c r="BE150" s="163"/>
      <c r="BF150" s="306"/>
      <c r="BG150" s="302"/>
      <c r="BH150" s="303"/>
      <c r="BI150" s="336"/>
      <c r="BJ150" s="303"/>
      <c r="BK150" s="335" t="str">
        <f t="shared" si="20"/>
        <v/>
      </c>
      <c r="BL150" s="302"/>
      <c r="BM150" s="303"/>
      <c r="BN150" s="306"/>
      <c r="BO150" s="302"/>
      <c r="BP150" s="303"/>
      <c r="BQ150" s="306"/>
      <c r="BR150" s="303"/>
      <c r="BS150" s="148">
        <v>11</v>
      </c>
      <c r="BT150" s="335"/>
      <c r="BU150" s="302"/>
      <c r="BV150" s="302"/>
      <c r="BW150" s="303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167"/>
      <c r="DI150" s="58"/>
      <c r="DJ150" s="58"/>
      <c r="DK150" s="57"/>
      <c r="DL150" s="58"/>
      <c r="DM150" s="58"/>
      <c r="DN150" s="167"/>
      <c r="DO150" s="58"/>
      <c r="DP150" s="59"/>
      <c r="DQ150" s="59"/>
      <c r="DR150" s="59"/>
      <c r="DT150" s="98"/>
      <c r="DU150" s="60"/>
      <c r="DV150" s="59"/>
      <c r="DW150" s="60"/>
      <c r="DX150" s="60"/>
      <c r="DY150" s="60"/>
    </row>
    <row r="151" spans="1:130" ht="12.75" customHeight="1" x14ac:dyDescent="0.2">
      <c r="A151" s="1">
        <v>4</v>
      </c>
      <c r="B151" s="163" t="s">
        <v>145</v>
      </c>
      <c r="C151" s="163" t="s">
        <v>75</v>
      </c>
      <c r="D151" s="335"/>
      <c r="E151" s="302"/>
      <c r="F151" s="302"/>
      <c r="G151" s="302"/>
      <c r="H151" s="303"/>
      <c r="I151" s="335"/>
      <c r="J151" s="302"/>
      <c r="K151" s="302"/>
      <c r="L151" s="302"/>
      <c r="M151" s="303"/>
      <c r="N151" s="336" t="str">
        <f t="shared" si="17"/>
        <v/>
      </c>
      <c r="O151" s="302"/>
      <c r="P151" s="302"/>
      <c r="Q151" s="303"/>
      <c r="R151" s="335"/>
      <c r="S151" s="302"/>
      <c r="T151" s="303"/>
      <c r="U151" s="335"/>
      <c r="V151" s="302"/>
      <c r="W151" s="303"/>
      <c r="X151" s="336" t="str">
        <f t="shared" si="18"/>
        <v/>
      </c>
      <c r="Y151" s="303"/>
      <c r="Z151" s="335" t="str">
        <f t="shared" si="19"/>
        <v/>
      </c>
      <c r="AA151" s="302"/>
      <c r="AB151" s="303"/>
      <c r="AC151" s="144"/>
      <c r="AD151" s="145"/>
      <c r="AE151" s="336"/>
      <c r="AF151" s="302"/>
      <c r="AG151" s="302"/>
      <c r="AH151" s="303"/>
      <c r="AI151" s="146"/>
      <c r="AJ151" s="145"/>
      <c r="AK151" s="336"/>
      <c r="AL151" s="302"/>
      <c r="AM151" s="302"/>
      <c r="AN151" s="303"/>
      <c r="AO151" s="146"/>
      <c r="AP151" s="145"/>
      <c r="AQ151" s="336"/>
      <c r="AR151" s="302"/>
      <c r="AS151" s="302"/>
      <c r="AT151" s="303"/>
      <c r="AU151" s="146"/>
      <c r="AV151" s="145"/>
      <c r="AW151" s="336"/>
      <c r="AX151" s="302"/>
      <c r="AY151" s="302"/>
      <c r="AZ151" s="303"/>
      <c r="BA151" s="146"/>
      <c r="BB151" s="145"/>
      <c r="BC151" s="336"/>
      <c r="BD151" s="303"/>
      <c r="BE151" s="163"/>
      <c r="BF151" s="306"/>
      <c r="BG151" s="302"/>
      <c r="BH151" s="303"/>
      <c r="BI151" s="336"/>
      <c r="BJ151" s="303"/>
      <c r="BK151" s="335" t="str">
        <f t="shared" si="20"/>
        <v/>
      </c>
      <c r="BL151" s="302"/>
      <c r="BM151" s="303"/>
      <c r="BN151" s="306"/>
      <c r="BO151" s="302"/>
      <c r="BP151" s="303"/>
      <c r="BQ151" s="306"/>
      <c r="BR151" s="303"/>
      <c r="BS151" s="148">
        <v>12</v>
      </c>
      <c r="BT151" s="335"/>
      <c r="BU151" s="302"/>
      <c r="BV151" s="302"/>
      <c r="BW151" s="303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167"/>
      <c r="DI151" s="58"/>
      <c r="DJ151" s="58"/>
      <c r="DK151" s="57"/>
      <c r="DL151" s="58"/>
      <c r="DM151" s="58"/>
      <c r="DN151" s="167"/>
      <c r="DO151" s="58"/>
      <c r="DP151" s="59"/>
      <c r="DQ151" s="59"/>
      <c r="DR151" s="59"/>
      <c r="DT151" s="98"/>
      <c r="DU151" s="60"/>
      <c r="DV151" s="59"/>
      <c r="DW151" s="60"/>
      <c r="DX151" s="60"/>
      <c r="DY151" s="60"/>
    </row>
    <row r="152" spans="1:130" ht="12.75" customHeight="1" x14ac:dyDescent="0.2">
      <c r="A152" s="1">
        <v>4</v>
      </c>
      <c r="B152" s="163" t="s">
        <v>151</v>
      </c>
      <c r="C152" s="163" t="s">
        <v>87</v>
      </c>
      <c r="D152" s="335"/>
      <c r="E152" s="302"/>
      <c r="F152" s="302"/>
      <c r="G152" s="302"/>
      <c r="H152" s="303"/>
      <c r="I152" s="335"/>
      <c r="J152" s="302"/>
      <c r="K152" s="302"/>
      <c r="L152" s="302"/>
      <c r="M152" s="303"/>
      <c r="N152" s="336" t="str">
        <f t="shared" si="17"/>
        <v/>
      </c>
      <c r="O152" s="302"/>
      <c r="P152" s="302"/>
      <c r="Q152" s="303"/>
      <c r="R152" s="335"/>
      <c r="S152" s="302"/>
      <c r="T152" s="303"/>
      <c r="U152" s="335"/>
      <c r="V152" s="302"/>
      <c r="W152" s="303"/>
      <c r="X152" s="336" t="str">
        <f t="shared" si="18"/>
        <v/>
      </c>
      <c r="Y152" s="303"/>
      <c r="Z152" s="335" t="str">
        <f t="shared" si="19"/>
        <v/>
      </c>
      <c r="AA152" s="302"/>
      <c r="AB152" s="303"/>
      <c r="AC152" s="144"/>
      <c r="AD152" s="145"/>
      <c r="AE152" s="336"/>
      <c r="AF152" s="302"/>
      <c r="AG152" s="302"/>
      <c r="AH152" s="303"/>
      <c r="AI152" s="146"/>
      <c r="AJ152" s="145"/>
      <c r="AK152" s="336"/>
      <c r="AL152" s="302"/>
      <c r="AM152" s="302"/>
      <c r="AN152" s="303"/>
      <c r="AO152" s="146"/>
      <c r="AP152" s="145"/>
      <c r="AQ152" s="336"/>
      <c r="AR152" s="302"/>
      <c r="AS152" s="302"/>
      <c r="AT152" s="303"/>
      <c r="AU152" s="146"/>
      <c r="AV152" s="145"/>
      <c r="AW152" s="336"/>
      <c r="AX152" s="302"/>
      <c r="AY152" s="302"/>
      <c r="AZ152" s="303"/>
      <c r="BA152" s="146"/>
      <c r="BB152" s="145"/>
      <c r="BC152" s="336"/>
      <c r="BD152" s="303"/>
      <c r="BE152" s="163"/>
      <c r="BF152" s="306"/>
      <c r="BG152" s="302"/>
      <c r="BH152" s="303"/>
      <c r="BI152" s="336"/>
      <c r="BJ152" s="303"/>
      <c r="BK152" s="335" t="str">
        <f t="shared" si="20"/>
        <v/>
      </c>
      <c r="BL152" s="302"/>
      <c r="BM152" s="303"/>
      <c r="BN152" s="306"/>
      <c r="BO152" s="302"/>
      <c r="BP152" s="303"/>
      <c r="BQ152" s="306"/>
      <c r="BR152" s="303"/>
      <c r="BS152" s="148">
        <v>13</v>
      </c>
      <c r="BT152" s="335"/>
      <c r="BU152" s="302"/>
      <c r="BV152" s="302"/>
      <c r="BW152" s="303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167"/>
      <c r="DI152" s="58"/>
      <c r="DJ152" s="58"/>
      <c r="DK152" s="57"/>
      <c r="DL152" s="58"/>
      <c r="DM152" s="58"/>
      <c r="DN152" s="167"/>
      <c r="DO152" s="58"/>
      <c r="DP152" s="59"/>
      <c r="DQ152" s="59"/>
      <c r="DR152" s="59"/>
      <c r="DT152" s="98"/>
      <c r="DU152" s="60"/>
      <c r="DV152" s="59"/>
      <c r="DW152" s="60"/>
      <c r="DX152" s="60"/>
      <c r="DY152" s="60"/>
    </row>
    <row r="153" spans="1:130" ht="12.75" customHeight="1" x14ac:dyDescent="0.2">
      <c r="A153" s="1">
        <v>4</v>
      </c>
      <c r="B153" s="163" t="s">
        <v>158</v>
      </c>
      <c r="C153" s="163" t="s">
        <v>94</v>
      </c>
      <c r="D153" s="335"/>
      <c r="E153" s="302"/>
      <c r="F153" s="302"/>
      <c r="G153" s="302"/>
      <c r="H153" s="303"/>
      <c r="I153" s="335"/>
      <c r="J153" s="302"/>
      <c r="K153" s="302"/>
      <c r="L153" s="302"/>
      <c r="M153" s="303"/>
      <c r="N153" s="336" t="str">
        <f t="shared" si="17"/>
        <v/>
      </c>
      <c r="O153" s="302"/>
      <c r="P153" s="302"/>
      <c r="Q153" s="303"/>
      <c r="R153" s="335"/>
      <c r="S153" s="302"/>
      <c r="T153" s="303"/>
      <c r="U153" s="335"/>
      <c r="V153" s="302"/>
      <c r="W153" s="303"/>
      <c r="X153" s="336" t="str">
        <f t="shared" si="18"/>
        <v/>
      </c>
      <c r="Y153" s="303"/>
      <c r="Z153" s="335" t="str">
        <f t="shared" si="19"/>
        <v/>
      </c>
      <c r="AA153" s="302"/>
      <c r="AB153" s="303"/>
      <c r="AC153" s="144"/>
      <c r="AD153" s="145"/>
      <c r="AE153" s="336"/>
      <c r="AF153" s="302"/>
      <c r="AG153" s="302"/>
      <c r="AH153" s="303"/>
      <c r="AI153" s="146"/>
      <c r="AJ153" s="145"/>
      <c r="AK153" s="336"/>
      <c r="AL153" s="302"/>
      <c r="AM153" s="302"/>
      <c r="AN153" s="303"/>
      <c r="AO153" s="146"/>
      <c r="AP153" s="145"/>
      <c r="AQ153" s="336"/>
      <c r="AR153" s="302"/>
      <c r="AS153" s="302"/>
      <c r="AT153" s="303"/>
      <c r="AU153" s="146"/>
      <c r="AV153" s="145"/>
      <c r="AW153" s="336"/>
      <c r="AX153" s="302"/>
      <c r="AY153" s="302"/>
      <c r="AZ153" s="303"/>
      <c r="BA153" s="146"/>
      <c r="BB153" s="145"/>
      <c r="BC153" s="336"/>
      <c r="BD153" s="303"/>
      <c r="BE153" s="163"/>
      <c r="BF153" s="306"/>
      <c r="BG153" s="302"/>
      <c r="BH153" s="303"/>
      <c r="BI153" s="336"/>
      <c r="BJ153" s="303"/>
      <c r="BK153" s="335" t="str">
        <f t="shared" si="20"/>
        <v/>
      </c>
      <c r="BL153" s="302"/>
      <c r="BM153" s="303"/>
      <c r="BN153" s="306"/>
      <c r="BO153" s="302"/>
      <c r="BP153" s="303"/>
      <c r="BQ153" s="306"/>
      <c r="BR153" s="303"/>
      <c r="BS153" s="148">
        <v>14</v>
      </c>
      <c r="BT153" s="335"/>
      <c r="BU153" s="302"/>
      <c r="BV153" s="302"/>
      <c r="BW153" s="303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167"/>
      <c r="DI153" s="58"/>
      <c r="DJ153" s="58"/>
      <c r="DK153" s="57"/>
      <c r="DL153" s="58"/>
      <c r="DM153" s="58"/>
      <c r="DN153" s="167"/>
      <c r="DO153" s="58"/>
      <c r="DP153" s="59"/>
      <c r="DQ153" s="59"/>
      <c r="DR153" s="59"/>
      <c r="DT153" s="98"/>
      <c r="DU153" s="60"/>
      <c r="DV153" s="59"/>
      <c r="DW153" s="60"/>
      <c r="DX153" s="60"/>
      <c r="DY153" s="60"/>
    </row>
    <row r="154" spans="1:130" ht="12.75" customHeight="1" x14ac:dyDescent="0.2">
      <c r="A154" s="1">
        <v>4</v>
      </c>
      <c r="B154" s="163" t="s">
        <v>163</v>
      </c>
      <c r="C154" s="163" t="s">
        <v>101</v>
      </c>
      <c r="D154" s="335"/>
      <c r="E154" s="302"/>
      <c r="F154" s="302"/>
      <c r="G154" s="302"/>
      <c r="H154" s="303"/>
      <c r="I154" s="335"/>
      <c r="J154" s="302"/>
      <c r="K154" s="302"/>
      <c r="L154" s="302"/>
      <c r="M154" s="303"/>
      <c r="N154" s="336" t="str">
        <f t="shared" si="17"/>
        <v/>
      </c>
      <c r="O154" s="302"/>
      <c r="P154" s="302"/>
      <c r="Q154" s="303"/>
      <c r="R154" s="335"/>
      <c r="S154" s="302"/>
      <c r="T154" s="303"/>
      <c r="U154" s="335"/>
      <c r="V154" s="302"/>
      <c r="W154" s="303"/>
      <c r="X154" s="336" t="str">
        <f t="shared" si="18"/>
        <v/>
      </c>
      <c r="Y154" s="303"/>
      <c r="Z154" s="335" t="str">
        <f t="shared" si="19"/>
        <v/>
      </c>
      <c r="AA154" s="302"/>
      <c r="AB154" s="303"/>
      <c r="AC154" s="144"/>
      <c r="AD154" s="145"/>
      <c r="AE154" s="336"/>
      <c r="AF154" s="302"/>
      <c r="AG154" s="302"/>
      <c r="AH154" s="303"/>
      <c r="AI154" s="146"/>
      <c r="AJ154" s="145"/>
      <c r="AK154" s="336"/>
      <c r="AL154" s="302"/>
      <c r="AM154" s="302"/>
      <c r="AN154" s="303"/>
      <c r="AO154" s="146"/>
      <c r="AP154" s="145"/>
      <c r="AQ154" s="336"/>
      <c r="AR154" s="302"/>
      <c r="AS154" s="302"/>
      <c r="AT154" s="303"/>
      <c r="AU154" s="146"/>
      <c r="AV154" s="145"/>
      <c r="AW154" s="336"/>
      <c r="AX154" s="302"/>
      <c r="AY154" s="302"/>
      <c r="AZ154" s="303"/>
      <c r="BA154" s="146"/>
      <c r="BB154" s="145"/>
      <c r="BC154" s="336"/>
      <c r="BD154" s="303"/>
      <c r="BE154" s="163"/>
      <c r="BF154" s="306"/>
      <c r="BG154" s="302"/>
      <c r="BH154" s="303"/>
      <c r="BI154" s="336"/>
      <c r="BJ154" s="303"/>
      <c r="BK154" s="335" t="str">
        <f t="shared" si="20"/>
        <v/>
      </c>
      <c r="BL154" s="302"/>
      <c r="BM154" s="303"/>
      <c r="BN154" s="306"/>
      <c r="BO154" s="302"/>
      <c r="BP154" s="303"/>
      <c r="BQ154" s="306"/>
      <c r="BR154" s="303"/>
      <c r="BS154" s="148">
        <v>15</v>
      </c>
      <c r="BT154" s="335"/>
      <c r="BU154" s="302"/>
      <c r="BV154" s="302"/>
      <c r="BW154" s="303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167"/>
      <c r="DI154" s="58"/>
      <c r="DJ154" s="58"/>
      <c r="DK154" s="57"/>
      <c r="DL154" s="58"/>
      <c r="DM154" s="58"/>
      <c r="DN154" s="167"/>
      <c r="DO154" s="58"/>
      <c r="DP154" s="59"/>
      <c r="DQ154" s="59"/>
      <c r="DR154" s="59"/>
      <c r="DT154" s="98"/>
      <c r="DU154" s="60"/>
      <c r="DV154" s="59"/>
      <c r="DW154" s="60"/>
      <c r="DX154" s="60"/>
      <c r="DY154" s="60"/>
    </row>
    <row r="155" spans="1:130" ht="12.75" customHeight="1" x14ac:dyDescent="0.2">
      <c r="A155" s="1">
        <v>4</v>
      </c>
      <c r="B155" s="163" t="s">
        <v>171</v>
      </c>
      <c r="C155" s="163" t="s">
        <v>117</v>
      </c>
      <c r="D155" s="335"/>
      <c r="E155" s="302"/>
      <c r="F155" s="302"/>
      <c r="G155" s="302"/>
      <c r="H155" s="303"/>
      <c r="I155" s="335"/>
      <c r="J155" s="302"/>
      <c r="K155" s="302"/>
      <c r="L155" s="302"/>
      <c r="M155" s="303"/>
      <c r="N155" s="336" t="str">
        <f t="shared" si="17"/>
        <v/>
      </c>
      <c r="O155" s="302"/>
      <c r="P155" s="302"/>
      <c r="Q155" s="303"/>
      <c r="R155" s="335"/>
      <c r="S155" s="302"/>
      <c r="T155" s="303"/>
      <c r="U155" s="335"/>
      <c r="V155" s="302"/>
      <c r="W155" s="303"/>
      <c r="X155" s="336" t="str">
        <f t="shared" si="18"/>
        <v/>
      </c>
      <c r="Y155" s="303"/>
      <c r="Z155" s="335" t="str">
        <f t="shared" si="19"/>
        <v/>
      </c>
      <c r="AA155" s="302"/>
      <c r="AB155" s="303"/>
      <c r="AC155" s="144"/>
      <c r="AD155" s="145"/>
      <c r="AE155" s="336"/>
      <c r="AF155" s="302"/>
      <c r="AG155" s="302"/>
      <c r="AH155" s="303"/>
      <c r="AI155" s="146"/>
      <c r="AJ155" s="145"/>
      <c r="AK155" s="336"/>
      <c r="AL155" s="302"/>
      <c r="AM155" s="302"/>
      <c r="AN155" s="303"/>
      <c r="AO155" s="146"/>
      <c r="AP155" s="145"/>
      <c r="AQ155" s="336"/>
      <c r="AR155" s="302"/>
      <c r="AS155" s="302"/>
      <c r="AT155" s="303"/>
      <c r="AU155" s="146"/>
      <c r="AV155" s="145"/>
      <c r="AW155" s="336"/>
      <c r="AX155" s="302"/>
      <c r="AY155" s="302"/>
      <c r="AZ155" s="303"/>
      <c r="BA155" s="146"/>
      <c r="BB155" s="145"/>
      <c r="BC155" s="336"/>
      <c r="BD155" s="303"/>
      <c r="BE155" s="163"/>
      <c r="BF155" s="306"/>
      <c r="BG155" s="302"/>
      <c r="BH155" s="303"/>
      <c r="BI155" s="336"/>
      <c r="BJ155" s="303"/>
      <c r="BK155" s="335" t="str">
        <f t="shared" si="20"/>
        <v/>
      </c>
      <c r="BL155" s="302"/>
      <c r="BM155" s="303"/>
      <c r="BN155" s="306"/>
      <c r="BO155" s="302"/>
      <c r="BP155" s="303"/>
      <c r="BQ155" s="306"/>
      <c r="BR155" s="303"/>
      <c r="BS155" s="148">
        <v>16</v>
      </c>
      <c r="BT155" s="335"/>
      <c r="BU155" s="302"/>
      <c r="BV155" s="302"/>
      <c r="BW155" s="303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167"/>
      <c r="DI155" s="58"/>
      <c r="DJ155" s="58"/>
      <c r="DK155" s="57"/>
      <c r="DL155" s="58"/>
      <c r="DM155" s="58"/>
      <c r="DN155" s="167"/>
      <c r="DO155" s="58"/>
      <c r="DP155" s="59"/>
      <c r="DQ155" s="59"/>
      <c r="DR155" s="59"/>
      <c r="DT155" s="98"/>
      <c r="DU155" s="60"/>
      <c r="DV155" s="59"/>
      <c r="DW155" s="60"/>
      <c r="DX155" s="60"/>
      <c r="DY155" s="60"/>
    </row>
    <row r="156" spans="1:130" ht="12.75" customHeight="1" x14ac:dyDescent="0.2">
      <c r="A156" s="1">
        <v>4</v>
      </c>
      <c r="B156" s="163" t="s">
        <v>177</v>
      </c>
      <c r="C156" s="163" t="s">
        <v>145</v>
      </c>
      <c r="D156" s="335"/>
      <c r="E156" s="302"/>
      <c r="F156" s="302"/>
      <c r="G156" s="302"/>
      <c r="H156" s="303"/>
      <c r="I156" s="335"/>
      <c r="J156" s="302"/>
      <c r="K156" s="302"/>
      <c r="L156" s="302"/>
      <c r="M156" s="303"/>
      <c r="N156" s="336" t="str">
        <f t="shared" si="17"/>
        <v/>
      </c>
      <c r="O156" s="302"/>
      <c r="P156" s="302"/>
      <c r="Q156" s="303"/>
      <c r="R156" s="335"/>
      <c r="S156" s="302"/>
      <c r="T156" s="303"/>
      <c r="U156" s="335"/>
      <c r="V156" s="302"/>
      <c r="W156" s="303"/>
      <c r="X156" s="336" t="str">
        <f t="shared" si="18"/>
        <v/>
      </c>
      <c r="Y156" s="303"/>
      <c r="Z156" s="335" t="str">
        <f t="shared" si="19"/>
        <v/>
      </c>
      <c r="AA156" s="302"/>
      <c r="AB156" s="303"/>
      <c r="AC156" s="144"/>
      <c r="AD156" s="145"/>
      <c r="AE156" s="336"/>
      <c r="AF156" s="302"/>
      <c r="AG156" s="302"/>
      <c r="AH156" s="303"/>
      <c r="AI156" s="146"/>
      <c r="AJ156" s="145"/>
      <c r="AK156" s="336"/>
      <c r="AL156" s="302"/>
      <c r="AM156" s="302"/>
      <c r="AN156" s="303"/>
      <c r="AO156" s="146"/>
      <c r="AP156" s="145"/>
      <c r="AQ156" s="336"/>
      <c r="AR156" s="302"/>
      <c r="AS156" s="302"/>
      <c r="AT156" s="303"/>
      <c r="AU156" s="146"/>
      <c r="AV156" s="145"/>
      <c r="AW156" s="336"/>
      <c r="AX156" s="302"/>
      <c r="AY156" s="302"/>
      <c r="AZ156" s="303"/>
      <c r="BA156" s="146"/>
      <c r="BB156" s="145"/>
      <c r="BC156" s="336"/>
      <c r="BD156" s="303"/>
      <c r="BE156" s="163"/>
      <c r="BF156" s="306"/>
      <c r="BG156" s="302"/>
      <c r="BH156" s="303"/>
      <c r="BI156" s="336"/>
      <c r="BJ156" s="303"/>
      <c r="BK156" s="335" t="str">
        <f t="shared" si="20"/>
        <v/>
      </c>
      <c r="BL156" s="302"/>
      <c r="BM156" s="303"/>
      <c r="BN156" s="306"/>
      <c r="BO156" s="302"/>
      <c r="BP156" s="303"/>
      <c r="BQ156" s="306"/>
      <c r="BR156" s="303"/>
      <c r="BS156" s="148">
        <v>17</v>
      </c>
      <c r="BT156" s="335"/>
      <c r="BU156" s="302"/>
      <c r="BV156" s="302"/>
      <c r="BW156" s="303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167"/>
      <c r="DI156" s="58"/>
      <c r="DJ156" s="58"/>
      <c r="DK156" s="57"/>
      <c r="DL156" s="58"/>
      <c r="DM156" s="58"/>
      <c r="DN156" s="167"/>
      <c r="DO156" s="58"/>
      <c r="DP156" s="59"/>
      <c r="DQ156" s="59"/>
      <c r="DR156" s="59"/>
      <c r="DT156" s="98"/>
      <c r="DU156" s="60"/>
      <c r="DV156" s="59"/>
      <c r="DW156" s="60"/>
      <c r="DX156" s="60"/>
      <c r="DY156" s="60"/>
    </row>
    <row r="157" spans="1:130" ht="12.75" customHeight="1" x14ac:dyDescent="0.2">
      <c r="A157" s="1">
        <v>4</v>
      </c>
      <c r="B157" s="163" t="s">
        <v>186</v>
      </c>
      <c r="C157" s="163" t="s">
        <v>151</v>
      </c>
      <c r="D157" s="335"/>
      <c r="E157" s="302"/>
      <c r="F157" s="302"/>
      <c r="G157" s="302"/>
      <c r="H157" s="303"/>
      <c r="I157" s="335"/>
      <c r="J157" s="302"/>
      <c r="K157" s="302"/>
      <c r="L157" s="302"/>
      <c r="M157" s="303"/>
      <c r="N157" s="336" t="str">
        <f t="shared" si="17"/>
        <v/>
      </c>
      <c r="O157" s="302"/>
      <c r="P157" s="302"/>
      <c r="Q157" s="303"/>
      <c r="R157" s="335"/>
      <c r="S157" s="302"/>
      <c r="T157" s="303"/>
      <c r="U157" s="335"/>
      <c r="V157" s="302"/>
      <c r="W157" s="303"/>
      <c r="X157" s="336" t="str">
        <f t="shared" si="18"/>
        <v/>
      </c>
      <c r="Y157" s="303"/>
      <c r="Z157" s="335" t="str">
        <f t="shared" si="19"/>
        <v/>
      </c>
      <c r="AA157" s="302"/>
      <c r="AB157" s="303"/>
      <c r="AC157" s="144"/>
      <c r="AD157" s="145"/>
      <c r="AE157" s="336"/>
      <c r="AF157" s="302"/>
      <c r="AG157" s="302"/>
      <c r="AH157" s="303"/>
      <c r="AI157" s="146"/>
      <c r="AJ157" s="145"/>
      <c r="AK157" s="336"/>
      <c r="AL157" s="302"/>
      <c r="AM157" s="302"/>
      <c r="AN157" s="303"/>
      <c r="AO157" s="146"/>
      <c r="AP157" s="145"/>
      <c r="AQ157" s="336"/>
      <c r="AR157" s="302"/>
      <c r="AS157" s="302"/>
      <c r="AT157" s="303"/>
      <c r="AU157" s="146"/>
      <c r="AV157" s="145"/>
      <c r="AW157" s="336"/>
      <c r="AX157" s="302"/>
      <c r="AY157" s="302"/>
      <c r="AZ157" s="303"/>
      <c r="BA157" s="146"/>
      <c r="BB157" s="145"/>
      <c r="BC157" s="336"/>
      <c r="BD157" s="303"/>
      <c r="BE157" s="163"/>
      <c r="BF157" s="306"/>
      <c r="BG157" s="302"/>
      <c r="BH157" s="303"/>
      <c r="BI157" s="336"/>
      <c r="BJ157" s="303"/>
      <c r="BK157" s="335" t="str">
        <f t="shared" si="20"/>
        <v/>
      </c>
      <c r="BL157" s="302"/>
      <c r="BM157" s="303"/>
      <c r="BN157" s="306"/>
      <c r="BO157" s="302"/>
      <c r="BP157" s="303"/>
      <c r="BQ157" s="306"/>
      <c r="BR157" s="303"/>
      <c r="BS157" s="148">
        <v>18</v>
      </c>
      <c r="BT157" s="335"/>
      <c r="BU157" s="302"/>
      <c r="BV157" s="302"/>
      <c r="BW157" s="303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167"/>
      <c r="DI157" s="58"/>
      <c r="DJ157" s="58"/>
      <c r="DK157" s="57"/>
      <c r="DL157" s="58"/>
      <c r="DM157" s="58"/>
      <c r="DN157" s="167"/>
      <c r="DO157" s="58"/>
      <c r="DP157" s="59"/>
      <c r="DQ157" s="59"/>
      <c r="DR157" s="59"/>
      <c r="DT157" s="98"/>
      <c r="DU157" s="60"/>
      <c r="DV157" s="59"/>
      <c r="DW157" s="60"/>
      <c r="DX157" s="60"/>
      <c r="DY157" s="60"/>
    </row>
    <row r="158" spans="1:130" ht="12.75" customHeight="1" x14ac:dyDescent="0.2">
      <c r="A158" s="1">
        <v>4</v>
      </c>
      <c r="B158" s="163" t="s">
        <v>195</v>
      </c>
      <c r="C158" s="163" t="s">
        <v>158</v>
      </c>
      <c r="D158" s="335"/>
      <c r="E158" s="302"/>
      <c r="F158" s="302"/>
      <c r="G158" s="302"/>
      <c r="H158" s="303"/>
      <c r="I158" s="335"/>
      <c r="J158" s="302"/>
      <c r="K158" s="302"/>
      <c r="L158" s="302"/>
      <c r="M158" s="303"/>
      <c r="N158" s="336" t="str">
        <f t="shared" si="17"/>
        <v/>
      </c>
      <c r="O158" s="302"/>
      <c r="P158" s="302"/>
      <c r="Q158" s="303"/>
      <c r="R158" s="335"/>
      <c r="S158" s="302"/>
      <c r="T158" s="303"/>
      <c r="U158" s="335"/>
      <c r="V158" s="302"/>
      <c r="W158" s="303"/>
      <c r="X158" s="336" t="str">
        <f t="shared" si="18"/>
        <v/>
      </c>
      <c r="Y158" s="303"/>
      <c r="Z158" s="335" t="str">
        <f t="shared" si="19"/>
        <v/>
      </c>
      <c r="AA158" s="302"/>
      <c r="AB158" s="303"/>
      <c r="AC158" s="144"/>
      <c r="AD158" s="145"/>
      <c r="AE158" s="336"/>
      <c r="AF158" s="302"/>
      <c r="AG158" s="302"/>
      <c r="AH158" s="303"/>
      <c r="AI158" s="146"/>
      <c r="AJ158" s="145"/>
      <c r="AK158" s="336"/>
      <c r="AL158" s="302"/>
      <c r="AM158" s="302"/>
      <c r="AN158" s="303"/>
      <c r="AO158" s="146"/>
      <c r="AP158" s="145"/>
      <c r="AQ158" s="336"/>
      <c r="AR158" s="302"/>
      <c r="AS158" s="302"/>
      <c r="AT158" s="303"/>
      <c r="AU158" s="146"/>
      <c r="AV158" s="145"/>
      <c r="AW158" s="336"/>
      <c r="AX158" s="302"/>
      <c r="AY158" s="302"/>
      <c r="AZ158" s="303"/>
      <c r="BA158" s="146"/>
      <c r="BB158" s="145"/>
      <c r="BC158" s="336"/>
      <c r="BD158" s="303"/>
      <c r="BE158" s="163"/>
      <c r="BF158" s="306"/>
      <c r="BG158" s="302"/>
      <c r="BH158" s="303"/>
      <c r="BI158" s="336"/>
      <c r="BJ158" s="303"/>
      <c r="BK158" s="335" t="str">
        <f t="shared" si="20"/>
        <v/>
      </c>
      <c r="BL158" s="302"/>
      <c r="BM158" s="303"/>
      <c r="BN158" s="306"/>
      <c r="BO158" s="302"/>
      <c r="BP158" s="303"/>
      <c r="BQ158" s="306"/>
      <c r="BR158" s="303"/>
      <c r="BS158" s="148">
        <v>19</v>
      </c>
      <c r="BT158" s="335"/>
      <c r="BU158" s="302"/>
      <c r="BV158" s="302"/>
      <c r="BW158" s="303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167"/>
      <c r="DI158" s="58"/>
      <c r="DJ158" s="58"/>
      <c r="DK158" s="57"/>
      <c r="DL158" s="58"/>
      <c r="DM158" s="58"/>
      <c r="DN158" s="167"/>
      <c r="DO158" s="58"/>
      <c r="DP158" s="59"/>
      <c r="DQ158" s="59"/>
      <c r="DR158" s="59"/>
      <c r="DT158" s="98"/>
      <c r="DU158" s="60"/>
      <c r="DV158" s="59"/>
      <c r="DW158" s="60"/>
      <c r="DX158" s="60"/>
      <c r="DY158" s="60"/>
    </row>
    <row r="159" spans="1:130" ht="12.75" customHeight="1" x14ac:dyDescent="0.2">
      <c r="A159" s="1">
        <v>4</v>
      </c>
      <c r="B159" s="163" t="s">
        <v>201</v>
      </c>
      <c r="C159" s="163" t="s">
        <v>163</v>
      </c>
      <c r="D159" s="335"/>
      <c r="E159" s="302"/>
      <c r="F159" s="302"/>
      <c r="G159" s="302"/>
      <c r="H159" s="303"/>
      <c r="I159" s="335"/>
      <c r="J159" s="302"/>
      <c r="K159" s="302"/>
      <c r="L159" s="302"/>
      <c r="M159" s="303"/>
      <c r="N159" s="336" t="str">
        <f t="shared" si="17"/>
        <v/>
      </c>
      <c r="O159" s="302"/>
      <c r="P159" s="302"/>
      <c r="Q159" s="303"/>
      <c r="R159" s="335"/>
      <c r="S159" s="302"/>
      <c r="T159" s="303"/>
      <c r="U159" s="335"/>
      <c r="V159" s="302"/>
      <c r="W159" s="303"/>
      <c r="X159" s="336" t="str">
        <f t="shared" si="18"/>
        <v/>
      </c>
      <c r="Y159" s="303"/>
      <c r="Z159" s="335" t="str">
        <f t="shared" si="19"/>
        <v/>
      </c>
      <c r="AA159" s="302"/>
      <c r="AB159" s="303"/>
      <c r="AC159" s="144"/>
      <c r="AD159" s="145"/>
      <c r="AE159" s="336"/>
      <c r="AF159" s="302"/>
      <c r="AG159" s="302"/>
      <c r="AH159" s="303"/>
      <c r="AI159" s="146"/>
      <c r="AJ159" s="145"/>
      <c r="AK159" s="336"/>
      <c r="AL159" s="302"/>
      <c r="AM159" s="302"/>
      <c r="AN159" s="303"/>
      <c r="AO159" s="146"/>
      <c r="AP159" s="145"/>
      <c r="AQ159" s="336"/>
      <c r="AR159" s="302"/>
      <c r="AS159" s="302"/>
      <c r="AT159" s="303"/>
      <c r="AU159" s="146"/>
      <c r="AV159" s="145"/>
      <c r="AW159" s="336"/>
      <c r="AX159" s="302"/>
      <c r="AY159" s="302"/>
      <c r="AZ159" s="303"/>
      <c r="BA159" s="146"/>
      <c r="BB159" s="145"/>
      <c r="BC159" s="336"/>
      <c r="BD159" s="303"/>
      <c r="BE159" s="163"/>
      <c r="BF159" s="306"/>
      <c r="BG159" s="302"/>
      <c r="BH159" s="303"/>
      <c r="BI159" s="336"/>
      <c r="BJ159" s="303"/>
      <c r="BK159" s="335" t="str">
        <f t="shared" si="20"/>
        <v/>
      </c>
      <c r="BL159" s="302"/>
      <c r="BM159" s="303"/>
      <c r="BN159" s="306"/>
      <c r="BO159" s="302"/>
      <c r="BP159" s="303"/>
      <c r="BQ159" s="306"/>
      <c r="BR159" s="303"/>
      <c r="BS159" s="148">
        <v>20</v>
      </c>
      <c r="BT159" s="335"/>
      <c r="BU159" s="302"/>
      <c r="BV159" s="302"/>
      <c r="BW159" s="303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167"/>
      <c r="DI159" s="58"/>
      <c r="DJ159" s="58"/>
      <c r="DK159" s="57"/>
      <c r="DL159" s="58"/>
      <c r="DM159" s="58"/>
      <c r="DN159" s="167"/>
      <c r="DO159" s="58"/>
      <c r="DP159" s="59"/>
      <c r="DQ159" s="59"/>
      <c r="DR159" s="59"/>
      <c r="DZ159" s="133"/>
    </row>
    <row r="160" spans="1:130" ht="12.75" customHeight="1" x14ac:dyDescent="0.2">
      <c r="A160" s="1">
        <v>4</v>
      </c>
      <c r="B160" s="163" t="s">
        <v>209</v>
      </c>
      <c r="C160" s="163" t="s">
        <v>171</v>
      </c>
      <c r="D160" s="335"/>
      <c r="E160" s="302"/>
      <c r="F160" s="302"/>
      <c r="G160" s="302"/>
      <c r="H160" s="303"/>
      <c r="I160" s="335"/>
      <c r="J160" s="302"/>
      <c r="K160" s="302"/>
      <c r="L160" s="302"/>
      <c r="M160" s="303"/>
      <c r="N160" s="336" t="str">
        <f t="shared" si="17"/>
        <v/>
      </c>
      <c r="O160" s="302"/>
      <c r="P160" s="302"/>
      <c r="Q160" s="303"/>
      <c r="R160" s="335"/>
      <c r="S160" s="302"/>
      <c r="T160" s="303"/>
      <c r="U160" s="335"/>
      <c r="V160" s="302"/>
      <c r="W160" s="303"/>
      <c r="X160" s="336" t="str">
        <f t="shared" si="18"/>
        <v/>
      </c>
      <c r="Y160" s="303"/>
      <c r="Z160" s="335" t="str">
        <f t="shared" si="19"/>
        <v/>
      </c>
      <c r="AA160" s="302"/>
      <c r="AB160" s="303"/>
      <c r="AC160" s="144"/>
      <c r="AD160" s="145"/>
      <c r="AE160" s="336"/>
      <c r="AF160" s="302"/>
      <c r="AG160" s="302"/>
      <c r="AH160" s="303"/>
      <c r="AI160" s="146"/>
      <c r="AJ160" s="145"/>
      <c r="AK160" s="336"/>
      <c r="AL160" s="302"/>
      <c r="AM160" s="302"/>
      <c r="AN160" s="303"/>
      <c r="AO160" s="146"/>
      <c r="AP160" s="145"/>
      <c r="AQ160" s="336"/>
      <c r="AR160" s="302"/>
      <c r="AS160" s="302"/>
      <c r="AT160" s="303"/>
      <c r="AU160" s="146"/>
      <c r="AV160" s="145"/>
      <c r="AW160" s="336"/>
      <c r="AX160" s="302"/>
      <c r="AY160" s="302"/>
      <c r="AZ160" s="303"/>
      <c r="BA160" s="146"/>
      <c r="BB160" s="145"/>
      <c r="BC160" s="336"/>
      <c r="BD160" s="303"/>
      <c r="BE160" s="163"/>
      <c r="BF160" s="306"/>
      <c r="BG160" s="302"/>
      <c r="BH160" s="303"/>
      <c r="BI160" s="336"/>
      <c r="BJ160" s="303"/>
      <c r="BK160" s="335" t="str">
        <f t="shared" si="20"/>
        <v/>
      </c>
      <c r="BL160" s="302"/>
      <c r="BM160" s="303"/>
      <c r="BN160" s="306"/>
      <c r="BO160" s="302"/>
      <c r="BP160" s="303"/>
      <c r="BQ160" s="306"/>
      <c r="BR160" s="303"/>
      <c r="BS160" s="148">
        <v>21</v>
      </c>
      <c r="BT160" s="335"/>
      <c r="BU160" s="302"/>
      <c r="BV160" s="302"/>
      <c r="BW160" s="303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167"/>
      <c r="DI160" s="58"/>
      <c r="DJ160" s="58"/>
      <c r="DK160" s="57"/>
      <c r="DL160" s="58"/>
      <c r="DM160" s="58"/>
      <c r="DN160" s="167"/>
      <c r="DO160" s="58"/>
      <c r="DP160" s="59"/>
      <c r="DQ160" s="59"/>
      <c r="DR160" s="59"/>
      <c r="DZ160" s="133"/>
    </row>
    <row r="161" spans="1:130" ht="12.75" customHeight="1" x14ac:dyDescent="0.2">
      <c r="A161" s="1">
        <v>4</v>
      </c>
      <c r="B161" s="163" t="s">
        <v>216</v>
      </c>
      <c r="C161" s="163" t="s">
        <v>177</v>
      </c>
      <c r="D161" s="335"/>
      <c r="E161" s="302"/>
      <c r="F161" s="302"/>
      <c r="G161" s="302"/>
      <c r="H161" s="303"/>
      <c r="I161" s="335"/>
      <c r="J161" s="302"/>
      <c r="K161" s="302"/>
      <c r="L161" s="302"/>
      <c r="M161" s="303"/>
      <c r="N161" s="336" t="str">
        <f t="shared" si="17"/>
        <v/>
      </c>
      <c r="O161" s="302"/>
      <c r="P161" s="302"/>
      <c r="Q161" s="303"/>
      <c r="R161" s="335"/>
      <c r="S161" s="302"/>
      <c r="T161" s="303"/>
      <c r="U161" s="335"/>
      <c r="V161" s="302"/>
      <c r="W161" s="303"/>
      <c r="X161" s="336" t="str">
        <f t="shared" si="18"/>
        <v/>
      </c>
      <c r="Y161" s="303"/>
      <c r="Z161" s="335" t="str">
        <f t="shared" si="19"/>
        <v/>
      </c>
      <c r="AA161" s="302"/>
      <c r="AB161" s="303"/>
      <c r="AC161" s="144"/>
      <c r="AD161" s="145"/>
      <c r="AE161" s="336"/>
      <c r="AF161" s="302"/>
      <c r="AG161" s="302"/>
      <c r="AH161" s="303"/>
      <c r="AI161" s="146"/>
      <c r="AJ161" s="145"/>
      <c r="AK161" s="336"/>
      <c r="AL161" s="302"/>
      <c r="AM161" s="302"/>
      <c r="AN161" s="303"/>
      <c r="AO161" s="146"/>
      <c r="AP161" s="145"/>
      <c r="AQ161" s="336"/>
      <c r="AR161" s="302"/>
      <c r="AS161" s="302"/>
      <c r="AT161" s="303"/>
      <c r="AU161" s="146"/>
      <c r="AV161" s="145"/>
      <c r="AW161" s="336"/>
      <c r="AX161" s="302"/>
      <c r="AY161" s="302"/>
      <c r="AZ161" s="303"/>
      <c r="BA161" s="146"/>
      <c r="BB161" s="145"/>
      <c r="BC161" s="336"/>
      <c r="BD161" s="303"/>
      <c r="BE161" s="163"/>
      <c r="BF161" s="306"/>
      <c r="BG161" s="302"/>
      <c r="BH161" s="303"/>
      <c r="BI161" s="336"/>
      <c r="BJ161" s="303"/>
      <c r="BK161" s="335" t="str">
        <f t="shared" si="20"/>
        <v/>
      </c>
      <c r="BL161" s="302"/>
      <c r="BM161" s="303"/>
      <c r="BN161" s="306"/>
      <c r="BO161" s="302"/>
      <c r="BP161" s="303"/>
      <c r="BQ161" s="306"/>
      <c r="BR161" s="303"/>
      <c r="BS161" s="148">
        <v>22</v>
      </c>
      <c r="BT161" s="335"/>
      <c r="BU161" s="302"/>
      <c r="BV161" s="302"/>
      <c r="BW161" s="303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167"/>
      <c r="DI161" s="58"/>
      <c r="DJ161" s="58"/>
      <c r="DK161" s="57"/>
      <c r="DL161" s="58"/>
      <c r="DM161" s="58"/>
      <c r="DN161" s="167"/>
      <c r="DO161" s="58"/>
      <c r="DP161" s="59"/>
      <c r="DQ161" s="59"/>
      <c r="DR161" s="59"/>
      <c r="DZ161" s="133"/>
    </row>
    <row r="162" spans="1:130" ht="12.75" customHeight="1" x14ac:dyDescent="0.2">
      <c r="A162" s="1">
        <v>4</v>
      </c>
      <c r="B162" s="163" t="s">
        <v>224</v>
      </c>
      <c r="C162" s="163" t="s">
        <v>186</v>
      </c>
      <c r="D162" s="335"/>
      <c r="E162" s="302"/>
      <c r="F162" s="302"/>
      <c r="G162" s="302"/>
      <c r="H162" s="303"/>
      <c r="I162" s="335"/>
      <c r="J162" s="302"/>
      <c r="K162" s="302"/>
      <c r="L162" s="302"/>
      <c r="M162" s="303"/>
      <c r="N162" s="336" t="str">
        <f t="shared" si="17"/>
        <v/>
      </c>
      <c r="O162" s="302"/>
      <c r="P162" s="302"/>
      <c r="Q162" s="303"/>
      <c r="R162" s="335"/>
      <c r="S162" s="302"/>
      <c r="T162" s="303"/>
      <c r="U162" s="335"/>
      <c r="V162" s="302"/>
      <c r="W162" s="303"/>
      <c r="X162" s="336" t="str">
        <f t="shared" si="18"/>
        <v/>
      </c>
      <c r="Y162" s="303"/>
      <c r="Z162" s="335" t="str">
        <f t="shared" si="19"/>
        <v/>
      </c>
      <c r="AA162" s="302"/>
      <c r="AB162" s="303"/>
      <c r="AC162" s="144"/>
      <c r="AD162" s="145"/>
      <c r="AE162" s="336"/>
      <c r="AF162" s="302"/>
      <c r="AG162" s="302"/>
      <c r="AH162" s="303"/>
      <c r="AI162" s="146"/>
      <c r="AJ162" s="145"/>
      <c r="AK162" s="336"/>
      <c r="AL162" s="302"/>
      <c r="AM162" s="302"/>
      <c r="AN162" s="303"/>
      <c r="AO162" s="146"/>
      <c r="AP162" s="145"/>
      <c r="AQ162" s="336"/>
      <c r="AR162" s="302"/>
      <c r="AS162" s="302"/>
      <c r="AT162" s="303"/>
      <c r="AU162" s="146"/>
      <c r="AV162" s="145"/>
      <c r="AW162" s="336"/>
      <c r="AX162" s="302"/>
      <c r="AY162" s="302"/>
      <c r="AZ162" s="303"/>
      <c r="BA162" s="146"/>
      <c r="BB162" s="145"/>
      <c r="BC162" s="336"/>
      <c r="BD162" s="303"/>
      <c r="BE162" s="163"/>
      <c r="BF162" s="306"/>
      <c r="BG162" s="302"/>
      <c r="BH162" s="303"/>
      <c r="BI162" s="336"/>
      <c r="BJ162" s="303"/>
      <c r="BK162" s="335" t="str">
        <f t="shared" si="20"/>
        <v/>
      </c>
      <c r="BL162" s="302"/>
      <c r="BM162" s="303"/>
      <c r="BN162" s="306"/>
      <c r="BO162" s="302"/>
      <c r="BP162" s="303"/>
      <c r="BQ162" s="306"/>
      <c r="BR162" s="303"/>
      <c r="BS162" s="148">
        <v>23</v>
      </c>
      <c r="BT162" s="335"/>
      <c r="BU162" s="302"/>
      <c r="BV162" s="302"/>
      <c r="BW162" s="303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167"/>
      <c r="DI162" s="58"/>
      <c r="DJ162" s="58"/>
      <c r="DK162" s="57"/>
      <c r="DL162" s="58"/>
      <c r="DM162" s="58"/>
      <c r="DN162" s="167"/>
      <c r="DO162" s="58"/>
      <c r="DP162" s="59"/>
      <c r="DQ162" s="59"/>
      <c r="DR162" s="59"/>
      <c r="DZ162" s="133"/>
    </row>
    <row r="163" spans="1:130" ht="12.75" customHeight="1" x14ac:dyDescent="0.2">
      <c r="A163" s="1">
        <v>4</v>
      </c>
      <c r="B163" s="163" t="s">
        <v>232</v>
      </c>
      <c r="C163" s="163" t="s">
        <v>195</v>
      </c>
      <c r="D163" s="335"/>
      <c r="E163" s="302"/>
      <c r="F163" s="302"/>
      <c r="G163" s="302"/>
      <c r="H163" s="303"/>
      <c r="I163" s="335"/>
      <c r="J163" s="302"/>
      <c r="K163" s="302"/>
      <c r="L163" s="302"/>
      <c r="M163" s="303"/>
      <c r="N163" s="336" t="str">
        <f t="shared" si="17"/>
        <v/>
      </c>
      <c r="O163" s="302"/>
      <c r="P163" s="302"/>
      <c r="Q163" s="303"/>
      <c r="R163" s="335"/>
      <c r="S163" s="302"/>
      <c r="T163" s="303"/>
      <c r="U163" s="335"/>
      <c r="V163" s="302"/>
      <c r="W163" s="303"/>
      <c r="X163" s="336" t="str">
        <f t="shared" si="18"/>
        <v/>
      </c>
      <c r="Y163" s="303"/>
      <c r="Z163" s="335" t="str">
        <f t="shared" si="19"/>
        <v/>
      </c>
      <c r="AA163" s="302"/>
      <c r="AB163" s="303"/>
      <c r="AC163" s="144"/>
      <c r="AD163" s="145"/>
      <c r="AE163" s="336"/>
      <c r="AF163" s="302"/>
      <c r="AG163" s="302"/>
      <c r="AH163" s="303"/>
      <c r="AI163" s="146"/>
      <c r="AJ163" s="145"/>
      <c r="AK163" s="336"/>
      <c r="AL163" s="302"/>
      <c r="AM163" s="302"/>
      <c r="AN163" s="303"/>
      <c r="AO163" s="146"/>
      <c r="AP163" s="145"/>
      <c r="AQ163" s="336"/>
      <c r="AR163" s="302"/>
      <c r="AS163" s="302"/>
      <c r="AT163" s="303"/>
      <c r="AU163" s="146"/>
      <c r="AV163" s="145"/>
      <c r="AW163" s="336"/>
      <c r="AX163" s="302"/>
      <c r="AY163" s="302"/>
      <c r="AZ163" s="303"/>
      <c r="BA163" s="146"/>
      <c r="BB163" s="145"/>
      <c r="BC163" s="336"/>
      <c r="BD163" s="303"/>
      <c r="BE163" s="163"/>
      <c r="BF163" s="306"/>
      <c r="BG163" s="302"/>
      <c r="BH163" s="303"/>
      <c r="BI163" s="336"/>
      <c r="BJ163" s="303"/>
      <c r="BK163" s="335" t="str">
        <f t="shared" si="20"/>
        <v/>
      </c>
      <c r="BL163" s="302"/>
      <c r="BM163" s="303"/>
      <c r="BN163" s="306"/>
      <c r="BO163" s="302"/>
      <c r="BP163" s="303"/>
      <c r="BQ163" s="306"/>
      <c r="BR163" s="303"/>
      <c r="BS163" s="148">
        <v>24</v>
      </c>
      <c r="BT163" s="335"/>
      <c r="BU163" s="302"/>
      <c r="BV163" s="302"/>
      <c r="BW163" s="303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167"/>
      <c r="DI163" s="58"/>
      <c r="DJ163" s="58"/>
      <c r="DK163" s="57"/>
      <c r="DL163" s="58"/>
      <c r="DM163" s="58"/>
      <c r="DN163" s="167"/>
      <c r="DO163" s="58"/>
      <c r="DP163" s="59"/>
      <c r="DQ163" s="59"/>
      <c r="DR163" s="59"/>
      <c r="DZ163" s="133"/>
    </row>
    <row r="164" spans="1:130" ht="12.75" customHeight="1" x14ac:dyDescent="0.2">
      <c r="A164" s="1">
        <v>4</v>
      </c>
      <c r="B164" s="163" t="s">
        <v>239</v>
      </c>
      <c r="C164" s="163" t="s">
        <v>201</v>
      </c>
      <c r="D164" s="335"/>
      <c r="E164" s="302"/>
      <c r="F164" s="302"/>
      <c r="G164" s="302"/>
      <c r="H164" s="303"/>
      <c r="I164" s="335"/>
      <c r="J164" s="302"/>
      <c r="K164" s="302"/>
      <c r="L164" s="302"/>
      <c r="M164" s="303"/>
      <c r="N164" s="336" t="str">
        <f t="shared" si="17"/>
        <v/>
      </c>
      <c r="O164" s="302"/>
      <c r="P164" s="302"/>
      <c r="Q164" s="303"/>
      <c r="R164" s="335"/>
      <c r="S164" s="302"/>
      <c r="T164" s="303"/>
      <c r="U164" s="335"/>
      <c r="V164" s="302"/>
      <c r="W164" s="303"/>
      <c r="X164" s="336" t="str">
        <f t="shared" si="18"/>
        <v/>
      </c>
      <c r="Y164" s="303"/>
      <c r="Z164" s="335" t="str">
        <f t="shared" si="19"/>
        <v/>
      </c>
      <c r="AA164" s="302"/>
      <c r="AB164" s="303"/>
      <c r="AC164" s="144"/>
      <c r="AD164" s="145"/>
      <c r="AE164" s="336"/>
      <c r="AF164" s="302"/>
      <c r="AG164" s="302"/>
      <c r="AH164" s="303"/>
      <c r="AI164" s="146"/>
      <c r="AJ164" s="145"/>
      <c r="AK164" s="336"/>
      <c r="AL164" s="302"/>
      <c r="AM164" s="302"/>
      <c r="AN164" s="303"/>
      <c r="AO164" s="146"/>
      <c r="AP164" s="145"/>
      <c r="AQ164" s="336"/>
      <c r="AR164" s="302"/>
      <c r="AS164" s="302"/>
      <c r="AT164" s="303"/>
      <c r="AU164" s="146"/>
      <c r="AV164" s="145"/>
      <c r="AW164" s="336"/>
      <c r="AX164" s="302"/>
      <c r="AY164" s="302"/>
      <c r="AZ164" s="303"/>
      <c r="BA164" s="146"/>
      <c r="BB164" s="145"/>
      <c r="BC164" s="336"/>
      <c r="BD164" s="303"/>
      <c r="BE164" s="163"/>
      <c r="BF164" s="306"/>
      <c r="BG164" s="302"/>
      <c r="BH164" s="303"/>
      <c r="BI164" s="336"/>
      <c r="BJ164" s="303"/>
      <c r="BK164" s="335" t="str">
        <f t="shared" si="20"/>
        <v/>
      </c>
      <c r="BL164" s="302"/>
      <c r="BM164" s="303"/>
      <c r="BN164" s="306"/>
      <c r="BO164" s="302"/>
      <c r="BP164" s="303"/>
      <c r="BQ164" s="306"/>
      <c r="BR164" s="303"/>
      <c r="BS164" s="147" t="s">
        <v>19</v>
      </c>
      <c r="BT164" s="335"/>
      <c r="BU164" s="302"/>
      <c r="BV164" s="302"/>
      <c r="BW164" s="303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167"/>
      <c r="DI164" s="58"/>
      <c r="DJ164" s="58"/>
      <c r="DK164" s="57"/>
      <c r="DL164" s="58"/>
      <c r="DM164" s="58"/>
      <c r="DN164" s="167"/>
      <c r="DO164" s="58"/>
      <c r="DP164" s="59"/>
      <c r="DQ164" s="59"/>
      <c r="DR164" s="59"/>
      <c r="DZ164" s="133"/>
    </row>
    <row r="165" spans="1:130" ht="12.75" customHeight="1" x14ac:dyDescent="0.2">
      <c r="A165" s="1">
        <v>4</v>
      </c>
      <c r="B165" s="162" t="s">
        <v>2</v>
      </c>
      <c r="C165" s="162" t="s">
        <v>209</v>
      </c>
      <c r="D165" s="335"/>
      <c r="E165" s="302"/>
      <c r="F165" s="302"/>
      <c r="G165" s="302"/>
      <c r="H165" s="303"/>
      <c r="I165" s="335"/>
      <c r="J165" s="302"/>
      <c r="K165" s="302"/>
      <c r="L165" s="302"/>
      <c r="M165" s="303"/>
      <c r="N165" s="336" t="str">
        <f t="shared" si="17"/>
        <v/>
      </c>
      <c r="O165" s="302"/>
      <c r="P165" s="302"/>
      <c r="Q165" s="303"/>
      <c r="R165" s="335"/>
      <c r="S165" s="302"/>
      <c r="T165" s="303"/>
      <c r="U165" s="335"/>
      <c r="V165" s="302"/>
      <c r="W165" s="303"/>
      <c r="X165" s="336" t="str">
        <f t="shared" si="18"/>
        <v/>
      </c>
      <c r="Y165" s="303"/>
      <c r="Z165" s="335" t="str">
        <f t="shared" si="19"/>
        <v/>
      </c>
      <c r="AA165" s="302"/>
      <c r="AB165" s="303"/>
      <c r="AC165" s="144"/>
      <c r="AD165" s="145"/>
      <c r="AE165" s="336"/>
      <c r="AF165" s="302"/>
      <c r="AG165" s="302"/>
      <c r="AH165" s="303"/>
      <c r="AI165" s="146"/>
      <c r="AJ165" s="145"/>
      <c r="AK165" s="336"/>
      <c r="AL165" s="302"/>
      <c r="AM165" s="302"/>
      <c r="AN165" s="303"/>
      <c r="AO165" s="146"/>
      <c r="AP165" s="145"/>
      <c r="AQ165" s="336"/>
      <c r="AR165" s="302"/>
      <c r="AS165" s="302"/>
      <c r="AT165" s="303"/>
      <c r="AU165" s="146"/>
      <c r="AV165" s="145"/>
      <c r="AW165" s="336"/>
      <c r="AX165" s="302"/>
      <c r="AY165" s="302"/>
      <c r="AZ165" s="303"/>
      <c r="BA165" s="146"/>
      <c r="BB165" s="145"/>
      <c r="BC165" s="336"/>
      <c r="BD165" s="303"/>
      <c r="BE165" s="163"/>
      <c r="BF165" s="306"/>
      <c r="BG165" s="302"/>
      <c r="BH165" s="303"/>
      <c r="BI165" s="336"/>
      <c r="BJ165" s="303"/>
      <c r="BK165" s="335" t="str">
        <f t="shared" si="20"/>
        <v/>
      </c>
      <c r="BL165" s="302"/>
      <c r="BM165" s="303"/>
      <c r="BN165" s="306"/>
      <c r="BO165" s="302"/>
      <c r="BP165" s="303"/>
      <c r="BQ165" s="306"/>
      <c r="BR165" s="303"/>
      <c r="BS165" s="147" t="s">
        <v>27</v>
      </c>
      <c r="BT165" s="335"/>
      <c r="BU165" s="302"/>
      <c r="BV165" s="302"/>
      <c r="BW165" s="303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167"/>
      <c r="DI165" s="58"/>
      <c r="DJ165" s="58"/>
      <c r="DK165" s="57"/>
      <c r="DL165" s="58"/>
      <c r="DM165" s="58"/>
      <c r="DN165" s="167"/>
      <c r="DO165" s="58"/>
      <c r="DP165" s="59"/>
      <c r="DQ165" s="59"/>
      <c r="DR165" s="59"/>
      <c r="DZ165" s="133"/>
    </row>
    <row r="166" spans="1:130" ht="12.75" customHeight="1" x14ac:dyDescent="0.2">
      <c r="A166" s="1">
        <v>4</v>
      </c>
      <c r="B166" s="162" t="s">
        <v>19</v>
      </c>
      <c r="C166" s="162" t="s">
        <v>216</v>
      </c>
      <c r="D166" s="335"/>
      <c r="E166" s="302"/>
      <c r="F166" s="302"/>
      <c r="G166" s="302"/>
      <c r="H166" s="303"/>
      <c r="I166" s="335"/>
      <c r="J166" s="302"/>
      <c r="K166" s="302"/>
      <c r="L166" s="302"/>
      <c r="M166" s="303"/>
      <c r="N166" s="336" t="str">
        <f t="shared" si="17"/>
        <v/>
      </c>
      <c r="O166" s="302"/>
      <c r="P166" s="302"/>
      <c r="Q166" s="303"/>
      <c r="R166" s="335"/>
      <c r="S166" s="302"/>
      <c r="T166" s="303"/>
      <c r="U166" s="335"/>
      <c r="V166" s="302"/>
      <c r="W166" s="303"/>
      <c r="X166" s="336" t="str">
        <f t="shared" si="18"/>
        <v/>
      </c>
      <c r="Y166" s="303"/>
      <c r="Z166" s="335" t="str">
        <f t="shared" si="19"/>
        <v/>
      </c>
      <c r="AA166" s="302"/>
      <c r="AB166" s="303"/>
      <c r="AC166" s="144"/>
      <c r="AD166" s="145"/>
      <c r="AE166" s="336"/>
      <c r="AF166" s="302"/>
      <c r="AG166" s="302"/>
      <c r="AH166" s="303"/>
      <c r="AI166" s="146"/>
      <c r="AJ166" s="145"/>
      <c r="AK166" s="336"/>
      <c r="AL166" s="302"/>
      <c r="AM166" s="302"/>
      <c r="AN166" s="303"/>
      <c r="AO166" s="146"/>
      <c r="AP166" s="145"/>
      <c r="AQ166" s="336"/>
      <c r="AR166" s="302"/>
      <c r="AS166" s="302"/>
      <c r="AT166" s="303"/>
      <c r="AU166" s="146"/>
      <c r="AV166" s="145"/>
      <c r="AW166" s="336"/>
      <c r="AX166" s="302"/>
      <c r="AY166" s="302"/>
      <c r="AZ166" s="303"/>
      <c r="BA166" s="146"/>
      <c r="BB166" s="145"/>
      <c r="BC166" s="336"/>
      <c r="BD166" s="303"/>
      <c r="BE166" s="163"/>
      <c r="BF166" s="306"/>
      <c r="BG166" s="302"/>
      <c r="BH166" s="303"/>
      <c r="BI166" s="336"/>
      <c r="BJ166" s="303"/>
      <c r="BK166" s="335" t="str">
        <f t="shared" si="20"/>
        <v/>
      </c>
      <c r="BL166" s="302"/>
      <c r="BM166" s="303"/>
      <c r="BN166" s="306"/>
      <c r="BO166" s="302"/>
      <c r="BP166" s="303"/>
      <c r="BQ166" s="306"/>
      <c r="BR166" s="303"/>
      <c r="BS166" s="147" t="s">
        <v>33</v>
      </c>
      <c r="BT166" s="335"/>
      <c r="BU166" s="302"/>
      <c r="BV166" s="302"/>
      <c r="BW166" s="303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167"/>
      <c r="DI166" s="58"/>
      <c r="DJ166" s="58"/>
      <c r="DK166" s="57"/>
      <c r="DL166" s="58"/>
      <c r="DM166" s="58"/>
      <c r="DN166" s="167"/>
      <c r="DO166" s="58"/>
      <c r="DP166" s="59"/>
      <c r="DQ166" s="59"/>
      <c r="DR166" s="59"/>
      <c r="DZ166" s="133"/>
    </row>
    <row r="167" spans="1:130" ht="12.75" customHeight="1" x14ac:dyDescent="0.2">
      <c r="A167" s="1">
        <v>4</v>
      </c>
      <c r="B167" s="162" t="s">
        <v>27</v>
      </c>
      <c r="C167" s="162" t="s">
        <v>224</v>
      </c>
      <c r="D167" s="335"/>
      <c r="E167" s="302"/>
      <c r="F167" s="302"/>
      <c r="G167" s="302"/>
      <c r="H167" s="303"/>
      <c r="I167" s="335"/>
      <c r="J167" s="302"/>
      <c r="K167" s="302"/>
      <c r="L167" s="302"/>
      <c r="M167" s="303"/>
      <c r="N167" s="336" t="str">
        <f t="shared" si="17"/>
        <v/>
      </c>
      <c r="O167" s="302"/>
      <c r="P167" s="302"/>
      <c r="Q167" s="303"/>
      <c r="R167" s="335"/>
      <c r="S167" s="302"/>
      <c r="T167" s="303"/>
      <c r="U167" s="335"/>
      <c r="V167" s="302"/>
      <c r="W167" s="303"/>
      <c r="X167" s="336" t="str">
        <f t="shared" si="18"/>
        <v/>
      </c>
      <c r="Y167" s="303"/>
      <c r="Z167" s="335" t="str">
        <f t="shared" si="19"/>
        <v/>
      </c>
      <c r="AA167" s="302"/>
      <c r="AB167" s="303"/>
      <c r="AC167" s="144"/>
      <c r="AD167" s="145"/>
      <c r="AE167" s="336"/>
      <c r="AF167" s="302"/>
      <c r="AG167" s="302"/>
      <c r="AH167" s="303"/>
      <c r="AI167" s="146"/>
      <c r="AJ167" s="145"/>
      <c r="AK167" s="336"/>
      <c r="AL167" s="302"/>
      <c r="AM167" s="302"/>
      <c r="AN167" s="303"/>
      <c r="AO167" s="146"/>
      <c r="AP167" s="145"/>
      <c r="AQ167" s="336"/>
      <c r="AR167" s="302"/>
      <c r="AS167" s="302"/>
      <c r="AT167" s="303"/>
      <c r="AU167" s="146"/>
      <c r="AV167" s="145"/>
      <c r="AW167" s="336"/>
      <c r="AX167" s="302"/>
      <c r="AY167" s="302"/>
      <c r="AZ167" s="303"/>
      <c r="BA167" s="146"/>
      <c r="BB167" s="145"/>
      <c r="BC167" s="336"/>
      <c r="BD167" s="303"/>
      <c r="BE167" s="163"/>
      <c r="BF167" s="306"/>
      <c r="BG167" s="302"/>
      <c r="BH167" s="303"/>
      <c r="BI167" s="336"/>
      <c r="BJ167" s="303"/>
      <c r="BK167" s="335" t="str">
        <f t="shared" si="20"/>
        <v/>
      </c>
      <c r="BL167" s="302"/>
      <c r="BM167" s="303"/>
      <c r="BN167" s="306"/>
      <c r="BO167" s="302"/>
      <c r="BP167" s="303"/>
      <c r="BQ167" s="306"/>
      <c r="BR167" s="303"/>
      <c r="BS167" s="147" t="s">
        <v>47</v>
      </c>
      <c r="BT167" s="335"/>
      <c r="BU167" s="302"/>
      <c r="BV167" s="302"/>
      <c r="BW167" s="303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167"/>
      <c r="DI167" s="58"/>
      <c r="DJ167" s="58"/>
      <c r="DK167" s="57"/>
      <c r="DL167" s="58"/>
      <c r="DM167" s="58"/>
      <c r="DN167" s="167"/>
      <c r="DO167" s="58"/>
      <c r="DP167" s="59"/>
      <c r="DQ167" s="59"/>
      <c r="DR167" s="59"/>
      <c r="DZ167" s="133"/>
    </row>
    <row r="168" spans="1:130" ht="12.75" customHeight="1" x14ac:dyDescent="0.2">
      <c r="A168" s="1">
        <v>4</v>
      </c>
      <c r="B168" s="162" t="s">
        <v>33</v>
      </c>
      <c r="C168" s="162" t="s">
        <v>232</v>
      </c>
      <c r="D168" s="335"/>
      <c r="E168" s="302"/>
      <c r="F168" s="302"/>
      <c r="G168" s="302"/>
      <c r="H168" s="303"/>
      <c r="I168" s="335"/>
      <c r="J168" s="302"/>
      <c r="K168" s="302"/>
      <c r="L168" s="302"/>
      <c r="M168" s="303"/>
      <c r="N168" s="336" t="str">
        <f t="shared" si="17"/>
        <v/>
      </c>
      <c r="O168" s="302"/>
      <c r="P168" s="302"/>
      <c r="Q168" s="303"/>
      <c r="R168" s="335"/>
      <c r="S168" s="302"/>
      <c r="T168" s="303"/>
      <c r="U168" s="335"/>
      <c r="V168" s="302"/>
      <c r="W168" s="303"/>
      <c r="X168" s="336" t="str">
        <f t="shared" si="18"/>
        <v/>
      </c>
      <c r="Y168" s="303"/>
      <c r="Z168" s="335" t="str">
        <f t="shared" si="19"/>
        <v/>
      </c>
      <c r="AA168" s="302"/>
      <c r="AB168" s="303"/>
      <c r="AC168" s="144"/>
      <c r="AD168" s="145"/>
      <c r="AE168" s="336"/>
      <c r="AF168" s="302"/>
      <c r="AG168" s="302"/>
      <c r="AH168" s="303"/>
      <c r="AI168" s="146"/>
      <c r="AJ168" s="145"/>
      <c r="AK168" s="336"/>
      <c r="AL168" s="302"/>
      <c r="AM168" s="302"/>
      <c r="AN168" s="303"/>
      <c r="AO168" s="146"/>
      <c r="AP168" s="145"/>
      <c r="AQ168" s="336"/>
      <c r="AR168" s="302"/>
      <c r="AS168" s="302"/>
      <c r="AT168" s="303"/>
      <c r="AU168" s="146"/>
      <c r="AV168" s="145"/>
      <c r="AW168" s="336"/>
      <c r="AX168" s="302"/>
      <c r="AY168" s="302"/>
      <c r="AZ168" s="303"/>
      <c r="BA168" s="146"/>
      <c r="BB168" s="145"/>
      <c r="BC168" s="336"/>
      <c r="BD168" s="303"/>
      <c r="BE168" s="163"/>
      <c r="BF168" s="306"/>
      <c r="BG168" s="302"/>
      <c r="BH168" s="303"/>
      <c r="BI168" s="336"/>
      <c r="BJ168" s="303"/>
      <c r="BK168" s="335" t="str">
        <f t="shared" si="20"/>
        <v/>
      </c>
      <c r="BL168" s="302"/>
      <c r="BM168" s="303"/>
      <c r="BN168" s="306"/>
      <c r="BO168" s="302"/>
      <c r="BP168" s="303"/>
      <c r="BQ168" s="306"/>
      <c r="BR168" s="303"/>
      <c r="BS168" s="147" t="s">
        <v>75</v>
      </c>
      <c r="BT168" s="335"/>
      <c r="BU168" s="302"/>
      <c r="BV168" s="302"/>
      <c r="BW168" s="303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167"/>
      <c r="DI168" s="58"/>
      <c r="DJ168" s="58"/>
      <c r="DK168" s="57"/>
      <c r="DL168" s="58"/>
      <c r="DM168" s="58"/>
      <c r="DN168" s="167"/>
      <c r="DO168" s="58"/>
      <c r="DP168" s="59"/>
      <c r="DQ168" s="59"/>
      <c r="DR168" s="59"/>
      <c r="DZ168" s="133"/>
    </row>
    <row r="169" spans="1:130" ht="12.75" customHeight="1" x14ac:dyDescent="0.2">
      <c r="A169" s="1">
        <v>4</v>
      </c>
      <c r="B169" s="162" t="s">
        <v>47</v>
      </c>
      <c r="C169" s="162" t="s">
        <v>239</v>
      </c>
      <c r="D169" s="335"/>
      <c r="E169" s="302"/>
      <c r="F169" s="302"/>
      <c r="G169" s="302"/>
      <c r="H169" s="303"/>
      <c r="I169" s="335"/>
      <c r="J169" s="302"/>
      <c r="K169" s="302"/>
      <c r="L169" s="302"/>
      <c r="M169" s="303"/>
      <c r="N169" s="336" t="str">
        <f t="shared" si="17"/>
        <v/>
      </c>
      <c r="O169" s="302"/>
      <c r="P169" s="302"/>
      <c r="Q169" s="303"/>
      <c r="R169" s="335"/>
      <c r="S169" s="302"/>
      <c r="T169" s="303"/>
      <c r="U169" s="335"/>
      <c r="V169" s="302"/>
      <c r="W169" s="303"/>
      <c r="X169" s="336" t="str">
        <f t="shared" si="18"/>
        <v/>
      </c>
      <c r="Y169" s="303"/>
      <c r="Z169" s="335" t="str">
        <f t="shared" si="19"/>
        <v/>
      </c>
      <c r="AA169" s="302"/>
      <c r="AB169" s="303"/>
      <c r="AC169" s="144"/>
      <c r="AD169" s="145"/>
      <c r="AE169" s="336"/>
      <c r="AF169" s="302"/>
      <c r="AG169" s="302"/>
      <c r="AH169" s="303"/>
      <c r="AI169" s="146"/>
      <c r="AJ169" s="145"/>
      <c r="AK169" s="336"/>
      <c r="AL169" s="302"/>
      <c r="AM169" s="302"/>
      <c r="AN169" s="303"/>
      <c r="AO169" s="146"/>
      <c r="AP169" s="145"/>
      <c r="AQ169" s="336"/>
      <c r="AR169" s="302"/>
      <c r="AS169" s="302"/>
      <c r="AT169" s="303"/>
      <c r="AU169" s="146"/>
      <c r="AV169" s="145"/>
      <c r="AW169" s="336"/>
      <c r="AX169" s="302"/>
      <c r="AY169" s="302"/>
      <c r="AZ169" s="303"/>
      <c r="BA169" s="146"/>
      <c r="BB169" s="145"/>
      <c r="BC169" s="336"/>
      <c r="BD169" s="303"/>
      <c r="BE169" s="163"/>
      <c r="BF169" s="306"/>
      <c r="BG169" s="302"/>
      <c r="BH169" s="303"/>
      <c r="BI169" s="336"/>
      <c r="BJ169" s="303"/>
      <c r="BK169" s="335" t="str">
        <f t="shared" si="20"/>
        <v/>
      </c>
      <c r="BL169" s="302"/>
      <c r="BM169" s="303"/>
      <c r="BN169" s="306"/>
      <c r="BO169" s="302"/>
      <c r="BP169" s="303"/>
      <c r="BQ169" s="306"/>
      <c r="BR169" s="303"/>
      <c r="BS169" s="147" t="s">
        <v>87</v>
      </c>
      <c r="BT169" s="335"/>
      <c r="BU169" s="302"/>
      <c r="BV169" s="302"/>
      <c r="BW169" s="303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167"/>
      <c r="DI169" s="58"/>
      <c r="DJ169" s="58"/>
      <c r="DK169" s="57"/>
      <c r="DL169" s="58"/>
      <c r="DM169" s="58"/>
      <c r="DN169" s="167"/>
      <c r="DO169" s="58"/>
      <c r="DP169" s="59"/>
      <c r="DQ169" s="59"/>
      <c r="DR169" s="59"/>
      <c r="DZ169" s="133"/>
    </row>
    <row r="170" spans="1:130" ht="12.75" customHeight="1" x14ac:dyDescent="0.2">
      <c r="A170" s="1">
        <v>4</v>
      </c>
      <c r="B170" s="164" t="s">
        <v>75</v>
      </c>
      <c r="C170" s="164" t="s">
        <v>245</v>
      </c>
      <c r="D170" s="320"/>
      <c r="E170" s="294"/>
      <c r="F170" s="294"/>
      <c r="G170" s="294"/>
      <c r="H170" s="295"/>
      <c r="I170" s="320"/>
      <c r="J170" s="294"/>
      <c r="K170" s="294"/>
      <c r="L170" s="294"/>
      <c r="M170" s="295"/>
      <c r="N170" s="334" t="str">
        <f t="shared" si="17"/>
        <v/>
      </c>
      <c r="O170" s="294"/>
      <c r="P170" s="294"/>
      <c r="Q170" s="295"/>
      <c r="R170" s="320"/>
      <c r="S170" s="294"/>
      <c r="T170" s="295"/>
      <c r="U170" s="320"/>
      <c r="V170" s="294"/>
      <c r="W170" s="295"/>
      <c r="X170" s="334" t="str">
        <f t="shared" si="18"/>
        <v/>
      </c>
      <c r="Y170" s="295"/>
      <c r="Z170" s="320" t="str">
        <f t="shared" si="19"/>
        <v/>
      </c>
      <c r="AA170" s="294"/>
      <c r="AB170" s="295"/>
      <c r="AC170" s="151"/>
      <c r="AD170" s="152"/>
      <c r="AE170" s="334"/>
      <c r="AF170" s="294"/>
      <c r="AG170" s="294"/>
      <c r="AH170" s="295"/>
      <c r="AI170" s="153"/>
      <c r="AJ170" s="152"/>
      <c r="AK170" s="334"/>
      <c r="AL170" s="294"/>
      <c r="AM170" s="294"/>
      <c r="AN170" s="295"/>
      <c r="AO170" s="153"/>
      <c r="AP170" s="152"/>
      <c r="AQ170" s="334"/>
      <c r="AR170" s="294"/>
      <c r="AS170" s="294"/>
      <c r="AT170" s="295"/>
      <c r="AU170" s="153"/>
      <c r="AV170" s="152"/>
      <c r="AW170" s="334"/>
      <c r="AX170" s="294"/>
      <c r="AY170" s="294"/>
      <c r="AZ170" s="295"/>
      <c r="BA170" s="153"/>
      <c r="BB170" s="152"/>
      <c r="BC170" s="334"/>
      <c r="BD170" s="295"/>
      <c r="BE170" s="165"/>
      <c r="BF170" s="298"/>
      <c r="BG170" s="294"/>
      <c r="BH170" s="295"/>
      <c r="BI170" s="334"/>
      <c r="BJ170" s="295"/>
      <c r="BK170" s="320" t="str">
        <f t="shared" si="20"/>
        <v/>
      </c>
      <c r="BL170" s="294"/>
      <c r="BM170" s="295"/>
      <c r="BN170" s="298"/>
      <c r="BO170" s="294"/>
      <c r="BP170" s="295"/>
      <c r="BQ170" s="298"/>
      <c r="BR170" s="295"/>
      <c r="BS170" s="154" t="s">
        <v>94</v>
      </c>
      <c r="BT170" s="320"/>
      <c r="BU170" s="294"/>
      <c r="BV170" s="294"/>
      <c r="BW170" s="295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167"/>
      <c r="DI170" s="58"/>
      <c r="DJ170" s="58"/>
      <c r="DK170" s="57"/>
      <c r="DL170" s="58"/>
      <c r="DM170" s="58"/>
      <c r="DN170" s="167"/>
      <c r="DO170" s="58"/>
      <c r="DP170" s="59"/>
      <c r="DQ170" s="59"/>
      <c r="DR170" s="59"/>
      <c r="DZ170" s="133"/>
    </row>
    <row r="171" spans="1:130" ht="12.75" customHeight="1" x14ac:dyDescent="0.2">
      <c r="A171" s="1">
        <v>4</v>
      </c>
      <c r="B171" s="321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  <c r="AG171" s="322"/>
      <c r="AH171" s="322"/>
      <c r="AI171" s="322"/>
      <c r="AJ171" s="322"/>
      <c r="AK171" s="322"/>
      <c r="AL171" s="322"/>
      <c r="AM171" s="322"/>
      <c r="AN171" s="322"/>
      <c r="AO171" s="322"/>
      <c r="AP171" s="322"/>
      <c r="AQ171" s="322"/>
      <c r="AR171" s="322"/>
      <c r="AS171" s="322"/>
      <c r="AT171" s="322"/>
      <c r="AU171" s="322"/>
      <c r="AV171" s="322"/>
      <c r="AW171" s="322"/>
      <c r="AX171" s="322"/>
      <c r="AY171" s="322"/>
      <c r="AZ171" s="322"/>
      <c r="BA171" s="322"/>
      <c r="BB171" s="322"/>
      <c r="BC171" s="322"/>
      <c r="BD171" s="322"/>
      <c r="BE171" s="322"/>
      <c r="BF171" s="322"/>
      <c r="BG171" s="322"/>
      <c r="BH171" s="322"/>
      <c r="BI171" s="322"/>
      <c r="BJ171" s="322"/>
      <c r="BK171" s="322"/>
      <c r="BL171" s="322"/>
      <c r="BM171" s="322"/>
      <c r="BN171" s="322"/>
      <c r="BO171" s="322"/>
      <c r="BP171" s="322"/>
      <c r="BQ171" s="322"/>
      <c r="BR171" s="322"/>
      <c r="BS171" s="322"/>
      <c r="BT171" s="322"/>
      <c r="BU171" s="322"/>
      <c r="BV171" s="322"/>
      <c r="BW171" s="322"/>
      <c r="BX171" s="7"/>
      <c r="BY171" s="58"/>
      <c r="BZ171" s="58"/>
      <c r="CA171" s="58"/>
      <c r="CB171" s="58"/>
      <c r="CC171" s="58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167"/>
      <c r="DI171" s="58"/>
      <c r="DJ171" s="58"/>
      <c r="DK171" s="57"/>
      <c r="DL171" s="58"/>
      <c r="DM171" s="58"/>
      <c r="DN171" s="167"/>
      <c r="DO171" s="58"/>
      <c r="DP171" s="59"/>
      <c r="DQ171" s="59"/>
      <c r="DR171" s="59"/>
      <c r="DZ171" s="133"/>
    </row>
    <row r="172" spans="1:130" ht="12.75" customHeight="1" x14ac:dyDescent="0.2">
      <c r="A172" s="1">
        <v>4</v>
      </c>
      <c r="B172" s="323" t="s">
        <v>247</v>
      </c>
      <c r="C172" s="324"/>
      <c r="D172" s="324"/>
      <c r="E172" s="324"/>
      <c r="F172" s="324"/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4"/>
      <c r="AZ172" s="324"/>
      <c r="BA172" s="324"/>
      <c r="BB172" s="324"/>
      <c r="BC172" s="324"/>
      <c r="BD172" s="324"/>
      <c r="BE172" s="324"/>
      <c r="BF172" s="324"/>
      <c r="BG172" s="324"/>
      <c r="BH172" s="324"/>
      <c r="BI172" s="324"/>
      <c r="BJ172" s="325" t="s">
        <v>248</v>
      </c>
      <c r="BK172" s="326"/>
      <c r="BL172" s="326"/>
      <c r="BM172" s="326"/>
      <c r="BN172" s="326"/>
      <c r="BO172" s="326"/>
      <c r="BP172" s="326"/>
      <c r="BQ172" s="326"/>
      <c r="BR172" s="326"/>
      <c r="BS172" s="326"/>
      <c r="BT172" s="326"/>
      <c r="BU172" s="326"/>
      <c r="BV172" s="326"/>
      <c r="BW172" s="327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167"/>
      <c r="DI172" s="58"/>
      <c r="DJ172" s="58"/>
      <c r="DK172" s="57"/>
      <c r="DL172" s="58"/>
      <c r="DM172" s="58"/>
      <c r="DN172" s="167"/>
      <c r="DO172" s="58"/>
      <c r="DP172" s="59"/>
      <c r="DQ172" s="59"/>
      <c r="DR172" s="59"/>
      <c r="DZ172" s="133"/>
    </row>
    <row r="173" spans="1:130" ht="12.75" customHeight="1" x14ac:dyDescent="0.2">
      <c r="A173" s="1">
        <v>4</v>
      </c>
      <c r="B173" s="331" t="s">
        <v>249</v>
      </c>
      <c r="C173" s="316"/>
      <c r="D173" s="332" t="s">
        <v>250</v>
      </c>
      <c r="E173" s="316"/>
      <c r="F173" s="333" t="s">
        <v>251</v>
      </c>
      <c r="G173" s="315"/>
      <c r="H173" s="315"/>
      <c r="I173" s="316"/>
      <c r="J173" s="333" t="s">
        <v>252</v>
      </c>
      <c r="K173" s="315"/>
      <c r="L173" s="315"/>
      <c r="M173" s="318"/>
      <c r="N173" s="331" t="s">
        <v>249</v>
      </c>
      <c r="O173" s="316"/>
      <c r="P173" s="332" t="s">
        <v>250</v>
      </c>
      <c r="Q173" s="316"/>
      <c r="R173" s="333" t="s">
        <v>251</v>
      </c>
      <c r="S173" s="315"/>
      <c r="T173" s="315"/>
      <c r="U173" s="316"/>
      <c r="V173" s="333" t="s">
        <v>252</v>
      </c>
      <c r="W173" s="315"/>
      <c r="X173" s="315"/>
      <c r="Y173" s="318"/>
      <c r="Z173" s="331" t="s">
        <v>249</v>
      </c>
      <c r="AA173" s="316"/>
      <c r="AB173" s="332" t="s">
        <v>250</v>
      </c>
      <c r="AC173" s="316"/>
      <c r="AD173" s="333" t="s">
        <v>251</v>
      </c>
      <c r="AE173" s="315"/>
      <c r="AF173" s="315"/>
      <c r="AG173" s="316"/>
      <c r="AH173" s="333" t="s">
        <v>252</v>
      </c>
      <c r="AI173" s="315"/>
      <c r="AJ173" s="315"/>
      <c r="AK173" s="318"/>
      <c r="AL173" s="331" t="s">
        <v>249</v>
      </c>
      <c r="AM173" s="316"/>
      <c r="AN173" s="332" t="s">
        <v>250</v>
      </c>
      <c r="AO173" s="316"/>
      <c r="AP173" s="333" t="s">
        <v>251</v>
      </c>
      <c r="AQ173" s="315"/>
      <c r="AR173" s="315"/>
      <c r="AS173" s="316"/>
      <c r="AT173" s="333" t="s">
        <v>252</v>
      </c>
      <c r="AU173" s="315"/>
      <c r="AV173" s="315"/>
      <c r="AW173" s="318"/>
      <c r="AX173" s="331" t="s">
        <v>249</v>
      </c>
      <c r="AY173" s="316"/>
      <c r="AZ173" s="332" t="s">
        <v>250</v>
      </c>
      <c r="BA173" s="316"/>
      <c r="BB173" s="333" t="s">
        <v>251</v>
      </c>
      <c r="BC173" s="315"/>
      <c r="BD173" s="315"/>
      <c r="BE173" s="316"/>
      <c r="BF173" s="333" t="s">
        <v>253</v>
      </c>
      <c r="BG173" s="315"/>
      <c r="BH173" s="315"/>
      <c r="BI173" s="318"/>
      <c r="BJ173" s="328"/>
      <c r="BK173" s="329"/>
      <c r="BL173" s="329"/>
      <c r="BM173" s="329"/>
      <c r="BN173" s="329"/>
      <c r="BO173" s="329"/>
      <c r="BP173" s="329"/>
      <c r="BQ173" s="329"/>
      <c r="BR173" s="329"/>
      <c r="BS173" s="329"/>
      <c r="BT173" s="329"/>
      <c r="BU173" s="329"/>
      <c r="BV173" s="329"/>
      <c r="BW173" s="330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167"/>
      <c r="DI173" s="58"/>
      <c r="DJ173" s="58"/>
      <c r="DK173" s="57"/>
      <c r="DL173" s="58"/>
      <c r="DM173" s="58"/>
      <c r="DN173" s="167"/>
      <c r="DO173" s="58"/>
      <c r="DP173" s="59"/>
      <c r="DQ173" s="59"/>
      <c r="DR173" s="59"/>
      <c r="DZ173" s="133"/>
    </row>
    <row r="174" spans="1:130" ht="12.75" customHeight="1" x14ac:dyDescent="0.2">
      <c r="A174" s="1">
        <v>4</v>
      </c>
      <c r="B174" s="319"/>
      <c r="C174" s="310"/>
      <c r="D174" s="309"/>
      <c r="E174" s="310"/>
      <c r="F174" s="311"/>
      <c r="G174" s="312"/>
      <c r="H174" s="312"/>
      <c r="I174" s="310"/>
      <c r="J174" s="311"/>
      <c r="K174" s="312"/>
      <c r="L174" s="312"/>
      <c r="M174" s="313"/>
      <c r="N174" s="319"/>
      <c r="O174" s="310"/>
      <c r="P174" s="309"/>
      <c r="Q174" s="310"/>
      <c r="R174" s="311"/>
      <c r="S174" s="312"/>
      <c r="T174" s="312"/>
      <c r="U174" s="310"/>
      <c r="V174" s="311"/>
      <c r="W174" s="312"/>
      <c r="X174" s="312"/>
      <c r="Y174" s="313"/>
      <c r="Z174" s="319"/>
      <c r="AA174" s="310"/>
      <c r="AB174" s="309"/>
      <c r="AC174" s="310"/>
      <c r="AD174" s="311"/>
      <c r="AE174" s="312"/>
      <c r="AF174" s="312"/>
      <c r="AG174" s="310"/>
      <c r="AH174" s="311"/>
      <c r="AI174" s="312"/>
      <c r="AJ174" s="312"/>
      <c r="AK174" s="313"/>
      <c r="AL174" s="319"/>
      <c r="AM174" s="310"/>
      <c r="AN174" s="309"/>
      <c r="AO174" s="310"/>
      <c r="AP174" s="311"/>
      <c r="AQ174" s="312"/>
      <c r="AR174" s="312"/>
      <c r="AS174" s="310"/>
      <c r="AT174" s="311"/>
      <c r="AU174" s="312"/>
      <c r="AV174" s="312"/>
      <c r="AW174" s="313"/>
      <c r="AX174" s="319"/>
      <c r="AY174" s="310"/>
      <c r="AZ174" s="309"/>
      <c r="BA174" s="310"/>
      <c r="BB174" s="311"/>
      <c r="BC174" s="312"/>
      <c r="BD174" s="312"/>
      <c r="BE174" s="310"/>
      <c r="BF174" s="311"/>
      <c r="BG174" s="312"/>
      <c r="BH174" s="312"/>
      <c r="BI174" s="313"/>
      <c r="BJ174" s="314" t="s">
        <v>255</v>
      </c>
      <c r="BK174" s="315"/>
      <c r="BL174" s="315"/>
      <c r="BM174" s="315"/>
      <c r="BN174" s="315"/>
      <c r="BO174" s="315"/>
      <c r="BP174" s="315"/>
      <c r="BQ174" s="315"/>
      <c r="BR174" s="315"/>
      <c r="BS174" s="316"/>
      <c r="BT174" s="317" t="str">
        <f>IF(MAX(R110:T126,R147:T153)=0,"",MAX(R110:T126,R147:T153))</f>
        <v/>
      </c>
      <c r="BU174" s="315"/>
      <c r="BV174" s="315"/>
      <c r="BW174" s="318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167"/>
      <c r="DI174" s="58"/>
      <c r="DJ174" s="58"/>
      <c r="DK174" s="57"/>
      <c r="DL174" s="58"/>
      <c r="DM174" s="58"/>
      <c r="DN174" s="167"/>
      <c r="DO174" s="58"/>
      <c r="DP174" s="59"/>
      <c r="DQ174" s="59"/>
      <c r="DR174" s="59"/>
      <c r="DZ174" s="133"/>
    </row>
    <row r="175" spans="1:130" ht="12.75" customHeight="1" x14ac:dyDescent="0.2">
      <c r="A175" s="1">
        <v>4</v>
      </c>
      <c r="B175" s="306"/>
      <c r="C175" s="300"/>
      <c r="D175" s="299"/>
      <c r="E175" s="300"/>
      <c r="F175" s="301"/>
      <c r="G175" s="302"/>
      <c r="H175" s="302"/>
      <c r="I175" s="300"/>
      <c r="J175" s="301"/>
      <c r="K175" s="302"/>
      <c r="L175" s="302"/>
      <c r="M175" s="303"/>
      <c r="N175" s="306"/>
      <c r="O175" s="300"/>
      <c r="P175" s="299"/>
      <c r="Q175" s="300"/>
      <c r="R175" s="301"/>
      <c r="S175" s="302"/>
      <c r="T175" s="302"/>
      <c r="U175" s="300"/>
      <c r="V175" s="301"/>
      <c r="W175" s="302"/>
      <c r="X175" s="302"/>
      <c r="Y175" s="303"/>
      <c r="Z175" s="306"/>
      <c r="AA175" s="300"/>
      <c r="AB175" s="299"/>
      <c r="AC175" s="300"/>
      <c r="AD175" s="301"/>
      <c r="AE175" s="302"/>
      <c r="AF175" s="302"/>
      <c r="AG175" s="300"/>
      <c r="AH175" s="301"/>
      <c r="AI175" s="302"/>
      <c r="AJ175" s="302"/>
      <c r="AK175" s="303"/>
      <c r="AL175" s="306"/>
      <c r="AM175" s="300"/>
      <c r="AN175" s="299"/>
      <c r="AO175" s="300"/>
      <c r="AP175" s="301"/>
      <c r="AQ175" s="302"/>
      <c r="AR175" s="302"/>
      <c r="AS175" s="300"/>
      <c r="AT175" s="301"/>
      <c r="AU175" s="302"/>
      <c r="AV175" s="302"/>
      <c r="AW175" s="303"/>
      <c r="AX175" s="306"/>
      <c r="AY175" s="300"/>
      <c r="AZ175" s="299"/>
      <c r="BA175" s="300"/>
      <c r="BB175" s="301"/>
      <c r="BC175" s="302"/>
      <c r="BD175" s="302"/>
      <c r="BE175" s="300"/>
      <c r="BF175" s="301"/>
      <c r="BG175" s="302"/>
      <c r="BH175" s="302"/>
      <c r="BI175" s="303"/>
      <c r="BJ175" s="304" t="s">
        <v>256</v>
      </c>
      <c r="BK175" s="302"/>
      <c r="BL175" s="302"/>
      <c r="BM175" s="302"/>
      <c r="BN175" s="302"/>
      <c r="BO175" s="302"/>
      <c r="BP175" s="302"/>
      <c r="BQ175" s="302"/>
      <c r="BR175" s="302"/>
      <c r="BS175" s="300"/>
      <c r="BT175" s="305" t="str">
        <f>IF(MIN(R110:T126,R147:T153)=0,"",MIN(R110:T126,R147:T153))</f>
        <v/>
      </c>
      <c r="BU175" s="302"/>
      <c r="BV175" s="302"/>
      <c r="BW175" s="303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167"/>
      <c r="DI175" s="58"/>
      <c r="DJ175" s="58"/>
      <c r="DK175" s="57"/>
      <c r="DL175" s="58"/>
      <c r="DM175" s="58"/>
      <c r="DN175" s="167"/>
      <c r="DO175" s="58"/>
      <c r="DP175" s="59"/>
      <c r="DQ175" s="59"/>
      <c r="DR175" s="59"/>
      <c r="DZ175" s="133"/>
    </row>
    <row r="176" spans="1:130" ht="12.75" customHeight="1" x14ac:dyDescent="0.2">
      <c r="A176" s="1">
        <v>4</v>
      </c>
      <c r="B176" s="306"/>
      <c r="C176" s="300"/>
      <c r="D176" s="299"/>
      <c r="E176" s="300"/>
      <c r="F176" s="301"/>
      <c r="G176" s="302"/>
      <c r="H176" s="302"/>
      <c r="I176" s="300"/>
      <c r="J176" s="301"/>
      <c r="K176" s="302"/>
      <c r="L176" s="302"/>
      <c r="M176" s="303"/>
      <c r="N176" s="306"/>
      <c r="O176" s="300"/>
      <c r="P176" s="299"/>
      <c r="Q176" s="300"/>
      <c r="R176" s="301"/>
      <c r="S176" s="302"/>
      <c r="T176" s="302"/>
      <c r="U176" s="300"/>
      <c r="V176" s="301"/>
      <c r="W176" s="302"/>
      <c r="X176" s="302"/>
      <c r="Y176" s="303"/>
      <c r="Z176" s="306"/>
      <c r="AA176" s="300"/>
      <c r="AB176" s="299"/>
      <c r="AC176" s="300"/>
      <c r="AD176" s="301"/>
      <c r="AE176" s="302"/>
      <c r="AF176" s="302"/>
      <c r="AG176" s="300"/>
      <c r="AH176" s="301"/>
      <c r="AI176" s="302"/>
      <c r="AJ176" s="302"/>
      <c r="AK176" s="303"/>
      <c r="AL176" s="306"/>
      <c r="AM176" s="300"/>
      <c r="AN176" s="299"/>
      <c r="AO176" s="300"/>
      <c r="AP176" s="301"/>
      <c r="AQ176" s="302"/>
      <c r="AR176" s="302"/>
      <c r="AS176" s="300"/>
      <c r="AT176" s="301"/>
      <c r="AU176" s="302"/>
      <c r="AV176" s="302"/>
      <c r="AW176" s="303"/>
      <c r="AX176" s="306"/>
      <c r="AY176" s="300"/>
      <c r="AZ176" s="299"/>
      <c r="BA176" s="300"/>
      <c r="BB176" s="301"/>
      <c r="BC176" s="302"/>
      <c r="BD176" s="302"/>
      <c r="BE176" s="300"/>
      <c r="BF176" s="301"/>
      <c r="BG176" s="302"/>
      <c r="BH176" s="302"/>
      <c r="BI176" s="303"/>
      <c r="BJ176" s="304" t="s">
        <v>257</v>
      </c>
      <c r="BK176" s="302"/>
      <c r="BL176" s="302"/>
      <c r="BM176" s="302"/>
      <c r="BN176" s="302"/>
      <c r="BO176" s="302"/>
      <c r="BP176" s="302"/>
      <c r="BQ176" s="302"/>
      <c r="BR176" s="302"/>
      <c r="BS176" s="300"/>
      <c r="BT176" s="307" t="str">
        <f ca="1">IF(BT177="","",IF(ISERROR(MATCH(BT177,BK110:BK126,0))=TRUE,OFFSET(BK146,MATCH(BT177,BK147:BK153,0),-5),OFFSET(BK109,MATCH(BT177,BK110:BK126,0),-5)))</f>
        <v/>
      </c>
      <c r="BU176" s="302"/>
      <c r="BV176" s="302"/>
      <c r="BW176" s="303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167"/>
      <c r="DI176" s="58"/>
      <c r="DJ176" s="58"/>
      <c r="DK176" s="57"/>
      <c r="DL176" s="58"/>
      <c r="DM176" s="58"/>
      <c r="DN176" s="167"/>
      <c r="DO176" s="58"/>
      <c r="DP176" s="59"/>
      <c r="DQ176" s="59"/>
      <c r="DR176" s="59"/>
      <c r="DZ176" s="133"/>
    </row>
    <row r="177" spans="1:130" ht="12.75" customHeight="1" x14ac:dyDescent="0.2">
      <c r="A177" s="1">
        <v>4</v>
      </c>
      <c r="B177" s="306"/>
      <c r="C177" s="300"/>
      <c r="D177" s="299"/>
      <c r="E177" s="300"/>
      <c r="F177" s="301"/>
      <c r="G177" s="302"/>
      <c r="H177" s="302"/>
      <c r="I177" s="300"/>
      <c r="J177" s="301"/>
      <c r="K177" s="302"/>
      <c r="L177" s="302"/>
      <c r="M177" s="303"/>
      <c r="N177" s="306"/>
      <c r="O177" s="300"/>
      <c r="P177" s="299"/>
      <c r="Q177" s="300"/>
      <c r="R177" s="301"/>
      <c r="S177" s="302"/>
      <c r="T177" s="302"/>
      <c r="U177" s="300"/>
      <c r="V177" s="301"/>
      <c r="W177" s="302"/>
      <c r="X177" s="302"/>
      <c r="Y177" s="303"/>
      <c r="Z177" s="306"/>
      <c r="AA177" s="300"/>
      <c r="AB177" s="299"/>
      <c r="AC177" s="300"/>
      <c r="AD177" s="301"/>
      <c r="AE177" s="302"/>
      <c r="AF177" s="302"/>
      <c r="AG177" s="300"/>
      <c r="AH177" s="301"/>
      <c r="AI177" s="302"/>
      <c r="AJ177" s="302"/>
      <c r="AK177" s="303"/>
      <c r="AL177" s="306"/>
      <c r="AM177" s="300"/>
      <c r="AN177" s="299"/>
      <c r="AO177" s="300"/>
      <c r="AP177" s="301"/>
      <c r="AQ177" s="302"/>
      <c r="AR177" s="302"/>
      <c r="AS177" s="300"/>
      <c r="AT177" s="301"/>
      <c r="AU177" s="302"/>
      <c r="AV177" s="302"/>
      <c r="AW177" s="303"/>
      <c r="AX177" s="306"/>
      <c r="AY177" s="300"/>
      <c r="AZ177" s="299"/>
      <c r="BA177" s="300"/>
      <c r="BB177" s="301"/>
      <c r="BC177" s="302"/>
      <c r="BD177" s="302"/>
      <c r="BE177" s="300"/>
      <c r="BF177" s="301"/>
      <c r="BG177" s="302"/>
      <c r="BH177" s="302"/>
      <c r="BI177" s="303"/>
      <c r="BJ177" s="308" t="s">
        <v>258</v>
      </c>
      <c r="BK177" s="302"/>
      <c r="BL177" s="302"/>
      <c r="BM177" s="302"/>
      <c r="BN177" s="302"/>
      <c r="BO177" s="302"/>
      <c r="BP177" s="302"/>
      <c r="BQ177" s="302"/>
      <c r="BR177" s="302"/>
      <c r="BS177" s="300"/>
      <c r="BT177" s="305" t="str">
        <f>IF(MAX(BK110:BM126,BK147:BM153)=0,"",MAX(BK110:BM126,BK147:BM153))</f>
        <v/>
      </c>
      <c r="BU177" s="302"/>
      <c r="BV177" s="302"/>
      <c r="BW177" s="303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167"/>
      <c r="DI177" s="58"/>
      <c r="DJ177" s="58"/>
      <c r="DK177" s="57"/>
      <c r="DL177" s="58"/>
      <c r="DM177" s="58"/>
      <c r="DN177" s="167"/>
      <c r="DO177" s="58"/>
      <c r="DP177" s="59"/>
      <c r="DQ177" s="59"/>
      <c r="DR177" s="59"/>
      <c r="DZ177" s="133"/>
    </row>
    <row r="178" spans="1:130" ht="12.75" customHeight="1" x14ac:dyDescent="0.2">
      <c r="A178" s="1">
        <v>4</v>
      </c>
      <c r="B178" s="306"/>
      <c r="C178" s="300"/>
      <c r="D178" s="299"/>
      <c r="E178" s="300"/>
      <c r="F178" s="301"/>
      <c r="G178" s="302"/>
      <c r="H178" s="302"/>
      <c r="I178" s="300"/>
      <c r="J178" s="301"/>
      <c r="K178" s="302"/>
      <c r="L178" s="302"/>
      <c r="M178" s="303"/>
      <c r="N178" s="306"/>
      <c r="O178" s="300"/>
      <c r="P178" s="299"/>
      <c r="Q178" s="300"/>
      <c r="R178" s="301"/>
      <c r="S178" s="302"/>
      <c r="T178" s="302"/>
      <c r="U178" s="300"/>
      <c r="V178" s="301"/>
      <c r="W178" s="302"/>
      <c r="X178" s="302"/>
      <c r="Y178" s="303"/>
      <c r="Z178" s="306"/>
      <c r="AA178" s="300"/>
      <c r="AB178" s="299"/>
      <c r="AC178" s="300"/>
      <c r="AD178" s="301"/>
      <c r="AE178" s="302"/>
      <c r="AF178" s="302"/>
      <c r="AG178" s="300"/>
      <c r="AH178" s="301"/>
      <c r="AI178" s="302"/>
      <c r="AJ178" s="302"/>
      <c r="AK178" s="303"/>
      <c r="AL178" s="306"/>
      <c r="AM178" s="300"/>
      <c r="AN178" s="299"/>
      <c r="AO178" s="300"/>
      <c r="AP178" s="301"/>
      <c r="AQ178" s="302"/>
      <c r="AR178" s="302"/>
      <c r="AS178" s="300"/>
      <c r="AT178" s="301"/>
      <c r="AU178" s="302"/>
      <c r="AV178" s="302"/>
      <c r="AW178" s="303"/>
      <c r="AX178" s="306"/>
      <c r="AY178" s="300"/>
      <c r="AZ178" s="299"/>
      <c r="BA178" s="300"/>
      <c r="BB178" s="301"/>
      <c r="BC178" s="302"/>
      <c r="BD178" s="302"/>
      <c r="BE178" s="300"/>
      <c r="BF178" s="301"/>
      <c r="BG178" s="302"/>
      <c r="BH178" s="302"/>
      <c r="BI178" s="303"/>
      <c r="BJ178" s="304" t="s">
        <v>261</v>
      </c>
      <c r="BK178" s="302"/>
      <c r="BL178" s="302"/>
      <c r="BM178" s="302"/>
      <c r="BN178" s="302"/>
      <c r="BO178" s="302"/>
      <c r="BP178" s="302"/>
      <c r="BQ178" s="302"/>
      <c r="BR178" s="302"/>
      <c r="BS178" s="300"/>
      <c r="BT178" s="305"/>
      <c r="BU178" s="300"/>
      <c r="BV178" s="305"/>
      <c r="BW178" s="303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167"/>
      <c r="DI178" s="58"/>
      <c r="DJ178" s="58"/>
      <c r="DK178" s="57"/>
      <c r="DL178" s="58"/>
      <c r="DM178" s="58"/>
      <c r="DN178" s="167"/>
      <c r="DO178" s="58"/>
      <c r="DP178" s="59"/>
      <c r="DQ178" s="59"/>
      <c r="DR178" s="59"/>
      <c r="DZ178" s="133"/>
    </row>
    <row r="179" spans="1:130" ht="12.75" customHeight="1" x14ac:dyDescent="0.2">
      <c r="A179" s="1">
        <v>4</v>
      </c>
      <c r="B179" s="306"/>
      <c r="C179" s="300"/>
      <c r="D179" s="299"/>
      <c r="E179" s="300"/>
      <c r="F179" s="301"/>
      <c r="G179" s="302"/>
      <c r="H179" s="302"/>
      <c r="I179" s="300"/>
      <c r="J179" s="301"/>
      <c r="K179" s="302"/>
      <c r="L179" s="302"/>
      <c r="M179" s="303"/>
      <c r="N179" s="306"/>
      <c r="O179" s="300"/>
      <c r="P179" s="299"/>
      <c r="Q179" s="300"/>
      <c r="R179" s="301"/>
      <c r="S179" s="302"/>
      <c r="T179" s="302"/>
      <c r="U179" s="300"/>
      <c r="V179" s="301"/>
      <c r="W179" s="302"/>
      <c r="X179" s="302"/>
      <c r="Y179" s="303"/>
      <c r="Z179" s="306"/>
      <c r="AA179" s="300"/>
      <c r="AB179" s="299"/>
      <c r="AC179" s="300"/>
      <c r="AD179" s="301"/>
      <c r="AE179" s="302"/>
      <c r="AF179" s="302"/>
      <c r="AG179" s="300"/>
      <c r="AH179" s="301"/>
      <c r="AI179" s="302"/>
      <c r="AJ179" s="302"/>
      <c r="AK179" s="303"/>
      <c r="AL179" s="306"/>
      <c r="AM179" s="300"/>
      <c r="AN179" s="299"/>
      <c r="AO179" s="300"/>
      <c r="AP179" s="301"/>
      <c r="AQ179" s="302"/>
      <c r="AR179" s="302"/>
      <c r="AS179" s="300"/>
      <c r="AT179" s="301"/>
      <c r="AU179" s="302"/>
      <c r="AV179" s="302"/>
      <c r="AW179" s="303"/>
      <c r="AX179" s="306"/>
      <c r="AY179" s="300"/>
      <c r="AZ179" s="299"/>
      <c r="BA179" s="300"/>
      <c r="BB179" s="301"/>
      <c r="BC179" s="302"/>
      <c r="BD179" s="302"/>
      <c r="BE179" s="300"/>
      <c r="BF179" s="301"/>
      <c r="BG179" s="302"/>
      <c r="BH179" s="302"/>
      <c r="BI179" s="303"/>
      <c r="BJ179" s="304" t="s">
        <v>263</v>
      </c>
      <c r="BK179" s="302"/>
      <c r="BL179" s="302"/>
      <c r="BM179" s="302"/>
      <c r="BN179" s="302"/>
      <c r="BO179" s="302"/>
      <c r="BP179" s="302"/>
      <c r="BQ179" s="302"/>
      <c r="BR179" s="302"/>
      <c r="BS179" s="300"/>
      <c r="BT179" s="305" t="str">
        <f>IF(COUNTBLANK(BT147:BW170)=96,"",(SUM(BT149+BT152+BT155+BT158+BT161+BT164+BT167+BT170)))</f>
        <v/>
      </c>
      <c r="BU179" s="302"/>
      <c r="BV179" s="302"/>
      <c r="BW179" s="303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57"/>
      <c r="DI179" s="58"/>
      <c r="DJ179" s="58"/>
      <c r="DK179" s="57"/>
      <c r="DL179" s="58"/>
      <c r="DM179" s="58"/>
      <c r="DN179" s="167"/>
      <c r="DO179" s="58"/>
      <c r="DP179" s="59"/>
      <c r="DQ179" s="59"/>
      <c r="DR179" s="59"/>
      <c r="DZ179" s="133"/>
    </row>
    <row r="180" spans="1:130" ht="12.75" customHeight="1" x14ac:dyDescent="0.2">
      <c r="A180" s="1">
        <v>4</v>
      </c>
      <c r="B180" s="298"/>
      <c r="C180" s="292"/>
      <c r="D180" s="291"/>
      <c r="E180" s="292"/>
      <c r="F180" s="293"/>
      <c r="G180" s="294"/>
      <c r="H180" s="294"/>
      <c r="I180" s="292"/>
      <c r="J180" s="293"/>
      <c r="K180" s="294"/>
      <c r="L180" s="294"/>
      <c r="M180" s="295"/>
      <c r="N180" s="298"/>
      <c r="O180" s="292"/>
      <c r="P180" s="291"/>
      <c r="Q180" s="292"/>
      <c r="R180" s="293"/>
      <c r="S180" s="294"/>
      <c r="T180" s="294"/>
      <c r="U180" s="292"/>
      <c r="V180" s="293"/>
      <c r="W180" s="294"/>
      <c r="X180" s="294"/>
      <c r="Y180" s="295"/>
      <c r="Z180" s="298"/>
      <c r="AA180" s="292"/>
      <c r="AB180" s="291"/>
      <c r="AC180" s="292"/>
      <c r="AD180" s="293"/>
      <c r="AE180" s="294"/>
      <c r="AF180" s="294"/>
      <c r="AG180" s="292"/>
      <c r="AH180" s="293"/>
      <c r="AI180" s="294"/>
      <c r="AJ180" s="294"/>
      <c r="AK180" s="295"/>
      <c r="AL180" s="298"/>
      <c r="AM180" s="292"/>
      <c r="AN180" s="291"/>
      <c r="AO180" s="292"/>
      <c r="AP180" s="293"/>
      <c r="AQ180" s="294"/>
      <c r="AR180" s="294"/>
      <c r="AS180" s="292"/>
      <c r="AT180" s="293"/>
      <c r="AU180" s="294"/>
      <c r="AV180" s="294"/>
      <c r="AW180" s="295"/>
      <c r="AX180" s="298"/>
      <c r="AY180" s="292"/>
      <c r="AZ180" s="291"/>
      <c r="BA180" s="292"/>
      <c r="BB180" s="293"/>
      <c r="BC180" s="294"/>
      <c r="BD180" s="294"/>
      <c r="BE180" s="292"/>
      <c r="BF180" s="293"/>
      <c r="BG180" s="294"/>
      <c r="BH180" s="294"/>
      <c r="BI180" s="295"/>
      <c r="BJ180" s="296" t="s">
        <v>299</v>
      </c>
      <c r="BK180" s="294"/>
      <c r="BL180" s="294"/>
      <c r="BM180" s="294"/>
      <c r="BN180" s="294"/>
      <c r="BO180" s="294"/>
      <c r="BP180" s="294"/>
      <c r="BQ180" s="294"/>
      <c r="BR180" s="294"/>
      <c r="BS180" s="294"/>
      <c r="BT180" s="297"/>
      <c r="BU180" s="294"/>
      <c r="BV180" s="294"/>
      <c r="BW180" s="295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57"/>
      <c r="DI180" s="58"/>
      <c r="DJ180" s="58"/>
      <c r="DK180" s="57"/>
      <c r="DL180" s="58"/>
      <c r="DM180" s="58"/>
      <c r="DN180" s="167"/>
      <c r="DO180" s="58"/>
      <c r="DP180" s="59"/>
      <c r="DQ180" s="59"/>
      <c r="DR180" s="59"/>
      <c r="DZ180" s="133"/>
    </row>
    <row r="181" spans="1:130" ht="12.75" customHeight="1" x14ac:dyDescent="0.2">
      <c r="A181" s="1">
        <v>4</v>
      </c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2"/>
      <c r="BY181" s="8"/>
      <c r="BZ181" s="8"/>
      <c r="CA181" s="8"/>
      <c r="CB181" s="8"/>
      <c r="CC181" s="8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57"/>
      <c r="DI181" s="58"/>
      <c r="DJ181" s="58"/>
      <c r="DK181" s="57"/>
      <c r="DL181" s="58"/>
      <c r="DM181" s="58"/>
      <c r="DN181" s="167"/>
      <c r="DO181" s="58"/>
      <c r="DP181" s="59"/>
      <c r="DQ181" s="59"/>
      <c r="DR181" s="59"/>
      <c r="DZ181" s="133"/>
    </row>
    <row r="182" spans="1:130" ht="12.75" customHeight="1" x14ac:dyDescent="0.2">
      <c r="A182" s="1">
        <v>5</v>
      </c>
      <c r="B182" s="364" t="s">
        <v>4</v>
      </c>
      <c r="C182" s="324"/>
      <c r="D182" s="324"/>
      <c r="E182" s="338"/>
      <c r="F182" s="365" t="s">
        <v>5</v>
      </c>
      <c r="G182" s="338"/>
      <c r="H182" s="365" t="s">
        <v>6</v>
      </c>
      <c r="I182" s="324"/>
      <c r="J182" s="323" t="s">
        <v>7</v>
      </c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38"/>
      <c r="AG182" s="366" t="s">
        <v>8</v>
      </c>
      <c r="AH182" s="324"/>
      <c r="AI182" s="324"/>
      <c r="AJ182" s="324"/>
      <c r="AK182" s="324"/>
      <c r="AL182" s="324"/>
      <c r="AM182" s="324"/>
      <c r="AN182" s="324"/>
      <c r="AO182" s="324"/>
      <c r="AP182" s="338"/>
      <c r="AQ182" s="323" t="s">
        <v>9</v>
      </c>
      <c r="AR182" s="324"/>
      <c r="AS182" s="324"/>
      <c r="AT182" s="324"/>
      <c r="AU182" s="324"/>
      <c r="AV182" s="324"/>
      <c r="AW182" s="324"/>
      <c r="AX182" s="324"/>
      <c r="AY182" s="324"/>
      <c r="AZ182" s="324"/>
      <c r="BA182" s="324"/>
      <c r="BB182" s="324"/>
      <c r="BC182" s="324"/>
      <c r="BD182" s="324"/>
      <c r="BE182" s="324"/>
      <c r="BF182" s="324"/>
      <c r="BG182" s="338"/>
      <c r="BH182" s="323" t="s">
        <v>10</v>
      </c>
      <c r="BI182" s="324"/>
      <c r="BJ182" s="324"/>
      <c r="BK182" s="324"/>
      <c r="BL182" s="324"/>
      <c r="BM182" s="324"/>
      <c r="BN182" s="338"/>
      <c r="BO182" s="323" t="s">
        <v>11</v>
      </c>
      <c r="BP182" s="324"/>
      <c r="BQ182" s="324"/>
      <c r="BR182" s="324"/>
      <c r="BS182" s="338"/>
      <c r="BT182" s="323" t="s">
        <v>12</v>
      </c>
      <c r="BU182" s="324"/>
      <c r="BV182" s="324"/>
      <c r="BW182" s="33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57"/>
      <c r="DI182" s="58"/>
      <c r="DJ182" s="58"/>
      <c r="DK182" s="57"/>
      <c r="DL182" s="58"/>
      <c r="DM182" s="58"/>
      <c r="DN182" s="167"/>
      <c r="DO182" s="58"/>
      <c r="DP182" s="59"/>
      <c r="DQ182" s="59"/>
      <c r="DR182" s="59"/>
      <c r="DZ182" s="133"/>
    </row>
    <row r="183" spans="1:130" ht="12.75" customHeight="1" x14ac:dyDescent="0.2">
      <c r="A183" s="1">
        <v>5</v>
      </c>
      <c r="B183" s="364">
        <f>$B$7</f>
        <v>0</v>
      </c>
      <c r="C183" s="324"/>
      <c r="D183" s="324"/>
      <c r="E183" s="338"/>
      <c r="F183" s="365">
        <f>$F$7</f>
        <v>0</v>
      </c>
      <c r="G183" s="338"/>
      <c r="H183" s="365" t="s">
        <v>75</v>
      </c>
      <c r="I183" s="324"/>
      <c r="J183" s="323">
        <f>J95</f>
        <v>0</v>
      </c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38"/>
      <c r="AG183" s="367" t="e">
        <f>VLOOKUP(J183,$DH$6:$DO$31,4,FALSE)</f>
        <v>#N/A</v>
      </c>
      <c r="AH183" s="324"/>
      <c r="AI183" s="324"/>
      <c r="AJ183" s="324"/>
      <c r="AK183" s="324"/>
      <c r="AL183" s="324"/>
      <c r="AM183" s="324"/>
      <c r="AN183" s="324"/>
      <c r="AO183" s="324"/>
      <c r="AP183" s="338"/>
      <c r="AQ183" s="323" t="e">
        <f>VLOOKUP(J183,$DH$6:$DO$31,7,FALSE)</f>
        <v>#N/A</v>
      </c>
      <c r="AR183" s="324"/>
      <c r="AS183" s="324"/>
      <c r="AT183" s="324"/>
      <c r="AU183" s="324"/>
      <c r="AV183" s="324"/>
      <c r="AW183" s="324"/>
      <c r="AX183" s="324"/>
      <c r="AY183" s="324"/>
      <c r="AZ183" s="324"/>
      <c r="BA183" s="324"/>
      <c r="BB183" s="324"/>
      <c r="BC183" s="324"/>
      <c r="BD183" s="324"/>
      <c r="BE183" s="324"/>
      <c r="BF183" s="324"/>
      <c r="BG183" s="338"/>
      <c r="BH183" s="323" t="e">
        <f>VLOOKUP(J183,$DH$6:$DP$31,9,FALSE)</f>
        <v>#N/A</v>
      </c>
      <c r="BI183" s="324"/>
      <c r="BJ183" s="324"/>
      <c r="BK183" s="324"/>
      <c r="BL183" s="324"/>
      <c r="BM183" s="324"/>
      <c r="BN183" s="338"/>
      <c r="BO183" s="323" t="e">
        <f>VLOOKUP(J183,$DH$6:$DP$31,8,FALSE)</f>
        <v>#N/A</v>
      </c>
      <c r="BP183" s="324"/>
      <c r="BQ183" s="324"/>
      <c r="BR183" s="324"/>
      <c r="BS183" s="338"/>
      <c r="BT183" s="323" t="e">
        <f>VLOOKUP(J183,$DH$6:$DP$31,2,FALSE)</f>
        <v>#N/A</v>
      </c>
      <c r="BU183" s="324"/>
      <c r="BV183" s="324"/>
      <c r="BW183" s="338"/>
      <c r="BX183" s="13"/>
      <c r="BY183" s="8"/>
      <c r="BZ183" s="8"/>
      <c r="CA183" s="8"/>
      <c r="CB183" s="8"/>
      <c r="CC183" s="8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57"/>
      <c r="DI183" s="58"/>
      <c r="DJ183" s="58"/>
      <c r="DK183" s="57"/>
      <c r="DL183" s="58"/>
      <c r="DM183" s="58"/>
      <c r="DN183" s="57"/>
      <c r="DO183" s="58"/>
      <c r="DP183" s="59"/>
      <c r="DQ183" s="59"/>
      <c r="DR183" s="59"/>
      <c r="DZ183" s="133"/>
    </row>
    <row r="184" spans="1:130" ht="12.75" customHeight="1" x14ac:dyDescent="0.2">
      <c r="A184" s="1">
        <v>5</v>
      </c>
      <c r="B184" s="169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70"/>
      <c r="BX184" s="2"/>
      <c r="BY184" s="8"/>
      <c r="BZ184" s="8"/>
      <c r="CA184" s="8"/>
      <c r="CB184" s="8"/>
      <c r="CC184" s="8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57"/>
      <c r="DI184" s="58"/>
      <c r="DJ184" s="58"/>
      <c r="DK184" s="57"/>
      <c r="DL184" s="58"/>
      <c r="DM184" s="58"/>
      <c r="DN184" s="57"/>
      <c r="DO184" s="58"/>
      <c r="DP184" s="59"/>
      <c r="DQ184" s="59"/>
      <c r="DR184" s="59"/>
      <c r="DZ184" s="133"/>
    </row>
    <row r="185" spans="1:130" ht="12.75" customHeight="1" x14ac:dyDescent="0.2">
      <c r="A185" s="1">
        <v>5</v>
      </c>
      <c r="B185" s="351" t="s">
        <v>34</v>
      </c>
      <c r="C185" s="327"/>
      <c r="D185" s="352" t="s">
        <v>35</v>
      </c>
      <c r="E185" s="324"/>
      <c r="F185" s="324"/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38"/>
      <c r="R185" s="352" t="s">
        <v>36</v>
      </c>
      <c r="S185" s="324"/>
      <c r="T185" s="324"/>
      <c r="U185" s="324"/>
      <c r="V185" s="324"/>
      <c r="W185" s="324"/>
      <c r="X185" s="324"/>
      <c r="Y185" s="324"/>
      <c r="Z185" s="324"/>
      <c r="AA185" s="324"/>
      <c r="AB185" s="338"/>
      <c r="AC185" s="352" t="s">
        <v>37</v>
      </c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324"/>
      <c r="AY185" s="324"/>
      <c r="AZ185" s="324"/>
      <c r="BA185" s="324"/>
      <c r="BB185" s="324"/>
      <c r="BC185" s="324"/>
      <c r="BD185" s="324"/>
      <c r="BE185" s="338"/>
      <c r="BF185" s="352" t="s">
        <v>38</v>
      </c>
      <c r="BG185" s="324"/>
      <c r="BH185" s="324"/>
      <c r="BI185" s="324"/>
      <c r="BJ185" s="324"/>
      <c r="BK185" s="324"/>
      <c r="BL185" s="324"/>
      <c r="BM185" s="338"/>
      <c r="BN185" s="353" t="s">
        <v>39</v>
      </c>
      <c r="BO185" s="326"/>
      <c r="BP185" s="327"/>
      <c r="BQ185" s="353" t="s">
        <v>40</v>
      </c>
      <c r="BR185" s="327"/>
      <c r="BS185" s="354" t="s">
        <v>41</v>
      </c>
      <c r="BT185" s="324"/>
      <c r="BU185" s="324"/>
      <c r="BV185" s="324"/>
      <c r="BW185" s="338"/>
      <c r="BX185" s="7"/>
      <c r="BY185" s="58"/>
      <c r="BZ185" s="58"/>
      <c r="CA185" s="58"/>
      <c r="CB185" s="58"/>
      <c r="CC185" s="58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57"/>
      <c r="DI185" s="58"/>
      <c r="DJ185" s="58"/>
      <c r="DK185" s="57"/>
      <c r="DL185" s="58"/>
      <c r="DM185" s="58"/>
      <c r="DN185" s="57"/>
      <c r="DO185" s="58"/>
      <c r="DP185" s="59"/>
      <c r="DQ185" s="59"/>
      <c r="DR185" s="59"/>
      <c r="DZ185" s="133"/>
    </row>
    <row r="186" spans="1:130" ht="12.75" customHeight="1" x14ac:dyDescent="0.2">
      <c r="A186" s="1">
        <v>5</v>
      </c>
      <c r="B186" s="346"/>
      <c r="C186" s="347"/>
      <c r="D186" s="355" t="s">
        <v>52</v>
      </c>
      <c r="E186" s="326"/>
      <c r="F186" s="326"/>
      <c r="G186" s="326"/>
      <c r="H186" s="327"/>
      <c r="I186" s="355" t="s">
        <v>53</v>
      </c>
      <c r="J186" s="326"/>
      <c r="K186" s="326"/>
      <c r="L186" s="326"/>
      <c r="M186" s="327"/>
      <c r="N186" s="355" t="s">
        <v>54</v>
      </c>
      <c r="O186" s="326"/>
      <c r="P186" s="326"/>
      <c r="Q186" s="327"/>
      <c r="R186" s="356" t="s">
        <v>55</v>
      </c>
      <c r="S186" s="326"/>
      <c r="T186" s="327"/>
      <c r="U186" s="353" t="s">
        <v>56</v>
      </c>
      <c r="V186" s="326"/>
      <c r="W186" s="327"/>
      <c r="X186" s="353" t="s">
        <v>57</v>
      </c>
      <c r="Y186" s="327"/>
      <c r="Z186" s="353" t="s">
        <v>58</v>
      </c>
      <c r="AA186" s="326"/>
      <c r="AB186" s="327"/>
      <c r="AC186" s="352" t="s">
        <v>59</v>
      </c>
      <c r="AD186" s="324"/>
      <c r="AE186" s="324"/>
      <c r="AF186" s="324"/>
      <c r="AG186" s="324"/>
      <c r="AH186" s="338"/>
      <c r="AI186" s="352" t="s">
        <v>60</v>
      </c>
      <c r="AJ186" s="324"/>
      <c r="AK186" s="324"/>
      <c r="AL186" s="324"/>
      <c r="AM186" s="324"/>
      <c r="AN186" s="338"/>
      <c r="AO186" s="352" t="s">
        <v>61</v>
      </c>
      <c r="AP186" s="324"/>
      <c r="AQ186" s="324"/>
      <c r="AR186" s="324"/>
      <c r="AS186" s="324"/>
      <c r="AT186" s="338"/>
      <c r="AU186" s="352" t="s">
        <v>62</v>
      </c>
      <c r="AV186" s="324"/>
      <c r="AW186" s="324"/>
      <c r="AX186" s="324"/>
      <c r="AY186" s="324"/>
      <c r="AZ186" s="357"/>
      <c r="BA186" s="352" t="s">
        <v>63</v>
      </c>
      <c r="BB186" s="324"/>
      <c r="BC186" s="324"/>
      <c r="BD186" s="338"/>
      <c r="BE186" s="358" t="s">
        <v>64</v>
      </c>
      <c r="BF186" s="361" t="s">
        <v>65</v>
      </c>
      <c r="BG186" s="326"/>
      <c r="BH186" s="327"/>
      <c r="BI186" s="361" t="s">
        <v>66</v>
      </c>
      <c r="BJ186" s="326"/>
      <c r="BK186" s="326"/>
      <c r="BL186" s="326"/>
      <c r="BM186" s="327"/>
      <c r="BN186" s="346"/>
      <c r="BO186" s="322"/>
      <c r="BP186" s="347"/>
      <c r="BQ186" s="346"/>
      <c r="BR186" s="347"/>
      <c r="BS186" s="358" t="s">
        <v>67</v>
      </c>
      <c r="BT186" s="363" t="s">
        <v>68</v>
      </c>
      <c r="BU186" s="326"/>
      <c r="BV186" s="326"/>
      <c r="BW186" s="327"/>
      <c r="BX186" s="7"/>
      <c r="BY186" s="58"/>
      <c r="BZ186" s="58"/>
      <c r="CA186" s="58"/>
      <c r="CB186" s="58"/>
      <c r="CC186" s="58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57"/>
      <c r="DI186" s="58"/>
      <c r="DJ186" s="58"/>
      <c r="DK186" s="57"/>
      <c r="DL186" s="58"/>
      <c r="DM186" s="58"/>
      <c r="DN186" s="57"/>
      <c r="DO186" s="58"/>
      <c r="DP186" s="59"/>
      <c r="DQ186" s="59"/>
      <c r="DR186" s="59"/>
      <c r="DZ186" s="133"/>
    </row>
    <row r="187" spans="1:130" ht="12.75" customHeight="1" x14ac:dyDescent="0.2">
      <c r="A187" s="1">
        <v>5</v>
      </c>
      <c r="B187" s="346"/>
      <c r="C187" s="347"/>
      <c r="D187" s="346"/>
      <c r="E187" s="322"/>
      <c r="F187" s="322"/>
      <c r="G187" s="322"/>
      <c r="H187" s="347"/>
      <c r="I187" s="346"/>
      <c r="J187" s="322"/>
      <c r="K187" s="322"/>
      <c r="L187" s="322"/>
      <c r="M187" s="347"/>
      <c r="N187" s="346"/>
      <c r="O187" s="322"/>
      <c r="P187" s="322"/>
      <c r="Q187" s="347"/>
      <c r="R187" s="346"/>
      <c r="S187" s="322"/>
      <c r="T187" s="347"/>
      <c r="U187" s="346"/>
      <c r="V187" s="322"/>
      <c r="W187" s="347"/>
      <c r="X187" s="346"/>
      <c r="Y187" s="347"/>
      <c r="Z187" s="346"/>
      <c r="AA187" s="322"/>
      <c r="AB187" s="347"/>
      <c r="AC187" s="342" t="s">
        <v>77</v>
      </c>
      <c r="AD187" s="342" t="s">
        <v>78</v>
      </c>
      <c r="AE187" s="345" t="s">
        <v>79</v>
      </c>
      <c r="AF187" s="326"/>
      <c r="AG187" s="326"/>
      <c r="AH187" s="327"/>
      <c r="AI187" s="342" t="s">
        <v>77</v>
      </c>
      <c r="AJ187" s="342" t="s">
        <v>78</v>
      </c>
      <c r="AK187" s="345" t="s">
        <v>79</v>
      </c>
      <c r="AL187" s="326"/>
      <c r="AM187" s="326"/>
      <c r="AN187" s="327"/>
      <c r="AO187" s="342" t="s">
        <v>77</v>
      </c>
      <c r="AP187" s="342" t="s">
        <v>78</v>
      </c>
      <c r="AQ187" s="345" t="s">
        <v>79</v>
      </c>
      <c r="AR187" s="326"/>
      <c r="AS187" s="326"/>
      <c r="AT187" s="327"/>
      <c r="AU187" s="342" t="s">
        <v>77</v>
      </c>
      <c r="AV187" s="342" t="s">
        <v>78</v>
      </c>
      <c r="AW187" s="345" t="s">
        <v>79</v>
      </c>
      <c r="AX187" s="326"/>
      <c r="AY187" s="326"/>
      <c r="AZ187" s="327"/>
      <c r="BA187" s="342" t="s">
        <v>77</v>
      </c>
      <c r="BB187" s="342" t="s">
        <v>65</v>
      </c>
      <c r="BC187" s="348" t="s">
        <v>80</v>
      </c>
      <c r="BD187" s="349"/>
      <c r="BE187" s="359"/>
      <c r="BF187" s="346"/>
      <c r="BG187" s="322"/>
      <c r="BH187" s="347"/>
      <c r="BI187" s="346"/>
      <c r="BJ187" s="322"/>
      <c r="BK187" s="322"/>
      <c r="BL187" s="322"/>
      <c r="BM187" s="347"/>
      <c r="BN187" s="346"/>
      <c r="BO187" s="322"/>
      <c r="BP187" s="347"/>
      <c r="BQ187" s="346"/>
      <c r="BR187" s="347"/>
      <c r="BS187" s="359"/>
      <c r="BT187" s="346"/>
      <c r="BU187" s="322"/>
      <c r="BV187" s="322"/>
      <c r="BW187" s="347"/>
      <c r="BX187" s="7"/>
      <c r="BY187" s="58"/>
      <c r="BZ187" s="58"/>
      <c r="CA187" s="58"/>
      <c r="CB187" s="58"/>
      <c r="CC187" s="58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57"/>
      <c r="DI187" s="58"/>
      <c r="DJ187" s="58"/>
      <c r="DK187" s="57"/>
      <c r="DL187" s="58"/>
      <c r="DM187" s="58"/>
      <c r="DN187" s="57"/>
      <c r="DO187" s="58"/>
      <c r="DP187" s="59"/>
      <c r="DQ187" s="59"/>
      <c r="DR187" s="59"/>
      <c r="DZ187" s="133"/>
    </row>
    <row r="188" spans="1:130" ht="12.75" customHeight="1" x14ac:dyDescent="0.2">
      <c r="A188" s="1">
        <v>5</v>
      </c>
      <c r="B188" s="346"/>
      <c r="C188" s="347"/>
      <c r="D188" s="346"/>
      <c r="E188" s="322"/>
      <c r="F188" s="322"/>
      <c r="G188" s="322"/>
      <c r="H188" s="347"/>
      <c r="I188" s="346"/>
      <c r="J188" s="322"/>
      <c r="K188" s="322"/>
      <c r="L188" s="322"/>
      <c r="M188" s="347"/>
      <c r="N188" s="346"/>
      <c r="O188" s="322"/>
      <c r="P188" s="322"/>
      <c r="Q188" s="347"/>
      <c r="R188" s="346"/>
      <c r="S188" s="322"/>
      <c r="T188" s="347"/>
      <c r="U188" s="346"/>
      <c r="V188" s="322"/>
      <c r="W188" s="347"/>
      <c r="X188" s="346"/>
      <c r="Y188" s="347"/>
      <c r="Z188" s="346"/>
      <c r="AA188" s="322"/>
      <c r="AB188" s="347"/>
      <c r="AC188" s="343"/>
      <c r="AD188" s="343"/>
      <c r="AE188" s="346"/>
      <c r="AF188" s="322"/>
      <c r="AG188" s="322"/>
      <c r="AH188" s="347"/>
      <c r="AI188" s="343"/>
      <c r="AJ188" s="343"/>
      <c r="AK188" s="346"/>
      <c r="AL188" s="322"/>
      <c r="AM188" s="322"/>
      <c r="AN188" s="347"/>
      <c r="AO188" s="343"/>
      <c r="AP188" s="343"/>
      <c r="AQ188" s="346"/>
      <c r="AR188" s="322"/>
      <c r="AS188" s="322"/>
      <c r="AT188" s="347"/>
      <c r="AU188" s="343"/>
      <c r="AV188" s="343"/>
      <c r="AW188" s="346"/>
      <c r="AX188" s="322"/>
      <c r="AY188" s="322"/>
      <c r="AZ188" s="347"/>
      <c r="BA188" s="343"/>
      <c r="BB188" s="343"/>
      <c r="BC188" s="346"/>
      <c r="BD188" s="347"/>
      <c r="BE188" s="359"/>
      <c r="BF188" s="346"/>
      <c r="BG188" s="322"/>
      <c r="BH188" s="347"/>
      <c r="BI188" s="346"/>
      <c r="BJ188" s="322"/>
      <c r="BK188" s="322"/>
      <c r="BL188" s="322"/>
      <c r="BM188" s="347"/>
      <c r="BN188" s="346"/>
      <c r="BO188" s="322"/>
      <c r="BP188" s="347"/>
      <c r="BQ188" s="346"/>
      <c r="BR188" s="347"/>
      <c r="BS188" s="359"/>
      <c r="BT188" s="346"/>
      <c r="BU188" s="322"/>
      <c r="BV188" s="322"/>
      <c r="BW188" s="347"/>
      <c r="BX188" s="7"/>
      <c r="BY188" s="58"/>
      <c r="BZ188" s="58"/>
      <c r="CA188" s="58"/>
      <c r="CB188" s="58"/>
      <c r="CC188" s="58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57"/>
      <c r="DI188" s="58"/>
      <c r="DJ188" s="58"/>
      <c r="DK188" s="57"/>
      <c r="DL188" s="58"/>
      <c r="DM188" s="58"/>
      <c r="DN188" s="57"/>
      <c r="DO188" s="58"/>
      <c r="DP188" s="59"/>
      <c r="DQ188" s="59"/>
      <c r="DR188" s="59"/>
      <c r="DZ188" s="133"/>
    </row>
    <row r="189" spans="1:130" ht="12.75" customHeight="1" x14ac:dyDescent="0.2">
      <c r="A189" s="1">
        <v>5</v>
      </c>
      <c r="B189" s="328"/>
      <c r="C189" s="330"/>
      <c r="D189" s="328"/>
      <c r="E189" s="329"/>
      <c r="F189" s="329"/>
      <c r="G189" s="329"/>
      <c r="H189" s="330"/>
      <c r="I189" s="328"/>
      <c r="J189" s="329"/>
      <c r="K189" s="329"/>
      <c r="L189" s="329"/>
      <c r="M189" s="330"/>
      <c r="N189" s="328"/>
      <c r="O189" s="329"/>
      <c r="P189" s="329"/>
      <c r="Q189" s="330"/>
      <c r="R189" s="328"/>
      <c r="S189" s="329"/>
      <c r="T189" s="330"/>
      <c r="U189" s="328"/>
      <c r="V189" s="329"/>
      <c r="W189" s="330"/>
      <c r="X189" s="328"/>
      <c r="Y189" s="330"/>
      <c r="Z189" s="328"/>
      <c r="AA189" s="329"/>
      <c r="AB189" s="330"/>
      <c r="AC189" s="343"/>
      <c r="AD189" s="343"/>
      <c r="AE189" s="346"/>
      <c r="AF189" s="322"/>
      <c r="AG189" s="322"/>
      <c r="AH189" s="347"/>
      <c r="AI189" s="343"/>
      <c r="AJ189" s="343"/>
      <c r="AK189" s="346"/>
      <c r="AL189" s="322"/>
      <c r="AM189" s="322"/>
      <c r="AN189" s="347"/>
      <c r="AO189" s="343"/>
      <c r="AP189" s="343"/>
      <c r="AQ189" s="346"/>
      <c r="AR189" s="322"/>
      <c r="AS189" s="322"/>
      <c r="AT189" s="347"/>
      <c r="AU189" s="343"/>
      <c r="AV189" s="343"/>
      <c r="AW189" s="346"/>
      <c r="AX189" s="322"/>
      <c r="AY189" s="322"/>
      <c r="AZ189" s="347"/>
      <c r="BA189" s="343"/>
      <c r="BB189" s="343"/>
      <c r="BC189" s="346"/>
      <c r="BD189" s="347"/>
      <c r="BE189" s="359"/>
      <c r="BF189" s="328"/>
      <c r="BG189" s="329"/>
      <c r="BH189" s="330"/>
      <c r="BI189" s="328"/>
      <c r="BJ189" s="329"/>
      <c r="BK189" s="329"/>
      <c r="BL189" s="329"/>
      <c r="BM189" s="330"/>
      <c r="BN189" s="346"/>
      <c r="BO189" s="322"/>
      <c r="BP189" s="347"/>
      <c r="BQ189" s="346"/>
      <c r="BR189" s="347"/>
      <c r="BS189" s="362"/>
      <c r="BT189" s="328"/>
      <c r="BU189" s="329"/>
      <c r="BV189" s="329"/>
      <c r="BW189" s="330"/>
      <c r="BX189" s="7"/>
      <c r="BY189" s="58"/>
      <c r="BZ189" s="58"/>
      <c r="CA189" s="58"/>
      <c r="CB189" s="58"/>
      <c r="CC189" s="58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57"/>
      <c r="DI189" s="58"/>
      <c r="DJ189" s="58"/>
      <c r="DK189" s="57"/>
      <c r="DL189" s="58"/>
      <c r="DM189" s="58"/>
      <c r="DN189" s="57"/>
      <c r="DO189" s="58"/>
      <c r="DP189" s="59"/>
      <c r="DQ189" s="59"/>
      <c r="DR189" s="59"/>
      <c r="DZ189" s="133"/>
    </row>
    <row r="190" spans="1:130" ht="12.75" customHeight="1" x14ac:dyDescent="0.2">
      <c r="A190" s="1">
        <v>5</v>
      </c>
      <c r="B190" s="135" t="s">
        <v>103</v>
      </c>
      <c r="C190" s="135" t="s">
        <v>104</v>
      </c>
      <c r="D190" s="337" t="s">
        <v>105</v>
      </c>
      <c r="E190" s="324"/>
      <c r="F190" s="324"/>
      <c r="G190" s="324"/>
      <c r="H190" s="338"/>
      <c r="I190" s="337" t="s">
        <v>105</v>
      </c>
      <c r="J190" s="324"/>
      <c r="K190" s="324"/>
      <c r="L190" s="324"/>
      <c r="M190" s="338"/>
      <c r="N190" s="337" t="s">
        <v>105</v>
      </c>
      <c r="O190" s="324"/>
      <c r="P190" s="324"/>
      <c r="Q190" s="338"/>
      <c r="R190" s="337" t="s">
        <v>106</v>
      </c>
      <c r="S190" s="324"/>
      <c r="T190" s="338"/>
      <c r="U190" s="337" t="s">
        <v>106</v>
      </c>
      <c r="V190" s="324"/>
      <c r="W190" s="338"/>
      <c r="X190" s="337" t="s">
        <v>107</v>
      </c>
      <c r="Y190" s="338"/>
      <c r="Z190" s="337" t="s">
        <v>105</v>
      </c>
      <c r="AA190" s="324"/>
      <c r="AB190" s="338"/>
      <c r="AC190" s="344"/>
      <c r="AD190" s="344"/>
      <c r="AE190" s="328"/>
      <c r="AF190" s="329"/>
      <c r="AG190" s="329"/>
      <c r="AH190" s="330"/>
      <c r="AI190" s="344"/>
      <c r="AJ190" s="344"/>
      <c r="AK190" s="328"/>
      <c r="AL190" s="329"/>
      <c r="AM190" s="329"/>
      <c r="AN190" s="330"/>
      <c r="AO190" s="344"/>
      <c r="AP190" s="344"/>
      <c r="AQ190" s="328"/>
      <c r="AR190" s="329"/>
      <c r="AS190" s="329"/>
      <c r="AT190" s="330"/>
      <c r="AU190" s="344"/>
      <c r="AV190" s="344"/>
      <c r="AW190" s="328"/>
      <c r="AX190" s="329"/>
      <c r="AY190" s="329"/>
      <c r="AZ190" s="330"/>
      <c r="BA190" s="344"/>
      <c r="BB190" s="344"/>
      <c r="BC190" s="328"/>
      <c r="BD190" s="330"/>
      <c r="BE190" s="360"/>
      <c r="BF190" s="350" t="s">
        <v>108</v>
      </c>
      <c r="BG190" s="324"/>
      <c r="BH190" s="338"/>
      <c r="BI190" s="337" t="s">
        <v>109</v>
      </c>
      <c r="BJ190" s="338"/>
      <c r="BK190" s="337" t="s">
        <v>110</v>
      </c>
      <c r="BL190" s="324"/>
      <c r="BM190" s="338"/>
      <c r="BN190" s="328"/>
      <c r="BO190" s="329"/>
      <c r="BP190" s="330"/>
      <c r="BQ190" s="328"/>
      <c r="BR190" s="330"/>
      <c r="BS190" s="159" t="s">
        <v>104</v>
      </c>
      <c r="BT190" s="337" t="s">
        <v>111</v>
      </c>
      <c r="BU190" s="324"/>
      <c r="BV190" s="324"/>
      <c r="BW190" s="338"/>
      <c r="BX190" s="7"/>
      <c r="BY190" s="58"/>
      <c r="BZ190" s="58"/>
      <c r="CA190" s="58"/>
      <c r="CB190" s="58"/>
      <c r="CC190" s="58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57"/>
      <c r="DI190" s="58"/>
      <c r="DJ190" s="58"/>
      <c r="DK190" s="57"/>
      <c r="DL190" s="58"/>
      <c r="DM190" s="58"/>
      <c r="DN190" s="57"/>
      <c r="DO190" s="58"/>
      <c r="DP190" s="59"/>
      <c r="DQ190" s="59"/>
      <c r="DR190" s="59"/>
      <c r="DZ190" s="133"/>
    </row>
    <row r="191" spans="1:130" ht="12.75" customHeight="1" x14ac:dyDescent="0.2">
      <c r="A191" s="1">
        <v>5</v>
      </c>
      <c r="B191" s="160" t="s">
        <v>87</v>
      </c>
      <c r="C191" s="160" t="s">
        <v>19</v>
      </c>
      <c r="D191" s="339"/>
      <c r="E191" s="315"/>
      <c r="F191" s="315"/>
      <c r="G191" s="315"/>
      <c r="H191" s="318"/>
      <c r="I191" s="339"/>
      <c r="J191" s="315"/>
      <c r="K191" s="315"/>
      <c r="L191" s="315"/>
      <c r="M191" s="318"/>
      <c r="N191" s="340" t="str">
        <f t="shared" ref="N191:N214" si="21">IF(D191="","",INT(VLOOKUP($J$7,$DH$6:$DO$31,3,FALSE)+D191))</f>
        <v/>
      </c>
      <c r="O191" s="315"/>
      <c r="P191" s="315"/>
      <c r="Q191" s="318"/>
      <c r="R191" s="339"/>
      <c r="S191" s="315"/>
      <c r="T191" s="318"/>
      <c r="U191" s="339"/>
      <c r="V191" s="315"/>
      <c r="W191" s="318"/>
      <c r="X191" s="340" t="str">
        <f t="shared" ref="X191:X214" si="22">IF(OR(U191="",U191&gt;R191),"",100*(Z191/(6.11*EXP((17.27*R191)/(237.3+R191)))))</f>
        <v/>
      </c>
      <c r="Y191" s="318"/>
      <c r="Z191" s="339" t="str">
        <f t="shared" ref="Z191:Z214" si="23">IF(OR(U191="",U191&gt;R191),"",6.11*EXP((17.7*U191/(243.5+U191))))</f>
        <v/>
      </c>
      <c r="AA191" s="315"/>
      <c r="AB191" s="318"/>
      <c r="AC191" s="138"/>
      <c r="AD191" s="139"/>
      <c r="AE191" s="340"/>
      <c r="AF191" s="315"/>
      <c r="AG191" s="315"/>
      <c r="AH191" s="318"/>
      <c r="AI191" s="140"/>
      <c r="AJ191" s="139"/>
      <c r="AK191" s="340"/>
      <c r="AL191" s="315"/>
      <c r="AM191" s="315"/>
      <c r="AN191" s="318"/>
      <c r="AO191" s="140"/>
      <c r="AP191" s="139"/>
      <c r="AQ191" s="340"/>
      <c r="AR191" s="315"/>
      <c r="AS191" s="315"/>
      <c r="AT191" s="318"/>
      <c r="AU191" s="140"/>
      <c r="AV191" s="139"/>
      <c r="AW191" s="340"/>
      <c r="AX191" s="315"/>
      <c r="AY191" s="315"/>
      <c r="AZ191" s="318"/>
      <c r="BA191" s="140"/>
      <c r="BB191" s="141"/>
      <c r="BC191" s="340"/>
      <c r="BD191" s="318"/>
      <c r="BE191" s="161"/>
      <c r="BF191" s="341"/>
      <c r="BG191" s="315"/>
      <c r="BH191" s="318"/>
      <c r="BI191" s="340"/>
      <c r="BJ191" s="318"/>
      <c r="BK191" s="339" t="str">
        <f t="shared" ref="BK191:BK214" si="24">IF(BI191="","",BI191/1.94384)</f>
        <v/>
      </c>
      <c r="BL191" s="315"/>
      <c r="BM191" s="318"/>
      <c r="BN191" s="341"/>
      <c r="BO191" s="315"/>
      <c r="BP191" s="318"/>
      <c r="BQ191" s="341"/>
      <c r="BR191" s="318"/>
      <c r="BS191" s="142" t="s">
        <v>101</v>
      </c>
      <c r="BT191" s="339"/>
      <c r="BU191" s="315"/>
      <c r="BV191" s="315"/>
      <c r="BW191" s="318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57"/>
      <c r="DI191" s="58"/>
      <c r="DJ191" s="58"/>
      <c r="DK191" s="57"/>
      <c r="DL191" s="58"/>
      <c r="DM191" s="58"/>
      <c r="DN191" s="57"/>
      <c r="DO191" s="58"/>
      <c r="DP191" s="59"/>
      <c r="DQ191" s="59"/>
      <c r="DR191" s="59"/>
      <c r="DZ191" s="133"/>
    </row>
    <row r="192" spans="1:130" ht="12.75" customHeight="1" x14ac:dyDescent="0.2">
      <c r="A192" s="1">
        <v>5</v>
      </c>
      <c r="B192" s="162" t="s">
        <v>94</v>
      </c>
      <c r="C192" s="162" t="s">
        <v>27</v>
      </c>
      <c r="D192" s="335"/>
      <c r="E192" s="302"/>
      <c r="F192" s="302"/>
      <c r="G192" s="302"/>
      <c r="H192" s="303"/>
      <c r="I192" s="335"/>
      <c r="J192" s="302"/>
      <c r="K192" s="302"/>
      <c r="L192" s="302"/>
      <c r="M192" s="303"/>
      <c r="N192" s="336" t="str">
        <f t="shared" si="21"/>
        <v/>
      </c>
      <c r="O192" s="302"/>
      <c r="P192" s="302"/>
      <c r="Q192" s="303"/>
      <c r="R192" s="335"/>
      <c r="S192" s="302"/>
      <c r="T192" s="303"/>
      <c r="U192" s="335"/>
      <c r="V192" s="302"/>
      <c r="W192" s="303"/>
      <c r="X192" s="336" t="str">
        <f t="shared" si="22"/>
        <v/>
      </c>
      <c r="Y192" s="303"/>
      <c r="Z192" s="335" t="str">
        <f t="shared" si="23"/>
        <v/>
      </c>
      <c r="AA192" s="302"/>
      <c r="AB192" s="303"/>
      <c r="AC192" s="144"/>
      <c r="AD192" s="145"/>
      <c r="AE192" s="336"/>
      <c r="AF192" s="302"/>
      <c r="AG192" s="302"/>
      <c r="AH192" s="303"/>
      <c r="AI192" s="146"/>
      <c r="AJ192" s="145"/>
      <c r="AK192" s="336"/>
      <c r="AL192" s="302"/>
      <c r="AM192" s="302"/>
      <c r="AN192" s="303"/>
      <c r="AO192" s="146"/>
      <c r="AP192" s="145"/>
      <c r="AQ192" s="336"/>
      <c r="AR192" s="302"/>
      <c r="AS192" s="302"/>
      <c r="AT192" s="303"/>
      <c r="AU192" s="146"/>
      <c r="AV192" s="145"/>
      <c r="AW192" s="336"/>
      <c r="AX192" s="302"/>
      <c r="AY192" s="302"/>
      <c r="AZ192" s="303"/>
      <c r="BA192" s="146"/>
      <c r="BB192" s="145"/>
      <c r="BC192" s="336"/>
      <c r="BD192" s="303"/>
      <c r="BE192" s="163"/>
      <c r="BF192" s="306"/>
      <c r="BG192" s="302"/>
      <c r="BH192" s="303"/>
      <c r="BI192" s="336"/>
      <c r="BJ192" s="303"/>
      <c r="BK192" s="335" t="str">
        <f t="shared" si="24"/>
        <v/>
      </c>
      <c r="BL192" s="302"/>
      <c r="BM192" s="303"/>
      <c r="BN192" s="306"/>
      <c r="BO192" s="302"/>
      <c r="BP192" s="303"/>
      <c r="BQ192" s="306"/>
      <c r="BR192" s="303"/>
      <c r="BS192" s="147" t="s">
        <v>117</v>
      </c>
      <c r="BT192" s="335"/>
      <c r="BU192" s="302"/>
      <c r="BV192" s="302"/>
      <c r="BW192" s="303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57"/>
      <c r="DI192" s="58"/>
      <c r="DJ192" s="58"/>
      <c r="DK192" s="57"/>
      <c r="DL192" s="58"/>
      <c r="DM192" s="58"/>
      <c r="DN192" s="57"/>
      <c r="DO192" s="58"/>
      <c r="DP192" s="59"/>
      <c r="DQ192" s="59"/>
      <c r="DR192" s="59"/>
      <c r="DZ192" s="133"/>
    </row>
    <row r="193" spans="1:130" ht="12.75" customHeight="1" x14ac:dyDescent="0.2">
      <c r="A193" s="1">
        <v>5</v>
      </c>
      <c r="B193" s="162" t="s">
        <v>101</v>
      </c>
      <c r="C193" s="162" t="s">
        <v>33</v>
      </c>
      <c r="D193" s="335"/>
      <c r="E193" s="302"/>
      <c r="F193" s="302"/>
      <c r="G193" s="302"/>
      <c r="H193" s="303"/>
      <c r="I193" s="335"/>
      <c r="J193" s="302"/>
      <c r="K193" s="302"/>
      <c r="L193" s="302"/>
      <c r="M193" s="303"/>
      <c r="N193" s="336" t="str">
        <f t="shared" si="21"/>
        <v/>
      </c>
      <c r="O193" s="302"/>
      <c r="P193" s="302"/>
      <c r="Q193" s="303"/>
      <c r="R193" s="335"/>
      <c r="S193" s="302"/>
      <c r="T193" s="303"/>
      <c r="U193" s="335"/>
      <c r="V193" s="302"/>
      <c r="W193" s="303"/>
      <c r="X193" s="336" t="str">
        <f t="shared" si="22"/>
        <v/>
      </c>
      <c r="Y193" s="303"/>
      <c r="Z193" s="335" t="str">
        <f t="shared" si="23"/>
        <v/>
      </c>
      <c r="AA193" s="302"/>
      <c r="AB193" s="303"/>
      <c r="AC193" s="144"/>
      <c r="AD193" s="145"/>
      <c r="AE193" s="336"/>
      <c r="AF193" s="302"/>
      <c r="AG193" s="302"/>
      <c r="AH193" s="303"/>
      <c r="AI193" s="146"/>
      <c r="AJ193" s="145"/>
      <c r="AK193" s="336"/>
      <c r="AL193" s="302"/>
      <c r="AM193" s="302"/>
      <c r="AN193" s="303"/>
      <c r="AO193" s="146"/>
      <c r="AP193" s="145"/>
      <c r="AQ193" s="336"/>
      <c r="AR193" s="302"/>
      <c r="AS193" s="302"/>
      <c r="AT193" s="303"/>
      <c r="AU193" s="146"/>
      <c r="AV193" s="145"/>
      <c r="AW193" s="336"/>
      <c r="AX193" s="302"/>
      <c r="AY193" s="302"/>
      <c r="AZ193" s="303"/>
      <c r="BA193" s="146"/>
      <c r="BB193" s="145"/>
      <c r="BC193" s="336"/>
      <c r="BD193" s="303"/>
      <c r="BE193" s="163"/>
      <c r="BF193" s="306"/>
      <c r="BG193" s="302"/>
      <c r="BH193" s="303"/>
      <c r="BI193" s="336"/>
      <c r="BJ193" s="303"/>
      <c r="BK193" s="335" t="str">
        <f t="shared" si="24"/>
        <v/>
      </c>
      <c r="BL193" s="302"/>
      <c r="BM193" s="303"/>
      <c r="BN193" s="306"/>
      <c r="BO193" s="302"/>
      <c r="BP193" s="303"/>
      <c r="BQ193" s="306"/>
      <c r="BR193" s="303"/>
      <c r="BS193" s="148">
        <v>10</v>
      </c>
      <c r="BT193" s="335"/>
      <c r="BU193" s="302"/>
      <c r="BV193" s="302"/>
      <c r="BW193" s="303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57"/>
      <c r="DI193" s="58"/>
      <c r="DJ193" s="58"/>
      <c r="DK193" s="57"/>
      <c r="DL193" s="58"/>
      <c r="DM193" s="58"/>
      <c r="DN193" s="57"/>
      <c r="DO193" s="58"/>
      <c r="DP193" s="59"/>
      <c r="DQ193" s="59"/>
      <c r="DR193" s="59"/>
      <c r="DZ193" s="133"/>
    </row>
    <row r="194" spans="1:130" ht="12.75" customHeight="1" x14ac:dyDescent="0.2">
      <c r="A194" s="1">
        <v>5</v>
      </c>
      <c r="B194" s="162" t="s">
        <v>117</v>
      </c>
      <c r="C194" s="162" t="s">
        <v>47</v>
      </c>
      <c r="D194" s="335"/>
      <c r="E194" s="302"/>
      <c r="F194" s="302"/>
      <c r="G194" s="302"/>
      <c r="H194" s="303"/>
      <c r="I194" s="335"/>
      <c r="J194" s="302"/>
      <c r="K194" s="302"/>
      <c r="L194" s="302"/>
      <c r="M194" s="303"/>
      <c r="N194" s="336" t="str">
        <f t="shared" si="21"/>
        <v/>
      </c>
      <c r="O194" s="302"/>
      <c r="P194" s="302"/>
      <c r="Q194" s="303"/>
      <c r="R194" s="335"/>
      <c r="S194" s="302"/>
      <c r="T194" s="303"/>
      <c r="U194" s="335"/>
      <c r="V194" s="302"/>
      <c r="W194" s="303"/>
      <c r="X194" s="336" t="str">
        <f t="shared" si="22"/>
        <v/>
      </c>
      <c r="Y194" s="303"/>
      <c r="Z194" s="335" t="str">
        <f t="shared" si="23"/>
        <v/>
      </c>
      <c r="AA194" s="302"/>
      <c r="AB194" s="303"/>
      <c r="AC194" s="144"/>
      <c r="AD194" s="145"/>
      <c r="AE194" s="336"/>
      <c r="AF194" s="302"/>
      <c r="AG194" s="302"/>
      <c r="AH194" s="303"/>
      <c r="AI194" s="146"/>
      <c r="AJ194" s="145"/>
      <c r="AK194" s="336"/>
      <c r="AL194" s="302"/>
      <c r="AM194" s="302"/>
      <c r="AN194" s="303"/>
      <c r="AO194" s="146"/>
      <c r="AP194" s="145"/>
      <c r="AQ194" s="336"/>
      <c r="AR194" s="302"/>
      <c r="AS194" s="302"/>
      <c r="AT194" s="303"/>
      <c r="AU194" s="146"/>
      <c r="AV194" s="145"/>
      <c r="AW194" s="336"/>
      <c r="AX194" s="302"/>
      <c r="AY194" s="302"/>
      <c r="AZ194" s="303"/>
      <c r="BA194" s="146"/>
      <c r="BB194" s="145"/>
      <c r="BC194" s="336"/>
      <c r="BD194" s="303"/>
      <c r="BE194" s="163"/>
      <c r="BF194" s="306"/>
      <c r="BG194" s="302"/>
      <c r="BH194" s="303"/>
      <c r="BI194" s="336"/>
      <c r="BJ194" s="303"/>
      <c r="BK194" s="335" t="str">
        <f t="shared" si="24"/>
        <v/>
      </c>
      <c r="BL194" s="302"/>
      <c r="BM194" s="303"/>
      <c r="BN194" s="306"/>
      <c r="BO194" s="302"/>
      <c r="BP194" s="303"/>
      <c r="BQ194" s="306"/>
      <c r="BR194" s="303"/>
      <c r="BS194" s="148">
        <v>11</v>
      </c>
      <c r="BT194" s="335"/>
      <c r="BU194" s="302"/>
      <c r="BV194" s="302"/>
      <c r="BW194" s="303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57"/>
      <c r="DI194" s="58"/>
      <c r="DJ194" s="58"/>
      <c r="DK194" s="57"/>
      <c r="DL194" s="58"/>
      <c r="DM194" s="58"/>
      <c r="DN194" s="57"/>
      <c r="DO194" s="58"/>
      <c r="DP194" s="59"/>
      <c r="DQ194" s="59"/>
      <c r="DR194" s="59"/>
      <c r="DZ194" s="133"/>
    </row>
    <row r="195" spans="1:130" ht="12.75" customHeight="1" x14ac:dyDescent="0.2">
      <c r="A195" s="1">
        <v>5</v>
      </c>
      <c r="B195" s="163" t="s">
        <v>145</v>
      </c>
      <c r="C195" s="163" t="s">
        <v>75</v>
      </c>
      <c r="D195" s="335"/>
      <c r="E195" s="302"/>
      <c r="F195" s="302"/>
      <c r="G195" s="302"/>
      <c r="H195" s="303"/>
      <c r="I195" s="335"/>
      <c r="J195" s="302"/>
      <c r="K195" s="302"/>
      <c r="L195" s="302"/>
      <c r="M195" s="303"/>
      <c r="N195" s="336" t="str">
        <f t="shared" si="21"/>
        <v/>
      </c>
      <c r="O195" s="302"/>
      <c r="P195" s="302"/>
      <c r="Q195" s="303"/>
      <c r="R195" s="335"/>
      <c r="S195" s="302"/>
      <c r="T195" s="303"/>
      <c r="U195" s="335"/>
      <c r="V195" s="302"/>
      <c r="W195" s="303"/>
      <c r="X195" s="336" t="str">
        <f t="shared" si="22"/>
        <v/>
      </c>
      <c r="Y195" s="303"/>
      <c r="Z195" s="335" t="str">
        <f t="shared" si="23"/>
        <v/>
      </c>
      <c r="AA195" s="302"/>
      <c r="AB195" s="303"/>
      <c r="AC195" s="144"/>
      <c r="AD195" s="145"/>
      <c r="AE195" s="336"/>
      <c r="AF195" s="302"/>
      <c r="AG195" s="302"/>
      <c r="AH195" s="303"/>
      <c r="AI195" s="146"/>
      <c r="AJ195" s="145"/>
      <c r="AK195" s="336"/>
      <c r="AL195" s="302"/>
      <c r="AM195" s="302"/>
      <c r="AN195" s="303"/>
      <c r="AO195" s="146"/>
      <c r="AP195" s="145"/>
      <c r="AQ195" s="336"/>
      <c r="AR195" s="302"/>
      <c r="AS195" s="302"/>
      <c r="AT195" s="303"/>
      <c r="AU195" s="146"/>
      <c r="AV195" s="145"/>
      <c r="AW195" s="336"/>
      <c r="AX195" s="302"/>
      <c r="AY195" s="302"/>
      <c r="AZ195" s="303"/>
      <c r="BA195" s="146"/>
      <c r="BB195" s="145"/>
      <c r="BC195" s="336"/>
      <c r="BD195" s="303"/>
      <c r="BE195" s="163"/>
      <c r="BF195" s="306"/>
      <c r="BG195" s="302"/>
      <c r="BH195" s="303"/>
      <c r="BI195" s="336"/>
      <c r="BJ195" s="303"/>
      <c r="BK195" s="335" t="str">
        <f t="shared" si="24"/>
        <v/>
      </c>
      <c r="BL195" s="302"/>
      <c r="BM195" s="303"/>
      <c r="BN195" s="306"/>
      <c r="BO195" s="302"/>
      <c r="BP195" s="303"/>
      <c r="BQ195" s="306"/>
      <c r="BR195" s="303"/>
      <c r="BS195" s="148">
        <v>12</v>
      </c>
      <c r="BT195" s="335"/>
      <c r="BU195" s="302"/>
      <c r="BV195" s="302"/>
      <c r="BW195" s="303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57"/>
      <c r="DI195" s="58"/>
      <c r="DJ195" s="58"/>
      <c r="DK195" s="57"/>
      <c r="DL195" s="58"/>
      <c r="DM195" s="58"/>
      <c r="DN195" s="57"/>
      <c r="DO195" s="58"/>
      <c r="DP195" s="59"/>
      <c r="DQ195" s="59"/>
      <c r="DR195" s="59"/>
      <c r="DZ195" s="133"/>
    </row>
    <row r="196" spans="1:130" ht="12.75" customHeight="1" x14ac:dyDescent="0.2">
      <c r="A196" s="1">
        <v>5</v>
      </c>
      <c r="B196" s="163" t="s">
        <v>151</v>
      </c>
      <c r="C196" s="163" t="s">
        <v>87</v>
      </c>
      <c r="D196" s="335"/>
      <c r="E196" s="302"/>
      <c r="F196" s="302"/>
      <c r="G196" s="302"/>
      <c r="H196" s="303"/>
      <c r="I196" s="335"/>
      <c r="J196" s="302"/>
      <c r="K196" s="302"/>
      <c r="L196" s="302"/>
      <c r="M196" s="303"/>
      <c r="N196" s="336" t="str">
        <f t="shared" si="21"/>
        <v/>
      </c>
      <c r="O196" s="302"/>
      <c r="P196" s="302"/>
      <c r="Q196" s="303"/>
      <c r="R196" s="335"/>
      <c r="S196" s="302"/>
      <c r="T196" s="303"/>
      <c r="U196" s="335"/>
      <c r="V196" s="302"/>
      <c r="W196" s="303"/>
      <c r="X196" s="336" t="str">
        <f t="shared" si="22"/>
        <v/>
      </c>
      <c r="Y196" s="303"/>
      <c r="Z196" s="335" t="str">
        <f t="shared" si="23"/>
        <v/>
      </c>
      <c r="AA196" s="302"/>
      <c r="AB196" s="303"/>
      <c r="AC196" s="144"/>
      <c r="AD196" s="145"/>
      <c r="AE196" s="336"/>
      <c r="AF196" s="302"/>
      <c r="AG196" s="302"/>
      <c r="AH196" s="303"/>
      <c r="AI196" s="146"/>
      <c r="AJ196" s="145"/>
      <c r="AK196" s="336"/>
      <c r="AL196" s="302"/>
      <c r="AM196" s="302"/>
      <c r="AN196" s="303"/>
      <c r="AO196" s="146"/>
      <c r="AP196" s="145"/>
      <c r="AQ196" s="336"/>
      <c r="AR196" s="302"/>
      <c r="AS196" s="302"/>
      <c r="AT196" s="303"/>
      <c r="AU196" s="146"/>
      <c r="AV196" s="145"/>
      <c r="AW196" s="336"/>
      <c r="AX196" s="302"/>
      <c r="AY196" s="302"/>
      <c r="AZ196" s="303"/>
      <c r="BA196" s="146"/>
      <c r="BB196" s="145"/>
      <c r="BC196" s="336"/>
      <c r="BD196" s="303"/>
      <c r="BE196" s="163"/>
      <c r="BF196" s="306"/>
      <c r="BG196" s="302"/>
      <c r="BH196" s="303"/>
      <c r="BI196" s="336"/>
      <c r="BJ196" s="303"/>
      <c r="BK196" s="335" t="str">
        <f t="shared" si="24"/>
        <v/>
      </c>
      <c r="BL196" s="302"/>
      <c r="BM196" s="303"/>
      <c r="BN196" s="306"/>
      <c r="BO196" s="302"/>
      <c r="BP196" s="303"/>
      <c r="BQ196" s="306"/>
      <c r="BR196" s="303"/>
      <c r="BS196" s="148">
        <v>13</v>
      </c>
      <c r="BT196" s="335"/>
      <c r="BU196" s="302"/>
      <c r="BV196" s="302"/>
      <c r="BW196" s="303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57"/>
      <c r="DI196" s="58"/>
      <c r="DJ196" s="58"/>
      <c r="DK196" s="57"/>
      <c r="DL196" s="58"/>
      <c r="DM196" s="58"/>
      <c r="DN196" s="57"/>
      <c r="DO196" s="58"/>
      <c r="DP196" s="59"/>
      <c r="DQ196" s="59"/>
      <c r="DR196" s="59"/>
      <c r="DZ196" s="133"/>
    </row>
    <row r="197" spans="1:130" ht="12.75" customHeight="1" x14ac:dyDescent="0.2">
      <c r="A197" s="1">
        <v>5</v>
      </c>
      <c r="B197" s="163" t="s">
        <v>158</v>
      </c>
      <c r="C197" s="163" t="s">
        <v>94</v>
      </c>
      <c r="D197" s="335"/>
      <c r="E197" s="302"/>
      <c r="F197" s="302"/>
      <c r="G197" s="302"/>
      <c r="H197" s="303"/>
      <c r="I197" s="335"/>
      <c r="J197" s="302"/>
      <c r="K197" s="302"/>
      <c r="L197" s="302"/>
      <c r="M197" s="303"/>
      <c r="N197" s="336" t="str">
        <f t="shared" si="21"/>
        <v/>
      </c>
      <c r="O197" s="302"/>
      <c r="P197" s="302"/>
      <c r="Q197" s="303"/>
      <c r="R197" s="335"/>
      <c r="S197" s="302"/>
      <c r="T197" s="303"/>
      <c r="U197" s="335"/>
      <c r="V197" s="302"/>
      <c r="W197" s="303"/>
      <c r="X197" s="336" t="str">
        <f t="shared" si="22"/>
        <v/>
      </c>
      <c r="Y197" s="303"/>
      <c r="Z197" s="335" t="str">
        <f t="shared" si="23"/>
        <v/>
      </c>
      <c r="AA197" s="302"/>
      <c r="AB197" s="303"/>
      <c r="AC197" s="144"/>
      <c r="AD197" s="145"/>
      <c r="AE197" s="336"/>
      <c r="AF197" s="302"/>
      <c r="AG197" s="302"/>
      <c r="AH197" s="303"/>
      <c r="AI197" s="146"/>
      <c r="AJ197" s="145"/>
      <c r="AK197" s="336"/>
      <c r="AL197" s="302"/>
      <c r="AM197" s="302"/>
      <c r="AN197" s="303"/>
      <c r="AO197" s="146"/>
      <c r="AP197" s="145"/>
      <c r="AQ197" s="336"/>
      <c r="AR197" s="302"/>
      <c r="AS197" s="302"/>
      <c r="AT197" s="303"/>
      <c r="AU197" s="146"/>
      <c r="AV197" s="145"/>
      <c r="AW197" s="336"/>
      <c r="AX197" s="302"/>
      <c r="AY197" s="302"/>
      <c r="AZ197" s="303"/>
      <c r="BA197" s="146"/>
      <c r="BB197" s="145"/>
      <c r="BC197" s="336"/>
      <c r="BD197" s="303"/>
      <c r="BE197" s="163"/>
      <c r="BF197" s="306"/>
      <c r="BG197" s="302"/>
      <c r="BH197" s="303"/>
      <c r="BI197" s="336"/>
      <c r="BJ197" s="303"/>
      <c r="BK197" s="335" t="str">
        <f t="shared" si="24"/>
        <v/>
      </c>
      <c r="BL197" s="302"/>
      <c r="BM197" s="303"/>
      <c r="BN197" s="306"/>
      <c r="BO197" s="302"/>
      <c r="BP197" s="303"/>
      <c r="BQ197" s="306"/>
      <c r="BR197" s="303"/>
      <c r="BS197" s="148">
        <v>14</v>
      </c>
      <c r="BT197" s="335"/>
      <c r="BU197" s="302"/>
      <c r="BV197" s="302"/>
      <c r="BW197" s="303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57"/>
      <c r="DI197" s="58"/>
      <c r="DJ197" s="58"/>
      <c r="DK197" s="57"/>
      <c r="DL197" s="58"/>
      <c r="DM197" s="58"/>
      <c r="DN197" s="57"/>
      <c r="DO197" s="58"/>
      <c r="DP197" s="59"/>
      <c r="DQ197" s="59"/>
      <c r="DR197" s="59"/>
      <c r="DZ197" s="133"/>
    </row>
    <row r="198" spans="1:130" ht="12.75" customHeight="1" x14ac:dyDescent="0.2">
      <c r="A198" s="1">
        <v>5</v>
      </c>
      <c r="B198" s="163" t="s">
        <v>163</v>
      </c>
      <c r="C198" s="163" t="s">
        <v>101</v>
      </c>
      <c r="D198" s="335"/>
      <c r="E198" s="302"/>
      <c r="F198" s="302"/>
      <c r="G198" s="302"/>
      <c r="H198" s="303"/>
      <c r="I198" s="335"/>
      <c r="J198" s="302"/>
      <c r="K198" s="302"/>
      <c r="L198" s="302"/>
      <c r="M198" s="303"/>
      <c r="N198" s="336" t="str">
        <f t="shared" si="21"/>
        <v/>
      </c>
      <c r="O198" s="302"/>
      <c r="P198" s="302"/>
      <c r="Q198" s="303"/>
      <c r="R198" s="335"/>
      <c r="S198" s="302"/>
      <c r="T198" s="303"/>
      <c r="U198" s="335"/>
      <c r="V198" s="302"/>
      <c r="W198" s="303"/>
      <c r="X198" s="336" t="str">
        <f t="shared" si="22"/>
        <v/>
      </c>
      <c r="Y198" s="303"/>
      <c r="Z198" s="335" t="str">
        <f t="shared" si="23"/>
        <v/>
      </c>
      <c r="AA198" s="302"/>
      <c r="AB198" s="303"/>
      <c r="AC198" s="144"/>
      <c r="AD198" s="145"/>
      <c r="AE198" s="336"/>
      <c r="AF198" s="302"/>
      <c r="AG198" s="302"/>
      <c r="AH198" s="303"/>
      <c r="AI198" s="146"/>
      <c r="AJ198" s="145"/>
      <c r="AK198" s="336"/>
      <c r="AL198" s="302"/>
      <c r="AM198" s="302"/>
      <c r="AN198" s="303"/>
      <c r="AO198" s="146"/>
      <c r="AP198" s="145"/>
      <c r="AQ198" s="336"/>
      <c r="AR198" s="302"/>
      <c r="AS198" s="302"/>
      <c r="AT198" s="303"/>
      <c r="AU198" s="146"/>
      <c r="AV198" s="145"/>
      <c r="AW198" s="336"/>
      <c r="AX198" s="302"/>
      <c r="AY198" s="302"/>
      <c r="AZ198" s="303"/>
      <c r="BA198" s="146"/>
      <c r="BB198" s="145"/>
      <c r="BC198" s="336"/>
      <c r="BD198" s="303"/>
      <c r="BE198" s="163"/>
      <c r="BF198" s="306"/>
      <c r="BG198" s="302"/>
      <c r="BH198" s="303"/>
      <c r="BI198" s="336"/>
      <c r="BJ198" s="303"/>
      <c r="BK198" s="335" t="str">
        <f t="shared" si="24"/>
        <v/>
      </c>
      <c r="BL198" s="302"/>
      <c r="BM198" s="303"/>
      <c r="BN198" s="306"/>
      <c r="BO198" s="302"/>
      <c r="BP198" s="303"/>
      <c r="BQ198" s="306"/>
      <c r="BR198" s="303"/>
      <c r="BS198" s="148">
        <v>15</v>
      </c>
      <c r="BT198" s="335"/>
      <c r="BU198" s="302"/>
      <c r="BV198" s="302"/>
      <c r="BW198" s="303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57"/>
      <c r="DI198" s="58"/>
      <c r="DJ198" s="58"/>
      <c r="DK198" s="57"/>
      <c r="DL198" s="58"/>
      <c r="DM198" s="58"/>
      <c r="DN198" s="57"/>
      <c r="DO198" s="58"/>
      <c r="DP198" s="59"/>
      <c r="DQ198" s="59"/>
      <c r="DR198" s="59"/>
      <c r="DZ198" s="133"/>
    </row>
    <row r="199" spans="1:130" ht="12.75" customHeight="1" x14ac:dyDescent="0.2">
      <c r="A199" s="1">
        <v>5</v>
      </c>
      <c r="B199" s="163" t="s">
        <v>171</v>
      </c>
      <c r="C199" s="163" t="s">
        <v>117</v>
      </c>
      <c r="D199" s="335"/>
      <c r="E199" s="302"/>
      <c r="F199" s="302"/>
      <c r="G199" s="302"/>
      <c r="H199" s="303"/>
      <c r="I199" s="335"/>
      <c r="J199" s="302"/>
      <c r="K199" s="302"/>
      <c r="L199" s="302"/>
      <c r="M199" s="303"/>
      <c r="N199" s="336" t="str">
        <f t="shared" si="21"/>
        <v/>
      </c>
      <c r="O199" s="302"/>
      <c r="P199" s="302"/>
      <c r="Q199" s="303"/>
      <c r="R199" s="335"/>
      <c r="S199" s="302"/>
      <c r="T199" s="303"/>
      <c r="U199" s="335"/>
      <c r="V199" s="302"/>
      <c r="W199" s="303"/>
      <c r="X199" s="336" t="str">
        <f t="shared" si="22"/>
        <v/>
      </c>
      <c r="Y199" s="303"/>
      <c r="Z199" s="335" t="str">
        <f t="shared" si="23"/>
        <v/>
      </c>
      <c r="AA199" s="302"/>
      <c r="AB199" s="303"/>
      <c r="AC199" s="144"/>
      <c r="AD199" s="145"/>
      <c r="AE199" s="336"/>
      <c r="AF199" s="302"/>
      <c r="AG199" s="302"/>
      <c r="AH199" s="303"/>
      <c r="AI199" s="146"/>
      <c r="AJ199" s="145"/>
      <c r="AK199" s="336"/>
      <c r="AL199" s="302"/>
      <c r="AM199" s="302"/>
      <c r="AN199" s="303"/>
      <c r="AO199" s="146"/>
      <c r="AP199" s="145"/>
      <c r="AQ199" s="336"/>
      <c r="AR199" s="302"/>
      <c r="AS199" s="302"/>
      <c r="AT199" s="303"/>
      <c r="AU199" s="146"/>
      <c r="AV199" s="145"/>
      <c r="AW199" s="336"/>
      <c r="AX199" s="302"/>
      <c r="AY199" s="302"/>
      <c r="AZ199" s="303"/>
      <c r="BA199" s="146"/>
      <c r="BB199" s="145"/>
      <c r="BC199" s="336"/>
      <c r="BD199" s="303"/>
      <c r="BE199" s="163"/>
      <c r="BF199" s="306"/>
      <c r="BG199" s="302"/>
      <c r="BH199" s="303"/>
      <c r="BI199" s="336"/>
      <c r="BJ199" s="303"/>
      <c r="BK199" s="335" t="str">
        <f t="shared" si="24"/>
        <v/>
      </c>
      <c r="BL199" s="302"/>
      <c r="BM199" s="303"/>
      <c r="BN199" s="306"/>
      <c r="BO199" s="302"/>
      <c r="BP199" s="303"/>
      <c r="BQ199" s="306"/>
      <c r="BR199" s="303"/>
      <c r="BS199" s="148">
        <v>16</v>
      </c>
      <c r="BT199" s="335"/>
      <c r="BU199" s="302"/>
      <c r="BV199" s="302"/>
      <c r="BW199" s="303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57"/>
      <c r="DI199" s="58"/>
      <c r="DJ199" s="58"/>
      <c r="DK199" s="57"/>
      <c r="DL199" s="58"/>
      <c r="DM199" s="58"/>
      <c r="DN199" s="57"/>
      <c r="DO199" s="58"/>
      <c r="DP199" s="59"/>
      <c r="DQ199" s="59"/>
      <c r="DR199" s="59"/>
      <c r="DZ199" s="133"/>
    </row>
    <row r="200" spans="1:130" ht="12.75" customHeight="1" x14ac:dyDescent="0.2">
      <c r="A200" s="1">
        <v>5</v>
      </c>
      <c r="B200" s="163" t="s">
        <v>177</v>
      </c>
      <c r="C200" s="163" t="s">
        <v>145</v>
      </c>
      <c r="D200" s="335"/>
      <c r="E200" s="302"/>
      <c r="F200" s="302"/>
      <c r="G200" s="302"/>
      <c r="H200" s="303"/>
      <c r="I200" s="335"/>
      <c r="J200" s="302"/>
      <c r="K200" s="302"/>
      <c r="L200" s="302"/>
      <c r="M200" s="303"/>
      <c r="N200" s="336" t="str">
        <f t="shared" si="21"/>
        <v/>
      </c>
      <c r="O200" s="302"/>
      <c r="P200" s="302"/>
      <c r="Q200" s="303"/>
      <c r="R200" s="335"/>
      <c r="S200" s="302"/>
      <c r="T200" s="303"/>
      <c r="U200" s="335"/>
      <c r="V200" s="302"/>
      <c r="W200" s="303"/>
      <c r="X200" s="336" t="str">
        <f t="shared" si="22"/>
        <v/>
      </c>
      <c r="Y200" s="303"/>
      <c r="Z200" s="335" t="str">
        <f t="shared" si="23"/>
        <v/>
      </c>
      <c r="AA200" s="302"/>
      <c r="AB200" s="303"/>
      <c r="AC200" s="144"/>
      <c r="AD200" s="145"/>
      <c r="AE200" s="336"/>
      <c r="AF200" s="302"/>
      <c r="AG200" s="302"/>
      <c r="AH200" s="303"/>
      <c r="AI200" s="146"/>
      <c r="AJ200" s="145"/>
      <c r="AK200" s="336"/>
      <c r="AL200" s="302"/>
      <c r="AM200" s="302"/>
      <c r="AN200" s="303"/>
      <c r="AO200" s="146"/>
      <c r="AP200" s="145"/>
      <c r="AQ200" s="336"/>
      <c r="AR200" s="302"/>
      <c r="AS200" s="302"/>
      <c r="AT200" s="303"/>
      <c r="AU200" s="146"/>
      <c r="AV200" s="145"/>
      <c r="AW200" s="336"/>
      <c r="AX200" s="302"/>
      <c r="AY200" s="302"/>
      <c r="AZ200" s="303"/>
      <c r="BA200" s="146"/>
      <c r="BB200" s="145"/>
      <c r="BC200" s="336"/>
      <c r="BD200" s="303"/>
      <c r="BE200" s="163"/>
      <c r="BF200" s="306"/>
      <c r="BG200" s="302"/>
      <c r="BH200" s="303"/>
      <c r="BI200" s="336"/>
      <c r="BJ200" s="303"/>
      <c r="BK200" s="335" t="str">
        <f t="shared" si="24"/>
        <v/>
      </c>
      <c r="BL200" s="302"/>
      <c r="BM200" s="303"/>
      <c r="BN200" s="306"/>
      <c r="BO200" s="302"/>
      <c r="BP200" s="303"/>
      <c r="BQ200" s="306"/>
      <c r="BR200" s="303"/>
      <c r="BS200" s="148">
        <v>17</v>
      </c>
      <c r="BT200" s="335"/>
      <c r="BU200" s="302"/>
      <c r="BV200" s="302"/>
      <c r="BW200" s="303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57"/>
      <c r="DI200" s="58"/>
      <c r="DJ200" s="58"/>
      <c r="DK200" s="57"/>
      <c r="DL200" s="58"/>
      <c r="DM200" s="58"/>
      <c r="DN200" s="57"/>
      <c r="DO200" s="58"/>
      <c r="DP200" s="59"/>
      <c r="DQ200" s="59"/>
      <c r="DR200" s="59"/>
      <c r="DZ200" s="133"/>
    </row>
    <row r="201" spans="1:130" ht="12.75" customHeight="1" x14ac:dyDescent="0.2">
      <c r="A201" s="1">
        <v>5</v>
      </c>
      <c r="B201" s="163" t="s">
        <v>186</v>
      </c>
      <c r="C201" s="163" t="s">
        <v>151</v>
      </c>
      <c r="D201" s="335"/>
      <c r="E201" s="302"/>
      <c r="F201" s="302"/>
      <c r="G201" s="302"/>
      <c r="H201" s="303"/>
      <c r="I201" s="335"/>
      <c r="J201" s="302"/>
      <c r="K201" s="302"/>
      <c r="L201" s="302"/>
      <c r="M201" s="303"/>
      <c r="N201" s="336" t="str">
        <f t="shared" si="21"/>
        <v/>
      </c>
      <c r="O201" s="302"/>
      <c r="P201" s="302"/>
      <c r="Q201" s="303"/>
      <c r="R201" s="335"/>
      <c r="S201" s="302"/>
      <c r="T201" s="303"/>
      <c r="U201" s="335"/>
      <c r="V201" s="302"/>
      <c r="W201" s="303"/>
      <c r="X201" s="336" t="str">
        <f t="shared" si="22"/>
        <v/>
      </c>
      <c r="Y201" s="303"/>
      <c r="Z201" s="335" t="str">
        <f t="shared" si="23"/>
        <v/>
      </c>
      <c r="AA201" s="302"/>
      <c r="AB201" s="303"/>
      <c r="AC201" s="144"/>
      <c r="AD201" s="145"/>
      <c r="AE201" s="336"/>
      <c r="AF201" s="302"/>
      <c r="AG201" s="302"/>
      <c r="AH201" s="303"/>
      <c r="AI201" s="146"/>
      <c r="AJ201" s="145"/>
      <c r="AK201" s="336"/>
      <c r="AL201" s="302"/>
      <c r="AM201" s="302"/>
      <c r="AN201" s="303"/>
      <c r="AO201" s="146"/>
      <c r="AP201" s="145"/>
      <c r="AQ201" s="336"/>
      <c r="AR201" s="302"/>
      <c r="AS201" s="302"/>
      <c r="AT201" s="303"/>
      <c r="AU201" s="146"/>
      <c r="AV201" s="145"/>
      <c r="AW201" s="336"/>
      <c r="AX201" s="302"/>
      <c r="AY201" s="302"/>
      <c r="AZ201" s="303"/>
      <c r="BA201" s="146"/>
      <c r="BB201" s="145"/>
      <c r="BC201" s="336"/>
      <c r="BD201" s="303"/>
      <c r="BE201" s="163"/>
      <c r="BF201" s="306"/>
      <c r="BG201" s="302"/>
      <c r="BH201" s="303"/>
      <c r="BI201" s="336"/>
      <c r="BJ201" s="303"/>
      <c r="BK201" s="335" t="str">
        <f t="shared" si="24"/>
        <v/>
      </c>
      <c r="BL201" s="302"/>
      <c r="BM201" s="303"/>
      <c r="BN201" s="306"/>
      <c r="BO201" s="302"/>
      <c r="BP201" s="303"/>
      <c r="BQ201" s="306"/>
      <c r="BR201" s="303"/>
      <c r="BS201" s="148">
        <v>18</v>
      </c>
      <c r="BT201" s="335"/>
      <c r="BU201" s="302"/>
      <c r="BV201" s="302"/>
      <c r="BW201" s="303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57"/>
      <c r="DI201" s="58"/>
      <c r="DJ201" s="58"/>
      <c r="DK201" s="57"/>
      <c r="DL201" s="58"/>
      <c r="DM201" s="58"/>
      <c r="DN201" s="57"/>
      <c r="DO201" s="58"/>
      <c r="DP201" s="59"/>
      <c r="DQ201" s="59"/>
      <c r="DR201" s="59"/>
      <c r="DZ201" s="133"/>
    </row>
    <row r="202" spans="1:130" ht="12.75" customHeight="1" x14ac:dyDescent="0.2">
      <c r="A202" s="1">
        <v>5</v>
      </c>
      <c r="B202" s="163" t="s">
        <v>195</v>
      </c>
      <c r="C202" s="163" t="s">
        <v>158</v>
      </c>
      <c r="D202" s="335"/>
      <c r="E202" s="302"/>
      <c r="F202" s="302"/>
      <c r="G202" s="302"/>
      <c r="H202" s="303"/>
      <c r="I202" s="335"/>
      <c r="J202" s="302"/>
      <c r="K202" s="302"/>
      <c r="L202" s="302"/>
      <c r="M202" s="303"/>
      <c r="N202" s="336" t="str">
        <f t="shared" si="21"/>
        <v/>
      </c>
      <c r="O202" s="302"/>
      <c r="P202" s="302"/>
      <c r="Q202" s="303"/>
      <c r="R202" s="335"/>
      <c r="S202" s="302"/>
      <c r="T202" s="303"/>
      <c r="U202" s="335"/>
      <c r="V202" s="302"/>
      <c r="W202" s="303"/>
      <c r="X202" s="336" t="str">
        <f t="shared" si="22"/>
        <v/>
      </c>
      <c r="Y202" s="303"/>
      <c r="Z202" s="335" t="str">
        <f t="shared" si="23"/>
        <v/>
      </c>
      <c r="AA202" s="302"/>
      <c r="AB202" s="303"/>
      <c r="AC202" s="144"/>
      <c r="AD202" s="145"/>
      <c r="AE202" s="336"/>
      <c r="AF202" s="302"/>
      <c r="AG202" s="302"/>
      <c r="AH202" s="303"/>
      <c r="AI202" s="146"/>
      <c r="AJ202" s="145"/>
      <c r="AK202" s="336"/>
      <c r="AL202" s="302"/>
      <c r="AM202" s="302"/>
      <c r="AN202" s="303"/>
      <c r="AO202" s="146"/>
      <c r="AP202" s="145"/>
      <c r="AQ202" s="336"/>
      <c r="AR202" s="302"/>
      <c r="AS202" s="302"/>
      <c r="AT202" s="303"/>
      <c r="AU202" s="146"/>
      <c r="AV202" s="145"/>
      <c r="AW202" s="336"/>
      <c r="AX202" s="302"/>
      <c r="AY202" s="302"/>
      <c r="AZ202" s="303"/>
      <c r="BA202" s="146"/>
      <c r="BB202" s="145"/>
      <c r="BC202" s="336"/>
      <c r="BD202" s="303"/>
      <c r="BE202" s="163"/>
      <c r="BF202" s="306"/>
      <c r="BG202" s="302"/>
      <c r="BH202" s="303"/>
      <c r="BI202" s="336"/>
      <c r="BJ202" s="303"/>
      <c r="BK202" s="335" t="str">
        <f t="shared" si="24"/>
        <v/>
      </c>
      <c r="BL202" s="302"/>
      <c r="BM202" s="303"/>
      <c r="BN202" s="306"/>
      <c r="BO202" s="302"/>
      <c r="BP202" s="303"/>
      <c r="BQ202" s="306"/>
      <c r="BR202" s="303"/>
      <c r="BS202" s="148">
        <v>19</v>
      </c>
      <c r="BT202" s="335"/>
      <c r="BU202" s="302"/>
      <c r="BV202" s="302"/>
      <c r="BW202" s="303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57"/>
      <c r="DI202" s="58"/>
      <c r="DJ202" s="58"/>
      <c r="DK202" s="57"/>
      <c r="DL202" s="58"/>
      <c r="DM202" s="58"/>
      <c r="DN202" s="57"/>
      <c r="DO202" s="58"/>
      <c r="DP202" s="59"/>
      <c r="DQ202" s="59"/>
      <c r="DR202" s="59"/>
      <c r="DZ202" s="133"/>
    </row>
    <row r="203" spans="1:130" ht="12.75" customHeight="1" x14ac:dyDescent="0.2">
      <c r="A203" s="1">
        <v>5</v>
      </c>
      <c r="B203" s="163" t="s">
        <v>201</v>
      </c>
      <c r="C203" s="163" t="s">
        <v>163</v>
      </c>
      <c r="D203" s="335"/>
      <c r="E203" s="302"/>
      <c r="F203" s="302"/>
      <c r="G203" s="302"/>
      <c r="H203" s="303"/>
      <c r="I203" s="335"/>
      <c r="J203" s="302"/>
      <c r="K203" s="302"/>
      <c r="L203" s="302"/>
      <c r="M203" s="303"/>
      <c r="N203" s="336" t="str">
        <f t="shared" si="21"/>
        <v/>
      </c>
      <c r="O203" s="302"/>
      <c r="P203" s="302"/>
      <c r="Q203" s="303"/>
      <c r="R203" s="335"/>
      <c r="S203" s="302"/>
      <c r="T203" s="303"/>
      <c r="U203" s="335"/>
      <c r="V203" s="302"/>
      <c r="W203" s="303"/>
      <c r="X203" s="336" t="str">
        <f t="shared" si="22"/>
        <v/>
      </c>
      <c r="Y203" s="303"/>
      <c r="Z203" s="335" t="str">
        <f t="shared" si="23"/>
        <v/>
      </c>
      <c r="AA203" s="302"/>
      <c r="AB203" s="303"/>
      <c r="AC203" s="144"/>
      <c r="AD203" s="145"/>
      <c r="AE203" s="336"/>
      <c r="AF203" s="302"/>
      <c r="AG203" s="302"/>
      <c r="AH203" s="303"/>
      <c r="AI203" s="146"/>
      <c r="AJ203" s="145"/>
      <c r="AK203" s="336"/>
      <c r="AL203" s="302"/>
      <c r="AM203" s="302"/>
      <c r="AN203" s="303"/>
      <c r="AO203" s="146"/>
      <c r="AP203" s="145"/>
      <c r="AQ203" s="336"/>
      <c r="AR203" s="302"/>
      <c r="AS203" s="302"/>
      <c r="AT203" s="303"/>
      <c r="AU203" s="146"/>
      <c r="AV203" s="145"/>
      <c r="AW203" s="336"/>
      <c r="AX203" s="302"/>
      <c r="AY203" s="302"/>
      <c r="AZ203" s="303"/>
      <c r="BA203" s="146"/>
      <c r="BB203" s="145"/>
      <c r="BC203" s="336"/>
      <c r="BD203" s="303"/>
      <c r="BE203" s="163"/>
      <c r="BF203" s="306"/>
      <c r="BG203" s="302"/>
      <c r="BH203" s="303"/>
      <c r="BI203" s="336"/>
      <c r="BJ203" s="303"/>
      <c r="BK203" s="335" t="str">
        <f t="shared" si="24"/>
        <v/>
      </c>
      <c r="BL203" s="302"/>
      <c r="BM203" s="303"/>
      <c r="BN203" s="306"/>
      <c r="BO203" s="302"/>
      <c r="BP203" s="303"/>
      <c r="BQ203" s="306"/>
      <c r="BR203" s="303"/>
      <c r="BS203" s="148">
        <v>20</v>
      </c>
      <c r="BT203" s="335"/>
      <c r="BU203" s="302"/>
      <c r="BV203" s="302"/>
      <c r="BW203" s="303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57"/>
      <c r="DI203" s="58"/>
      <c r="DJ203" s="58"/>
      <c r="DK203" s="57"/>
      <c r="DL203" s="58"/>
      <c r="DM203" s="58"/>
      <c r="DN203" s="57"/>
      <c r="DO203" s="58"/>
      <c r="DP203" s="59"/>
      <c r="DQ203" s="59"/>
      <c r="DR203" s="59"/>
      <c r="DZ203" s="133"/>
    </row>
    <row r="204" spans="1:130" ht="12.75" customHeight="1" x14ac:dyDescent="0.2">
      <c r="A204" s="1">
        <v>5</v>
      </c>
      <c r="B204" s="163" t="s">
        <v>209</v>
      </c>
      <c r="C204" s="163" t="s">
        <v>171</v>
      </c>
      <c r="D204" s="335"/>
      <c r="E204" s="302"/>
      <c r="F204" s="302"/>
      <c r="G204" s="302"/>
      <c r="H204" s="303"/>
      <c r="I204" s="335"/>
      <c r="J204" s="302"/>
      <c r="K204" s="302"/>
      <c r="L204" s="302"/>
      <c r="M204" s="303"/>
      <c r="N204" s="336" t="str">
        <f t="shared" si="21"/>
        <v/>
      </c>
      <c r="O204" s="302"/>
      <c r="P204" s="302"/>
      <c r="Q204" s="303"/>
      <c r="R204" s="335"/>
      <c r="S204" s="302"/>
      <c r="T204" s="303"/>
      <c r="U204" s="335"/>
      <c r="V204" s="302"/>
      <c r="W204" s="303"/>
      <c r="X204" s="336" t="str">
        <f t="shared" si="22"/>
        <v/>
      </c>
      <c r="Y204" s="303"/>
      <c r="Z204" s="335" t="str">
        <f t="shared" si="23"/>
        <v/>
      </c>
      <c r="AA204" s="302"/>
      <c r="AB204" s="303"/>
      <c r="AC204" s="144"/>
      <c r="AD204" s="145"/>
      <c r="AE204" s="336"/>
      <c r="AF204" s="302"/>
      <c r="AG204" s="302"/>
      <c r="AH204" s="303"/>
      <c r="AI204" s="146"/>
      <c r="AJ204" s="145"/>
      <c r="AK204" s="336"/>
      <c r="AL204" s="302"/>
      <c r="AM204" s="302"/>
      <c r="AN204" s="303"/>
      <c r="AO204" s="146"/>
      <c r="AP204" s="145"/>
      <c r="AQ204" s="336"/>
      <c r="AR204" s="302"/>
      <c r="AS204" s="302"/>
      <c r="AT204" s="303"/>
      <c r="AU204" s="146"/>
      <c r="AV204" s="145"/>
      <c r="AW204" s="336"/>
      <c r="AX204" s="302"/>
      <c r="AY204" s="302"/>
      <c r="AZ204" s="303"/>
      <c r="BA204" s="146"/>
      <c r="BB204" s="145"/>
      <c r="BC204" s="336"/>
      <c r="BD204" s="303"/>
      <c r="BE204" s="163"/>
      <c r="BF204" s="306"/>
      <c r="BG204" s="302"/>
      <c r="BH204" s="303"/>
      <c r="BI204" s="336"/>
      <c r="BJ204" s="303"/>
      <c r="BK204" s="335" t="str">
        <f t="shared" si="24"/>
        <v/>
      </c>
      <c r="BL204" s="302"/>
      <c r="BM204" s="303"/>
      <c r="BN204" s="306"/>
      <c r="BO204" s="302"/>
      <c r="BP204" s="303"/>
      <c r="BQ204" s="306"/>
      <c r="BR204" s="303"/>
      <c r="BS204" s="148">
        <v>21</v>
      </c>
      <c r="BT204" s="335"/>
      <c r="BU204" s="302"/>
      <c r="BV204" s="302"/>
      <c r="BW204" s="303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57"/>
      <c r="DI204" s="58"/>
      <c r="DJ204" s="58"/>
      <c r="DK204" s="57"/>
      <c r="DL204" s="58"/>
      <c r="DM204" s="58"/>
      <c r="DN204" s="57"/>
      <c r="DO204" s="58"/>
      <c r="DP204" s="59"/>
      <c r="DQ204" s="59"/>
      <c r="DR204" s="59"/>
      <c r="DZ204" s="133"/>
    </row>
    <row r="205" spans="1:130" ht="12.75" customHeight="1" x14ac:dyDescent="0.2">
      <c r="A205" s="1">
        <v>5</v>
      </c>
      <c r="B205" s="163" t="s">
        <v>216</v>
      </c>
      <c r="C205" s="163" t="s">
        <v>177</v>
      </c>
      <c r="D205" s="335"/>
      <c r="E205" s="302"/>
      <c r="F205" s="302"/>
      <c r="G205" s="302"/>
      <c r="H205" s="303"/>
      <c r="I205" s="335"/>
      <c r="J205" s="302"/>
      <c r="K205" s="302"/>
      <c r="L205" s="302"/>
      <c r="M205" s="303"/>
      <c r="N205" s="336" t="str">
        <f t="shared" si="21"/>
        <v/>
      </c>
      <c r="O205" s="302"/>
      <c r="P205" s="302"/>
      <c r="Q205" s="303"/>
      <c r="R205" s="335"/>
      <c r="S205" s="302"/>
      <c r="T205" s="303"/>
      <c r="U205" s="335"/>
      <c r="V205" s="302"/>
      <c r="W205" s="303"/>
      <c r="X205" s="336" t="str">
        <f t="shared" si="22"/>
        <v/>
      </c>
      <c r="Y205" s="303"/>
      <c r="Z205" s="335" t="str">
        <f t="shared" si="23"/>
        <v/>
      </c>
      <c r="AA205" s="302"/>
      <c r="AB205" s="303"/>
      <c r="AC205" s="144"/>
      <c r="AD205" s="145"/>
      <c r="AE205" s="336"/>
      <c r="AF205" s="302"/>
      <c r="AG205" s="302"/>
      <c r="AH205" s="303"/>
      <c r="AI205" s="146"/>
      <c r="AJ205" s="145"/>
      <c r="AK205" s="336"/>
      <c r="AL205" s="302"/>
      <c r="AM205" s="302"/>
      <c r="AN205" s="303"/>
      <c r="AO205" s="146"/>
      <c r="AP205" s="145"/>
      <c r="AQ205" s="336"/>
      <c r="AR205" s="302"/>
      <c r="AS205" s="302"/>
      <c r="AT205" s="303"/>
      <c r="AU205" s="146"/>
      <c r="AV205" s="145"/>
      <c r="AW205" s="336"/>
      <c r="AX205" s="302"/>
      <c r="AY205" s="302"/>
      <c r="AZ205" s="303"/>
      <c r="BA205" s="146"/>
      <c r="BB205" s="145"/>
      <c r="BC205" s="336"/>
      <c r="BD205" s="303"/>
      <c r="BE205" s="163"/>
      <c r="BF205" s="306"/>
      <c r="BG205" s="302"/>
      <c r="BH205" s="303"/>
      <c r="BI205" s="336"/>
      <c r="BJ205" s="303"/>
      <c r="BK205" s="335" t="str">
        <f t="shared" si="24"/>
        <v/>
      </c>
      <c r="BL205" s="302"/>
      <c r="BM205" s="303"/>
      <c r="BN205" s="306"/>
      <c r="BO205" s="302"/>
      <c r="BP205" s="303"/>
      <c r="BQ205" s="306"/>
      <c r="BR205" s="303"/>
      <c r="BS205" s="148">
        <v>22</v>
      </c>
      <c r="BT205" s="335"/>
      <c r="BU205" s="302"/>
      <c r="BV205" s="302"/>
      <c r="BW205" s="303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57"/>
      <c r="DI205" s="58"/>
      <c r="DJ205" s="58"/>
      <c r="DK205" s="57"/>
      <c r="DL205" s="58"/>
      <c r="DM205" s="58"/>
      <c r="DN205" s="57"/>
      <c r="DO205" s="58"/>
      <c r="DP205" s="59"/>
      <c r="DQ205" s="59"/>
      <c r="DR205" s="59"/>
      <c r="DZ205" s="133"/>
    </row>
    <row r="206" spans="1:130" ht="12.75" customHeight="1" x14ac:dyDescent="0.2">
      <c r="A206" s="1">
        <v>5</v>
      </c>
      <c r="B206" s="163" t="s">
        <v>224</v>
      </c>
      <c r="C206" s="163" t="s">
        <v>186</v>
      </c>
      <c r="D206" s="335"/>
      <c r="E206" s="302"/>
      <c r="F206" s="302"/>
      <c r="G206" s="302"/>
      <c r="H206" s="303"/>
      <c r="I206" s="335"/>
      <c r="J206" s="302"/>
      <c r="K206" s="302"/>
      <c r="L206" s="302"/>
      <c r="M206" s="303"/>
      <c r="N206" s="336" t="str">
        <f t="shared" si="21"/>
        <v/>
      </c>
      <c r="O206" s="302"/>
      <c r="P206" s="302"/>
      <c r="Q206" s="303"/>
      <c r="R206" s="335"/>
      <c r="S206" s="302"/>
      <c r="T206" s="303"/>
      <c r="U206" s="335"/>
      <c r="V206" s="302"/>
      <c r="W206" s="303"/>
      <c r="X206" s="336" t="str">
        <f t="shared" si="22"/>
        <v/>
      </c>
      <c r="Y206" s="303"/>
      <c r="Z206" s="335" t="str">
        <f t="shared" si="23"/>
        <v/>
      </c>
      <c r="AA206" s="302"/>
      <c r="AB206" s="303"/>
      <c r="AC206" s="144"/>
      <c r="AD206" s="145"/>
      <c r="AE206" s="336"/>
      <c r="AF206" s="302"/>
      <c r="AG206" s="302"/>
      <c r="AH206" s="303"/>
      <c r="AI206" s="146"/>
      <c r="AJ206" s="145"/>
      <c r="AK206" s="336"/>
      <c r="AL206" s="302"/>
      <c r="AM206" s="302"/>
      <c r="AN206" s="303"/>
      <c r="AO206" s="146"/>
      <c r="AP206" s="145"/>
      <c r="AQ206" s="336"/>
      <c r="AR206" s="302"/>
      <c r="AS206" s="302"/>
      <c r="AT206" s="303"/>
      <c r="AU206" s="146"/>
      <c r="AV206" s="145"/>
      <c r="AW206" s="336"/>
      <c r="AX206" s="302"/>
      <c r="AY206" s="302"/>
      <c r="AZ206" s="303"/>
      <c r="BA206" s="146"/>
      <c r="BB206" s="145"/>
      <c r="BC206" s="336"/>
      <c r="BD206" s="303"/>
      <c r="BE206" s="163"/>
      <c r="BF206" s="306"/>
      <c r="BG206" s="302"/>
      <c r="BH206" s="303"/>
      <c r="BI206" s="336"/>
      <c r="BJ206" s="303"/>
      <c r="BK206" s="335" t="str">
        <f t="shared" si="24"/>
        <v/>
      </c>
      <c r="BL206" s="302"/>
      <c r="BM206" s="303"/>
      <c r="BN206" s="306"/>
      <c r="BO206" s="302"/>
      <c r="BP206" s="303"/>
      <c r="BQ206" s="306"/>
      <c r="BR206" s="303"/>
      <c r="BS206" s="148">
        <v>23</v>
      </c>
      <c r="BT206" s="335"/>
      <c r="BU206" s="302"/>
      <c r="BV206" s="302"/>
      <c r="BW206" s="303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57"/>
      <c r="DI206" s="58"/>
      <c r="DJ206" s="58"/>
      <c r="DK206" s="57"/>
      <c r="DL206" s="58"/>
      <c r="DM206" s="58"/>
      <c r="DN206" s="57"/>
      <c r="DO206" s="58"/>
      <c r="DP206" s="59"/>
      <c r="DQ206" s="59"/>
      <c r="DR206" s="59"/>
      <c r="DZ206" s="133"/>
    </row>
    <row r="207" spans="1:130" ht="12.75" customHeight="1" x14ac:dyDescent="0.2">
      <c r="A207" s="1">
        <v>5</v>
      </c>
      <c r="B207" s="163" t="s">
        <v>232</v>
      </c>
      <c r="C207" s="163" t="s">
        <v>195</v>
      </c>
      <c r="D207" s="335"/>
      <c r="E207" s="302"/>
      <c r="F207" s="302"/>
      <c r="G207" s="302"/>
      <c r="H207" s="303"/>
      <c r="I207" s="335"/>
      <c r="J207" s="302"/>
      <c r="K207" s="302"/>
      <c r="L207" s="302"/>
      <c r="M207" s="303"/>
      <c r="N207" s="336" t="str">
        <f t="shared" si="21"/>
        <v/>
      </c>
      <c r="O207" s="302"/>
      <c r="P207" s="302"/>
      <c r="Q207" s="303"/>
      <c r="R207" s="335"/>
      <c r="S207" s="302"/>
      <c r="T207" s="303"/>
      <c r="U207" s="335"/>
      <c r="V207" s="302"/>
      <c r="W207" s="303"/>
      <c r="X207" s="336" t="str">
        <f t="shared" si="22"/>
        <v/>
      </c>
      <c r="Y207" s="303"/>
      <c r="Z207" s="335" t="str">
        <f t="shared" si="23"/>
        <v/>
      </c>
      <c r="AA207" s="302"/>
      <c r="AB207" s="303"/>
      <c r="AC207" s="144"/>
      <c r="AD207" s="145"/>
      <c r="AE207" s="336"/>
      <c r="AF207" s="302"/>
      <c r="AG207" s="302"/>
      <c r="AH207" s="303"/>
      <c r="AI207" s="146"/>
      <c r="AJ207" s="145"/>
      <c r="AK207" s="336"/>
      <c r="AL207" s="302"/>
      <c r="AM207" s="302"/>
      <c r="AN207" s="303"/>
      <c r="AO207" s="146"/>
      <c r="AP207" s="145"/>
      <c r="AQ207" s="336"/>
      <c r="AR207" s="302"/>
      <c r="AS207" s="302"/>
      <c r="AT207" s="303"/>
      <c r="AU207" s="146"/>
      <c r="AV207" s="145"/>
      <c r="AW207" s="336"/>
      <c r="AX207" s="302"/>
      <c r="AY207" s="302"/>
      <c r="AZ207" s="303"/>
      <c r="BA207" s="146"/>
      <c r="BB207" s="145"/>
      <c r="BC207" s="336"/>
      <c r="BD207" s="303"/>
      <c r="BE207" s="163"/>
      <c r="BF207" s="306"/>
      <c r="BG207" s="302"/>
      <c r="BH207" s="303"/>
      <c r="BI207" s="336"/>
      <c r="BJ207" s="303"/>
      <c r="BK207" s="335" t="str">
        <f t="shared" si="24"/>
        <v/>
      </c>
      <c r="BL207" s="302"/>
      <c r="BM207" s="303"/>
      <c r="BN207" s="306"/>
      <c r="BO207" s="302"/>
      <c r="BP207" s="303"/>
      <c r="BQ207" s="306"/>
      <c r="BR207" s="303"/>
      <c r="BS207" s="148">
        <v>24</v>
      </c>
      <c r="BT207" s="335"/>
      <c r="BU207" s="302"/>
      <c r="BV207" s="302"/>
      <c r="BW207" s="303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57"/>
      <c r="DI207" s="58"/>
      <c r="DJ207" s="58"/>
      <c r="DK207" s="57"/>
      <c r="DL207" s="58"/>
      <c r="DM207" s="58"/>
      <c r="DN207" s="57"/>
      <c r="DO207" s="58"/>
      <c r="DP207" s="59"/>
      <c r="DQ207" s="59"/>
      <c r="DR207" s="59"/>
      <c r="DZ207" s="133"/>
    </row>
    <row r="208" spans="1:130" ht="12.75" customHeight="1" x14ac:dyDescent="0.2">
      <c r="A208" s="1">
        <v>5</v>
      </c>
      <c r="B208" s="163" t="s">
        <v>239</v>
      </c>
      <c r="C208" s="163" t="s">
        <v>201</v>
      </c>
      <c r="D208" s="335"/>
      <c r="E208" s="302"/>
      <c r="F208" s="302"/>
      <c r="G208" s="302"/>
      <c r="H208" s="303"/>
      <c r="I208" s="335"/>
      <c r="J208" s="302"/>
      <c r="K208" s="302"/>
      <c r="L208" s="302"/>
      <c r="M208" s="303"/>
      <c r="N208" s="336" t="str">
        <f t="shared" si="21"/>
        <v/>
      </c>
      <c r="O208" s="302"/>
      <c r="P208" s="302"/>
      <c r="Q208" s="303"/>
      <c r="R208" s="335"/>
      <c r="S208" s="302"/>
      <c r="T208" s="303"/>
      <c r="U208" s="335"/>
      <c r="V208" s="302"/>
      <c r="W208" s="303"/>
      <c r="X208" s="336" t="str">
        <f t="shared" si="22"/>
        <v/>
      </c>
      <c r="Y208" s="303"/>
      <c r="Z208" s="335" t="str">
        <f t="shared" si="23"/>
        <v/>
      </c>
      <c r="AA208" s="302"/>
      <c r="AB208" s="303"/>
      <c r="AC208" s="144"/>
      <c r="AD208" s="145"/>
      <c r="AE208" s="336"/>
      <c r="AF208" s="302"/>
      <c r="AG208" s="302"/>
      <c r="AH208" s="303"/>
      <c r="AI208" s="146"/>
      <c r="AJ208" s="145"/>
      <c r="AK208" s="336"/>
      <c r="AL208" s="302"/>
      <c r="AM208" s="302"/>
      <c r="AN208" s="303"/>
      <c r="AO208" s="146"/>
      <c r="AP208" s="145"/>
      <c r="AQ208" s="336"/>
      <c r="AR208" s="302"/>
      <c r="AS208" s="302"/>
      <c r="AT208" s="303"/>
      <c r="AU208" s="146"/>
      <c r="AV208" s="145"/>
      <c r="AW208" s="336"/>
      <c r="AX208" s="302"/>
      <c r="AY208" s="302"/>
      <c r="AZ208" s="303"/>
      <c r="BA208" s="146"/>
      <c r="BB208" s="145"/>
      <c r="BC208" s="336"/>
      <c r="BD208" s="303"/>
      <c r="BE208" s="163"/>
      <c r="BF208" s="306"/>
      <c r="BG208" s="302"/>
      <c r="BH208" s="303"/>
      <c r="BI208" s="336"/>
      <c r="BJ208" s="303"/>
      <c r="BK208" s="335" t="str">
        <f t="shared" si="24"/>
        <v/>
      </c>
      <c r="BL208" s="302"/>
      <c r="BM208" s="303"/>
      <c r="BN208" s="306"/>
      <c r="BO208" s="302"/>
      <c r="BP208" s="303"/>
      <c r="BQ208" s="306"/>
      <c r="BR208" s="303"/>
      <c r="BS208" s="147" t="s">
        <v>19</v>
      </c>
      <c r="BT208" s="335"/>
      <c r="BU208" s="302"/>
      <c r="BV208" s="302"/>
      <c r="BW208" s="303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57"/>
      <c r="DI208" s="58"/>
      <c r="DJ208" s="58"/>
      <c r="DK208" s="57"/>
      <c r="DL208" s="58"/>
      <c r="DM208" s="58"/>
      <c r="DN208" s="57"/>
      <c r="DO208" s="58"/>
      <c r="DP208" s="59"/>
      <c r="DQ208" s="59"/>
      <c r="DR208" s="59"/>
      <c r="DZ208" s="133"/>
    </row>
    <row r="209" spans="1:130" ht="12.75" customHeight="1" x14ac:dyDescent="0.2">
      <c r="A209" s="1">
        <v>5</v>
      </c>
      <c r="B209" s="162" t="s">
        <v>2</v>
      </c>
      <c r="C209" s="162" t="s">
        <v>209</v>
      </c>
      <c r="D209" s="335"/>
      <c r="E209" s="302"/>
      <c r="F209" s="302"/>
      <c r="G209" s="302"/>
      <c r="H209" s="303"/>
      <c r="I209" s="335"/>
      <c r="J209" s="302"/>
      <c r="K209" s="302"/>
      <c r="L209" s="302"/>
      <c r="M209" s="303"/>
      <c r="N209" s="336" t="str">
        <f t="shared" si="21"/>
        <v/>
      </c>
      <c r="O209" s="302"/>
      <c r="P209" s="302"/>
      <c r="Q209" s="303"/>
      <c r="R209" s="335"/>
      <c r="S209" s="302"/>
      <c r="T209" s="303"/>
      <c r="U209" s="335"/>
      <c r="V209" s="302"/>
      <c r="W209" s="303"/>
      <c r="X209" s="336" t="str">
        <f t="shared" si="22"/>
        <v/>
      </c>
      <c r="Y209" s="303"/>
      <c r="Z209" s="335" t="str">
        <f t="shared" si="23"/>
        <v/>
      </c>
      <c r="AA209" s="302"/>
      <c r="AB209" s="303"/>
      <c r="AC209" s="144"/>
      <c r="AD209" s="145"/>
      <c r="AE209" s="336"/>
      <c r="AF209" s="302"/>
      <c r="AG209" s="302"/>
      <c r="AH209" s="303"/>
      <c r="AI209" s="146"/>
      <c r="AJ209" s="145"/>
      <c r="AK209" s="336"/>
      <c r="AL209" s="302"/>
      <c r="AM209" s="302"/>
      <c r="AN209" s="303"/>
      <c r="AO209" s="146"/>
      <c r="AP209" s="145"/>
      <c r="AQ209" s="336"/>
      <c r="AR209" s="302"/>
      <c r="AS209" s="302"/>
      <c r="AT209" s="303"/>
      <c r="AU209" s="146"/>
      <c r="AV209" s="145"/>
      <c r="AW209" s="336"/>
      <c r="AX209" s="302"/>
      <c r="AY209" s="302"/>
      <c r="AZ209" s="303"/>
      <c r="BA209" s="146"/>
      <c r="BB209" s="145"/>
      <c r="BC209" s="336"/>
      <c r="BD209" s="303"/>
      <c r="BE209" s="163"/>
      <c r="BF209" s="306"/>
      <c r="BG209" s="302"/>
      <c r="BH209" s="303"/>
      <c r="BI209" s="336"/>
      <c r="BJ209" s="303"/>
      <c r="BK209" s="335" t="str">
        <f t="shared" si="24"/>
        <v/>
      </c>
      <c r="BL209" s="302"/>
      <c r="BM209" s="303"/>
      <c r="BN209" s="306"/>
      <c r="BO209" s="302"/>
      <c r="BP209" s="303"/>
      <c r="BQ209" s="306"/>
      <c r="BR209" s="303"/>
      <c r="BS209" s="147" t="s">
        <v>27</v>
      </c>
      <c r="BT209" s="335"/>
      <c r="BU209" s="302"/>
      <c r="BV209" s="302"/>
      <c r="BW209" s="303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57"/>
      <c r="DI209" s="58"/>
      <c r="DJ209" s="58"/>
      <c r="DK209" s="57"/>
      <c r="DL209" s="58"/>
      <c r="DM209" s="58"/>
      <c r="DN209" s="57"/>
      <c r="DO209" s="58"/>
      <c r="DP209" s="59"/>
      <c r="DQ209" s="59"/>
      <c r="DR209" s="59"/>
      <c r="DZ209" s="133"/>
    </row>
    <row r="210" spans="1:130" ht="12.75" customHeight="1" x14ac:dyDescent="0.2">
      <c r="A210" s="1">
        <v>5</v>
      </c>
      <c r="B210" s="162" t="s">
        <v>19</v>
      </c>
      <c r="C210" s="162" t="s">
        <v>216</v>
      </c>
      <c r="D210" s="335"/>
      <c r="E210" s="302"/>
      <c r="F210" s="302"/>
      <c r="G210" s="302"/>
      <c r="H210" s="303"/>
      <c r="I210" s="335"/>
      <c r="J210" s="302"/>
      <c r="K210" s="302"/>
      <c r="L210" s="302"/>
      <c r="M210" s="303"/>
      <c r="N210" s="336" t="str">
        <f t="shared" si="21"/>
        <v/>
      </c>
      <c r="O210" s="302"/>
      <c r="P210" s="302"/>
      <c r="Q210" s="303"/>
      <c r="R210" s="335"/>
      <c r="S210" s="302"/>
      <c r="T210" s="303"/>
      <c r="U210" s="335"/>
      <c r="V210" s="302"/>
      <c r="W210" s="303"/>
      <c r="X210" s="336" t="str">
        <f t="shared" si="22"/>
        <v/>
      </c>
      <c r="Y210" s="303"/>
      <c r="Z210" s="335" t="str">
        <f t="shared" si="23"/>
        <v/>
      </c>
      <c r="AA210" s="302"/>
      <c r="AB210" s="303"/>
      <c r="AC210" s="144"/>
      <c r="AD210" s="145"/>
      <c r="AE210" s="336"/>
      <c r="AF210" s="302"/>
      <c r="AG210" s="302"/>
      <c r="AH210" s="303"/>
      <c r="AI210" s="146"/>
      <c r="AJ210" s="145"/>
      <c r="AK210" s="336"/>
      <c r="AL210" s="302"/>
      <c r="AM210" s="302"/>
      <c r="AN210" s="303"/>
      <c r="AO210" s="146"/>
      <c r="AP210" s="145"/>
      <c r="AQ210" s="336"/>
      <c r="AR210" s="302"/>
      <c r="AS210" s="302"/>
      <c r="AT210" s="303"/>
      <c r="AU210" s="146"/>
      <c r="AV210" s="145"/>
      <c r="AW210" s="336"/>
      <c r="AX210" s="302"/>
      <c r="AY210" s="302"/>
      <c r="AZ210" s="303"/>
      <c r="BA210" s="146"/>
      <c r="BB210" s="145"/>
      <c r="BC210" s="336"/>
      <c r="BD210" s="303"/>
      <c r="BE210" s="163"/>
      <c r="BF210" s="306"/>
      <c r="BG210" s="302"/>
      <c r="BH210" s="303"/>
      <c r="BI210" s="336"/>
      <c r="BJ210" s="303"/>
      <c r="BK210" s="335" t="str">
        <f t="shared" si="24"/>
        <v/>
      </c>
      <c r="BL210" s="302"/>
      <c r="BM210" s="303"/>
      <c r="BN210" s="306"/>
      <c r="BO210" s="302"/>
      <c r="BP210" s="303"/>
      <c r="BQ210" s="306"/>
      <c r="BR210" s="303"/>
      <c r="BS210" s="147" t="s">
        <v>33</v>
      </c>
      <c r="BT210" s="335"/>
      <c r="BU210" s="302"/>
      <c r="BV210" s="302"/>
      <c r="BW210" s="303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57"/>
      <c r="DI210" s="58"/>
      <c r="DJ210" s="58"/>
      <c r="DK210" s="57"/>
      <c r="DL210" s="58"/>
      <c r="DM210" s="58"/>
      <c r="DN210" s="57"/>
      <c r="DO210" s="58"/>
      <c r="DP210" s="59"/>
      <c r="DQ210" s="59"/>
      <c r="DR210" s="59"/>
      <c r="DZ210" s="133"/>
    </row>
    <row r="211" spans="1:130" ht="12.75" customHeight="1" x14ac:dyDescent="0.2">
      <c r="A211" s="1">
        <v>5</v>
      </c>
      <c r="B211" s="162" t="s">
        <v>27</v>
      </c>
      <c r="C211" s="162" t="s">
        <v>224</v>
      </c>
      <c r="D211" s="335"/>
      <c r="E211" s="302"/>
      <c r="F211" s="302"/>
      <c r="G211" s="302"/>
      <c r="H211" s="303"/>
      <c r="I211" s="335"/>
      <c r="J211" s="302"/>
      <c r="K211" s="302"/>
      <c r="L211" s="302"/>
      <c r="M211" s="303"/>
      <c r="N211" s="336" t="str">
        <f t="shared" si="21"/>
        <v/>
      </c>
      <c r="O211" s="302"/>
      <c r="P211" s="302"/>
      <c r="Q211" s="303"/>
      <c r="R211" s="335"/>
      <c r="S211" s="302"/>
      <c r="T211" s="303"/>
      <c r="U211" s="335"/>
      <c r="V211" s="302"/>
      <c r="W211" s="303"/>
      <c r="X211" s="336" t="str">
        <f t="shared" si="22"/>
        <v/>
      </c>
      <c r="Y211" s="303"/>
      <c r="Z211" s="335" t="str">
        <f t="shared" si="23"/>
        <v/>
      </c>
      <c r="AA211" s="302"/>
      <c r="AB211" s="303"/>
      <c r="AC211" s="144"/>
      <c r="AD211" s="145"/>
      <c r="AE211" s="336"/>
      <c r="AF211" s="302"/>
      <c r="AG211" s="302"/>
      <c r="AH211" s="303"/>
      <c r="AI211" s="146"/>
      <c r="AJ211" s="145"/>
      <c r="AK211" s="336"/>
      <c r="AL211" s="302"/>
      <c r="AM211" s="302"/>
      <c r="AN211" s="303"/>
      <c r="AO211" s="146"/>
      <c r="AP211" s="145"/>
      <c r="AQ211" s="336"/>
      <c r="AR211" s="302"/>
      <c r="AS211" s="302"/>
      <c r="AT211" s="303"/>
      <c r="AU211" s="146"/>
      <c r="AV211" s="145"/>
      <c r="AW211" s="336"/>
      <c r="AX211" s="302"/>
      <c r="AY211" s="302"/>
      <c r="AZ211" s="303"/>
      <c r="BA211" s="146"/>
      <c r="BB211" s="145"/>
      <c r="BC211" s="336"/>
      <c r="BD211" s="303"/>
      <c r="BE211" s="163"/>
      <c r="BF211" s="306"/>
      <c r="BG211" s="302"/>
      <c r="BH211" s="303"/>
      <c r="BI211" s="336"/>
      <c r="BJ211" s="303"/>
      <c r="BK211" s="335" t="str">
        <f t="shared" si="24"/>
        <v/>
      </c>
      <c r="BL211" s="302"/>
      <c r="BM211" s="303"/>
      <c r="BN211" s="306"/>
      <c r="BO211" s="302"/>
      <c r="BP211" s="303"/>
      <c r="BQ211" s="306"/>
      <c r="BR211" s="303"/>
      <c r="BS211" s="147" t="s">
        <v>47</v>
      </c>
      <c r="BT211" s="335"/>
      <c r="BU211" s="302"/>
      <c r="BV211" s="302"/>
      <c r="BW211" s="303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57"/>
      <c r="DI211" s="58"/>
      <c r="DJ211" s="58"/>
      <c r="DK211" s="57"/>
      <c r="DL211" s="58"/>
      <c r="DM211" s="58"/>
      <c r="DN211" s="57"/>
      <c r="DO211" s="58"/>
      <c r="DP211" s="59"/>
      <c r="DQ211" s="59"/>
      <c r="DR211" s="59"/>
      <c r="DZ211" s="133"/>
    </row>
    <row r="212" spans="1:130" ht="12.75" customHeight="1" x14ac:dyDescent="0.2">
      <c r="A212" s="1">
        <v>5</v>
      </c>
      <c r="B212" s="162" t="s">
        <v>33</v>
      </c>
      <c r="C212" s="162" t="s">
        <v>232</v>
      </c>
      <c r="D212" s="335"/>
      <c r="E212" s="302"/>
      <c r="F212" s="302"/>
      <c r="G212" s="302"/>
      <c r="H212" s="303"/>
      <c r="I212" s="335"/>
      <c r="J212" s="302"/>
      <c r="K212" s="302"/>
      <c r="L212" s="302"/>
      <c r="M212" s="303"/>
      <c r="N212" s="336" t="str">
        <f t="shared" si="21"/>
        <v/>
      </c>
      <c r="O212" s="302"/>
      <c r="P212" s="302"/>
      <c r="Q212" s="303"/>
      <c r="R212" s="335"/>
      <c r="S212" s="302"/>
      <c r="T212" s="303"/>
      <c r="U212" s="335"/>
      <c r="V212" s="302"/>
      <c r="W212" s="303"/>
      <c r="X212" s="336" t="str">
        <f t="shared" si="22"/>
        <v/>
      </c>
      <c r="Y212" s="303"/>
      <c r="Z212" s="335" t="str">
        <f t="shared" si="23"/>
        <v/>
      </c>
      <c r="AA212" s="302"/>
      <c r="AB212" s="303"/>
      <c r="AC212" s="144"/>
      <c r="AD212" s="145"/>
      <c r="AE212" s="336"/>
      <c r="AF212" s="302"/>
      <c r="AG212" s="302"/>
      <c r="AH212" s="303"/>
      <c r="AI212" s="146"/>
      <c r="AJ212" s="145"/>
      <c r="AK212" s="336"/>
      <c r="AL212" s="302"/>
      <c r="AM212" s="302"/>
      <c r="AN212" s="303"/>
      <c r="AO212" s="146"/>
      <c r="AP212" s="145"/>
      <c r="AQ212" s="336"/>
      <c r="AR212" s="302"/>
      <c r="AS212" s="302"/>
      <c r="AT212" s="303"/>
      <c r="AU212" s="146"/>
      <c r="AV212" s="145"/>
      <c r="AW212" s="336"/>
      <c r="AX212" s="302"/>
      <c r="AY212" s="302"/>
      <c r="AZ212" s="303"/>
      <c r="BA212" s="146"/>
      <c r="BB212" s="145"/>
      <c r="BC212" s="336"/>
      <c r="BD212" s="303"/>
      <c r="BE212" s="163"/>
      <c r="BF212" s="306"/>
      <c r="BG212" s="302"/>
      <c r="BH212" s="303"/>
      <c r="BI212" s="336"/>
      <c r="BJ212" s="303"/>
      <c r="BK212" s="335" t="str">
        <f t="shared" si="24"/>
        <v/>
      </c>
      <c r="BL212" s="302"/>
      <c r="BM212" s="303"/>
      <c r="BN212" s="306"/>
      <c r="BO212" s="302"/>
      <c r="BP212" s="303"/>
      <c r="BQ212" s="306"/>
      <c r="BR212" s="303"/>
      <c r="BS212" s="147" t="s">
        <v>75</v>
      </c>
      <c r="BT212" s="335"/>
      <c r="BU212" s="302"/>
      <c r="BV212" s="302"/>
      <c r="BW212" s="303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57"/>
      <c r="DI212" s="58"/>
      <c r="DJ212" s="58"/>
      <c r="DK212" s="57"/>
      <c r="DL212" s="58"/>
      <c r="DM212" s="58"/>
      <c r="DN212" s="57"/>
      <c r="DO212" s="58"/>
      <c r="DP212" s="59"/>
      <c r="DQ212" s="59"/>
      <c r="DR212" s="59"/>
      <c r="DZ212" s="133"/>
    </row>
    <row r="213" spans="1:130" ht="12.75" customHeight="1" x14ac:dyDescent="0.2">
      <c r="A213" s="1">
        <v>5</v>
      </c>
      <c r="B213" s="162" t="s">
        <v>47</v>
      </c>
      <c r="C213" s="162" t="s">
        <v>239</v>
      </c>
      <c r="D213" s="335"/>
      <c r="E213" s="302"/>
      <c r="F213" s="302"/>
      <c r="G213" s="302"/>
      <c r="H213" s="303"/>
      <c r="I213" s="335"/>
      <c r="J213" s="302"/>
      <c r="K213" s="302"/>
      <c r="L213" s="302"/>
      <c r="M213" s="303"/>
      <c r="N213" s="336" t="str">
        <f t="shared" si="21"/>
        <v/>
      </c>
      <c r="O213" s="302"/>
      <c r="P213" s="302"/>
      <c r="Q213" s="303"/>
      <c r="R213" s="335"/>
      <c r="S213" s="302"/>
      <c r="T213" s="303"/>
      <c r="U213" s="335"/>
      <c r="V213" s="302"/>
      <c r="W213" s="303"/>
      <c r="X213" s="336" t="str">
        <f t="shared" si="22"/>
        <v/>
      </c>
      <c r="Y213" s="303"/>
      <c r="Z213" s="335" t="str">
        <f t="shared" si="23"/>
        <v/>
      </c>
      <c r="AA213" s="302"/>
      <c r="AB213" s="303"/>
      <c r="AC213" s="144"/>
      <c r="AD213" s="145"/>
      <c r="AE213" s="336"/>
      <c r="AF213" s="302"/>
      <c r="AG213" s="302"/>
      <c r="AH213" s="303"/>
      <c r="AI213" s="146"/>
      <c r="AJ213" s="145"/>
      <c r="AK213" s="336"/>
      <c r="AL213" s="302"/>
      <c r="AM213" s="302"/>
      <c r="AN213" s="303"/>
      <c r="AO213" s="146"/>
      <c r="AP213" s="145"/>
      <c r="AQ213" s="336"/>
      <c r="AR213" s="302"/>
      <c r="AS213" s="302"/>
      <c r="AT213" s="303"/>
      <c r="AU213" s="146"/>
      <c r="AV213" s="145"/>
      <c r="AW213" s="336"/>
      <c r="AX213" s="302"/>
      <c r="AY213" s="302"/>
      <c r="AZ213" s="303"/>
      <c r="BA213" s="146"/>
      <c r="BB213" s="145"/>
      <c r="BC213" s="336"/>
      <c r="BD213" s="303"/>
      <c r="BE213" s="163"/>
      <c r="BF213" s="306"/>
      <c r="BG213" s="302"/>
      <c r="BH213" s="303"/>
      <c r="BI213" s="336"/>
      <c r="BJ213" s="303"/>
      <c r="BK213" s="335" t="str">
        <f t="shared" si="24"/>
        <v/>
      </c>
      <c r="BL213" s="302"/>
      <c r="BM213" s="303"/>
      <c r="BN213" s="306"/>
      <c r="BO213" s="302"/>
      <c r="BP213" s="303"/>
      <c r="BQ213" s="306"/>
      <c r="BR213" s="303"/>
      <c r="BS213" s="147" t="s">
        <v>87</v>
      </c>
      <c r="BT213" s="335"/>
      <c r="BU213" s="302"/>
      <c r="BV213" s="302"/>
      <c r="BW213" s="303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57"/>
      <c r="DI213" s="58"/>
      <c r="DJ213" s="58"/>
      <c r="DK213" s="57"/>
      <c r="DL213" s="58"/>
      <c r="DM213" s="58"/>
      <c r="DN213" s="57"/>
      <c r="DO213" s="58"/>
      <c r="DP213" s="59"/>
      <c r="DQ213" s="59"/>
      <c r="DR213" s="59"/>
      <c r="DZ213" s="133"/>
    </row>
    <row r="214" spans="1:130" ht="12.75" customHeight="1" x14ac:dyDescent="0.2">
      <c r="A214" s="1">
        <v>5</v>
      </c>
      <c r="B214" s="164" t="s">
        <v>75</v>
      </c>
      <c r="C214" s="164" t="s">
        <v>245</v>
      </c>
      <c r="D214" s="320"/>
      <c r="E214" s="294"/>
      <c r="F214" s="294"/>
      <c r="G214" s="294"/>
      <c r="H214" s="295"/>
      <c r="I214" s="320"/>
      <c r="J214" s="294"/>
      <c r="K214" s="294"/>
      <c r="L214" s="294"/>
      <c r="M214" s="295"/>
      <c r="N214" s="334" t="str">
        <f t="shared" si="21"/>
        <v/>
      </c>
      <c r="O214" s="294"/>
      <c r="P214" s="294"/>
      <c r="Q214" s="295"/>
      <c r="R214" s="320"/>
      <c r="S214" s="294"/>
      <c r="T214" s="295"/>
      <c r="U214" s="320"/>
      <c r="V214" s="294"/>
      <c r="W214" s="295"/>
      <c r="X214" s="334" t="str">
        <f t="shared" si="22"/>
        <v/>
      </c>
      <c r="Y214" s="295"/>
      <c r="Z214" s="320" t="str">
        <f t="shared" si="23"/>
        <v/>
      </c>
      <c r="AA214" s="294"/>
      <c r="AB214" s="295"/>
      <c r="AC214" s="151"/>
      <c r="AD214" s="152"/>
      <c r="AE214" s="334"/>
      <c r="AF214" s="294"/>
      <c r="AG214" s="294"/>
      <c r="AH214" s="295"/>
      <c r="AI214" s="153"/>
      <c r="AJ214" s="152"/>
      <c r="AK214" s="334"/>
      <c r="AL214" s="294"/>
      <c r="AM214" s="294"/>
      <c r="AN214" s="295"/>
      <c r="AO214" s="153"/>
      <c r="AP214" s="152"/>
      <c r="AQ214" s="334"/>
      <c r="AR214" s="294"/>
      <c r="AS214" s="294"/>
      <c r="AT214" s="295"/>
      <c r="AU214" s="153"/>
      <c r="AV214" s="152"/>
      <c r="AW214" s="334"/>
      <c r="AX214" s="294"/>
      <c r="AY214" s="294"/>
      <c r="AZ214" s="295"/>
      <c r="BA214" s="153"/>
      <c r="BB214" s="152"/>
      <c r="BC214" s="334"/>
      <c r="BD214" s="295"/>
      <c r="BE214" s="165"/>
      <c r="BF214" s="298"/>
      <c r="BG214" s="294"/>
      <c r="BH214" s="295"/>
      <c r="BI214" s="334"/>
      <c r="BJ214" s="295"/>
      <c r="BK214" s="320" t="str">
        <f t="shared" si="24"/>
        <v/>
      </c>
      <c r="BL214" s="294"/>
      <c r="BM214" s="295"/>
      <c r="BN214" s="298"/>
      <c r="BO214" s="294"/>
      <c r="BP214" s="295"/>
      <c r="BQ214" s="298"/>
      <c r="BR214" s="295"/>
      <c r="BS214" s="154" t="s">
        <v>94</v>
      </c>
      <c r="BT214" s="320"/>
      <c r="BU214" s="294"/>
      <c r="BV214" s="294"/>
      <c r="BW214" s="295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57"/>
      <c r="DI214" s="58"/>
      <c r="DJ214" s="58"/>
      <c r="DK214" s="57"/>
      <c r="DL214" s="58"/>
      <c r="DM214" s="58"/>
      <c r="DN214" s="57"/>
      <c r="DO214" s="58"/>
      <c r="DP214" s="59"/>
      <c r="DQ214" s="59"/>
      <c r="DR214" s="59"/>
      <c r="DZ214" s="133"/>
    </row>
    <row r="215" spans="1:130" ht="12.75" customHeight="1" x14ac:dyDescent="0.2">
      <c r="A215" s="1">
        <v>5</v>
      </c>
      <c r="B215" s="321"/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  <c r="U215" s="322"/>
      <c r="V215" s="322"/>
      <c r="W215" s="322"/>
      <c r="X215" s="322"/>
      <c r="Y215" s="322"/>
      <c r="Z215" s="322"/>
      <c r="AA215" s="322"/>
      <c r="AB215" s="322"/>
      <c r="AC215" s="322"/>
      <c r="AD215" s="322"/>
      <c r="AE215" s="322"/>
      <c r="AF215" s="322"/>
      <c r="AG215" s="322"/>
      <c r="AH215" s="322"/>
      <c r="AI215" s="322"/>
      <c r="AJ215" s="322"/>
      <c r="AK215" s="322"/>
      <c r="AL215" s="322"/>
      <c r="AM215" s="322"/>
      <c r="AN215" s="322"/>
      <c r="AO215" s="322"/>
      <c r="AP215" s="322"/>
      <c r="AQ215" s="322"/>
      <c r="AR215" s="322"/>
      <c r="AS215" s="322"/>
      <c r="AT215" s="322"/>
      <c r="AU215" s="322"/>
      <c r="AV215" s="322"/>
      <c r="AW215" s="322"/>
      <c r="AX215" s="322"/>
      <c r="AY215" s="322"/>
      <c r="AZ215" s="322"/>
      <c r="BA215" s="322"/>
      <c r="BB215" s="322"/>
      <c r="BC215" s="322"/>
      <c r="BD215" s="322"/>
      <c r="BE215" s="322"/>
      <c r="BF215" s="322"/>
      <c r="BG215" s="322"/>
      <c r="BH215" s="322"/>
      <c r="BI215" s="322"/>
      <c r="BJ215" s="322"/>
      <c r="BK215" s="322"/>
      <c r="BL215" s="322"/>
      <c r="BM215" s="322"/>
      <c r="BN215" s="322"/>
      <c r="BO215" s="322"/>
      <c r="BP215" s="322"/>
      <c r="BQ215" s="322"/>
      <c r="BR215" s="322"/>
      <c r="BS215" s="322"/>
      <c r="BT215" s="322"/>
      <c r="BU215" s="322"/>
      <c r="BV215" s="322"/>
      <c r="BW215" s="322"/>
      <c r="BX215" s="7"/>
      <c r="BY215" s="58"/>
      <c r="BZ215" s="58"/>
      <c r="CA215" s="58"/>
      <c r="CB215" s="58"/>
      <c r="CC215" s="58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57"/>
      <c r="DI215" s="58"/>
      <c r="DJ215" s="58"/>
      <c r="DK215" s="57"/>
      <c r="DL215" s="58"/>
      <c r="DM215" s="58"/>
      <c r="DN215" s="57"/>
      <c r="DO215" s="58"/>
      <c r="DP215" s="59"/>
      <c r="DQ215" s="59"/>
      <c r="DR215" s="59"/>
      <c r="DZ215" s="133"/>
    </row>
    <row r="216" spans="1:130" ht="12.75" customHeight="1" x14ac:dyDescent="0.2">
      <c r="A216" s="1">
        <v>5</v>
      </c>
      <c r="B216" s="323" t="s">
        <v>247</v>
      </c>
      <c r="C216" s="324"/>
      <c r="D216" s="324"/>
      <c r="E216" s="324"/>
      <c r="F216" s="324"/>
      <c r="G216" s="324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4"/>
      <c r="Y216" s="324"/>
      <c r="Z216" s="324"/>
      <c r="AA216" s="324"/>
      <c r="AB216" s="324"/>
      <c r="AC216" s="324"/>
      <c r="AD216" s="324"/>
      <c r="AE216" s="324"/>
      <c r="AF216" s="324"/>
      <c r="AG216" s="324"/>
      <c r="AH216" s="324"/>
      <c r="AI216" s="324"/>
      <c r="AJ216" s="324"/>
      <c r="AK216" s="324"/>
      <c r="AL216" s="324"/>
      <c r="AM216" s="324"/>
      <c r="AN216" s="324"/>
      <c r="AO216" s="324"/>
      <c r="AP216" s="324"/>
      <c r="AQ216" s="324"/>
      <c r="AR216" s="324"/>
      <c r="AS216" s="324"/>
      <c r="AT216" s="324"/>
      <c r="AU216" s="324"/>
      <c r="AV216" s="324"/>
      <c r="AW216" s="324"/>
      <c r="AX216" s="324"/>
      <c r="AY216" s="324"/>
      <c r="AZ216" s="324"/>
      <c r="BA216" s="324"/>
      <c r="BB216" s="324"/>
      <c r="BC216" s="324"/>
      <c r="BD216" s="324"/>
      <c r="BE216" s="324"/>
      <c r="BF216" s="324"/>
      <c r="BG216" s="324"/>
      <c r="BH216" s="324"/>
      <c r="BI216" s="324"/>
      <c r="BJ216" s="325" t="s">
        <v>248</v>
      </c>
      <c r="BK216" s="326"/>
      <c r="BL216" s="326"/>
      <c r="BM216" s="326"/>
      <c r="BN216" s="326"/>
      <c r="BO216" s="326"/>
      <c r="BP216" s="326"/>
      <c r="BQ216" s="326"/>
      <c r="BR216" s="326"/>
      <c r="BS216" s="326"/>
      <c r="BT216" s="326"/>
      <c r="BU216" s="326"/>
      <c r="BV216" s="326"/>
      <c r="BW216" s="327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57"/>
      <c r="DI216" s="58"/>
      <c r="DJ216" s="58"/>
      <c r="DK216" s="57"/>
      <c r="DL216" s="58"/>
      <c r="DM216" s="58"/>
      <c r="DN216" s="57"/>
      <c r="DO216" s="58"/>
      <c r="DP216" s="59"/>
      <c r="DQ216" s="59"/>
      <c r="DR216" s="59"/>
      <c r="DZ216" s="133"/>
    </row>
    <row r="217" spans="1:130" ht="12.75" customHeight="1" x14ac:dyDescent="0.2">
      <c r="A217" s="1">
        <v>5</v>
      </c>
      <c r="B217" s="331" t="s">
        <v>249</v>
      </c>
      <c r="C217" s="316"/>
      <c r="D217" s="332" t="s">
        <v>250</v>
      </c>
      <c r="E217" s="316"/>
      <c r="F217" s="333" t="s">
        <v>251</v>
      </c>
      <c r="G217" s="315"/>
      <c r="H217" s="315"/>
      <c r="I217" s="316"/>
      <c r="J217" s="333" t="s">
        <v>252</v>
      </c>
      <c r="K217" s="315"/>
      <c r="L217" s="315"/>
      <c r="M217" s="318"/>
      <c r="N217" s="331" t="s">
        <v>249</v>
      </c>
      <c r="O217" s="316"/>
      <c r="P217" s="332" t="s">
        <v>250</v>
      </c>
      <c r="Q217" s="316"/>
      <c r="R217" s="333" t="s">
        <v>251</v>
      </c>
      <c r="S217" s="315"/>
      <c r="T217" s="315"/>
      <c r="U217" s="316"/>
      <c r="V217" s="333" t="s">
        <v>252</v>
      </c>
      <c r="W217" s="315"/>
      <c r="X217" s="315"/>
      <c r="Y217" s="318"/>
      <c r="Z217" s="331" t="s">
        <v>249</v>
      </c>
      <c r="AA217" s="316"/>
      <c r="AB217" s="332" t="s">
        <v>250</v>
      </c>
      <c r="AC217" s="316"/>
      <c r="AD217" s="333" t="s">
        <v>251</v>
      </c>
      <c r="AE217" s="315"/>
      <c r="AF217" s="315"/>
      <c r="AG217" s="316"/>
      <c r="AH217" s="333" t="s">
        <v>252</v>
      </c>
      <c r="AI217" s="315"/>
      <c r="AJ217" s="315"/>
      <c r="AK217" s="318"/>
      <c r="AL217" s="331" t="s">
        <v>249</v>
      </c>
      <c r="AM217" s="316"/>
      <c r="AN217" s="332" t="s">
        <v>250</v>
      </c>
      <c r="AO217" s="316"/>
      <c r="AP217" s="333" t="s">
        <v>251</v>
      </c>
      <c r="AQ217" s="315"/>
      <c r="AR217" s="315"/>
      <c r="AS217" s="316"/>
      <c r="AT217" s="333" t="s">
        <v>252</v>
      </c>
      <c r="AU217" s="315"/>
      <c r="AV217" s="315"/>
      <c r="AW217" s="318"/>
      <c r="AX217" s="331" t="s">
        <v>249</v>
      </c>
      <c r="AY217" s="316"/>
      <c r="AZ217" s="332" t="s">
        <v>250</v>
      </c>
      <c r="BA217" s="316"/>
      <c r="BB217" s="333" t="s">
        <v>251</v>
      </c>
      <c r="BC217" s="315"/>
      <c r="BD217" s="315"/>
      <c r="BE217" s="316"/>
      <c r="BF217" s="333" t="s">
        <v>253</v>
      </c>
      <c r="BG217" s="315"/>
      <c r="BH217" s="315"/>
      <c r="BI217" s="318"/>
      <c r="BJ217" s="328"/>
      <c r="BK217" s="329"/>
      <c r="BL217" s="329"/>
      <c r="BM217" s="329"/>
      <c r="BN217" s="329"/>
      <c r="BO217" s="329"/>
      <c r="BP217" s="329"/>
      <c r="BQ217" s="329"/>
      <c r="BR217" s="329"/>
      <c r="BS217" s="329"/>
      <c r="BT217" s="329"/>
      <c r="BU217" s="329"/>
      <c r="BV217" s="329"/>
      <c r="BW217" s="330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57"/>
      <c r="DI217" s="58"/>
      <c r="DJ217" s="58"/>
      <c r="DK217" s="57"/>
      <c r="DL217" s="58"/>
      <c r="DM217" s="58"/>
      <c r="DN217" s="57"/>
      <c r="DO217" s="58"/>
      <c r="DP217" s="59"/>
      <c r="DQ217" s="59"/>
      <c r="DR217" s="59"/>
      <c r="DZ217" s="133"/>
    </row>
    <row r="218" spans="1:130" ht="12.75" customHeight="1" x14ac:dyDescent="0.2">
      <c r="A218" s="1">
        <v>5</v>
      </c>
      <c r="B218" s="319"/>
      <c r="C218" s="310"/>
      <c r="D218" s="309"/>
      <c r="E218" s="310"/>
      <c r="F218" s="311"/>
      <c r="G218" s="312"/>
      <c r="H218" s="312"/>
      <c r="I218" s="310"/>
      <c r="J218" s="311"/>
      <c r="K218" s="312"/>
      <c r="L218" s="312"/>
      <c r="M218" s="313"/>
      <c r="N218" s="319"/>
      <c r="O218" s="310"/>
      <c r="P218" s="309"/>
      <c r="Q218" s="310"/>
      <c r="R218" s="311"/>
      <c r="S218" s="312"/>
      <c r="T218" s="312"/>
      <c r="U218" s="310"/>
      <c r="V218" s="311"/>
      <c r="W218" s="312"/>
      <c r="X218" s="312"/>
      <c r="Y218" s="313"/>
      <c r="Z218" s="319"/>
      <c r="AA218" s="310"/>
      <c r="AB218" s="309"/>
      <c r="AC218" s="310"/>
      <c r="AD218" s="311"/>
      <c r="AE218" s="312"/>
      <c r="AF218" s="312"/>
      <c r="AG218" s="310"/>
      <c r="AH218" s="311"/>
      <c r="AI218" s="312"/>
      <c r="AJ218" s="312"/>
      <c r="AK218" s="313"/>
      <c r="AL218" s="319"/>
      <c r="AM218" s="310"/>
      <c r="AN218" s="309"/>
      <c r="AO218" s="310"/>
      <c r="AP218" s="311"/>
      <c r="AQ218" s="312"/>
      <c r="AR218" s="312"/>
      <c r="AS218" s="310"/>
      <c r="AT218" s="311"/>
      <c r="AU218" s="312"/>
      <c r="AV218" s="312"/>
      <c r="AW218" s="313"/>
      <c r="AX218" s="319"/>
      <c r="AY218" s="310"/>
      <c r="AZ218" s="309"/>
      <c r="BA218" s="310"/>
      <c r="BB218" s="311"/>
      <c r="BC218" s="312"/>
      <c r="BD218" s="312"/>
      <c r="BE218" s="310"/>
      <c r="BF218" s="311"/>
      <c r="BG218" s="312"/>
      <c r="BH218" s="312"/>
      <c r="BI218" s="313"/>
      <c r="BJ218" s="314" t="s">
        <v>255</v>
      </c>
      <c r="BK218" s="315"/>
      <c r="BL218" s="315"/>
      <c r="BM218" s="315"/>
      <c r="BN218" s="315"/>
      <c r="BO218" s="315"/>
      <c r="BP218" s="315"/>
      <c r="BQ218" s="315"/>
      <c r="BR218" s="315"/>
      <c r="BS218" s="316"/>
      <c r="BT218" s="317" t="str">
        <f>IF(MAX(R154:T170,R191:T197)=0,"",MAX(R154:T170,R191:T197))</f>
        <v/>
      </c>
      <c r="BU218" s="315"/>
      <c r="BV218" s="315"/>
      <c r="BW218" s="318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57"/>
      <c r="DI218" s="58"/>
      <c r="DJ218" s="58"/>
      <c r="DK218" s="57"/>
      <c r="DL218" s="58"/>
      <c r="DM218" s="58"/>
      <c r="DN218" s="57"/>
      <c r="DO218" s="58"/>
      <c r="DP218" s="59"/>
      <c r="DQ218" s="59"/>
      <c r="DR218" s="59"/>
      <c r="DZ218" s="133"/>
    </row>
    <row r="219" spans="1:130" ht="12.75" customHeight="1" x14ac:dyDescent="0.2">
      <c r="A219" s="1">
        <v>5</v>
      </c>
      <c r="B219" s="306"/>
      <c r="C219" s="300"/>
      <c r="D219" s="299"/>
      <c r="E219" s="300"/>
      <c r="F219" s="301"/>
      <c r="G219" s="302"/>
      <c r="H219" s="302"/>
      <c r="I219" s="300"/>
      <c r="J219" s="301"/>
      <c r="K219" s="302"/>
      <c r="L219" s="302"/>
      <c r="M219" s="303"/>
      <c r="N219" s="306"/>
      <c r="O219" s="300"/>
      <c r="P219" s="299"/>
      <c r="Q219" s="300"/>
      <c r="R219" s="301"/>
      <c r="S219" s="302"/>
      <c r="T219" s="302"/>
      <c r="U219" s="300"/>
      <c r="V219" s="301"/>
      <c r="W219" s="302"/>
      <c r="X219" s="302"/>
      <c r="Y219" s="303"/>
      <c r="Z219" s="306"/>
      <c r="AA219" s="300"/>
      <c r="AB219" s="299"/>
      <c r="AC219" s="300"/>
      <c r="AD219" s="301"/>
      <c r="AE219" s="302"/>
      <c r="AF219" s="302"/>
      <c r="AG219" s="300"/>
      <c r="AH219" s="301"/>
      <c r="AI219" s="302"/>
      <c r="AJ219" s="302"/>
      <c r="AK219" s="303"/>
      <c r="AL219" s="306"/>
      <c r="AM219" s="300"/>
      <c r="AN219" s="299"/>
      <c r="AO219" s="300"/>
      <c r="AP219" s="301"/>
      <c r="AQ219" s="302"/>
      <c r="AR219" s="302"/>
      <c r="AS219" s="300"/>
      <c r="AT219" s="301"/>
      <c r="AU219" s="302"/>
      <c r="AV219" s="302"/>
      <c r="AW219" s="303"/>
      <c r="AX219" s="306"/>
      <c r="AY219" s="300"/>
      <c r="AZ219" s="299"/>
      <c r="BA219" s="300"/>
      <c r="BB219" s="301"/>
      <c r="BC219" s="302"/>
      <c r="BD219" s="302"/>
      <c r="BE219" s="300"/>
      <c r="BF219" s="301"/>
      <c r="BG219" s="302"/>
      <c r="BH219" s="302"/>
      <c r="BI219" s="303"/>
      <c r="BJ219" s="304" t="s">
        <v>256</v>
      </c>
      <c r="BK219" s="302"/>
      <c r="BL219" s="302"/>
      <c r="BM219" s="302"/>
      <c r="BN219" s="302"/>
      <c r="BO219" s="302"/>
      <c r="BP219" s="302"/>
      <c r="BQ219" s="302"/>
      <c r="BR219" s="302"/>
      <c r="BS219" s="300"/>
      <c r="BT219" s="305" t="str">
        <f>IF(MIN(R154:T170,R191:T197)=0,"",MIN(R154:T170,R191:T197))</f>
        <v/>
      </c>
      <c r="BU219" s="302"/>
      <c r="BV219" s="302"/>
      <c r="BW219" s="303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57"/>
      <c r="DI219" s="58"/>
      <c r="DJ219" s="58"/>
      <c r="DK219" s="57"/>
      <c r="DL219" s="58"/>
      <c r="DM219" s="58"/>
      <c r="DN219" s="57"/>
      <c r="DO219" s="58"/>
      <c r="DP219" s="59"/>
      <c r="DQ219" s="59"/>
      <c r="DR219" s="59"/>
      <c r="DZ219" s="133"/>
    </row>
    <row r="220" spans="1:130" ht="12.75" customHeight="1" x14ac:dyDescent="0.2">
      <c r="A220" s="1">
        <v>5</v>
      </c>
      <c r="B220" s="306"/>
      <c r="C220" s="300"/>
      <c r="D220" s="299"/>
      <c r="E220" s="300"/>
      <c r="F220" s="301"/>
      <c r="G220" s="302"/>
      <c r="H220" s="302"/>
      <c r="I220" s="300"/>
      <c r="J220" s="301"/>
      <c r="K220" s="302"/>
      <c r="L220" s="302"/>
      <c r="M220" s="303"/>
      <c r="N220" s="306"/>
      <c r="O220" s="300"/>
      <c r="P220" s="299"/>
      <c r="Q220" s="300"/>
      <c r="R220" s="301"/>
      <c r="S220" s="302"/>
      <c r="T220" s="302"/>
      <c r="U220" s="300"/>
      <c r="V220" s="301"/>
      <c r="W220" s="302"/>
      <c r="X220" s="302"/>
      <c r="Y220" s="303"/>
      <c r="Z220" s="306"/>
      <c r="AA220" s="300"/>
      <c r="AB220" s="299"/>
      <c r="AC220" s="300"/>
      <c r="AD220" s="301"/>
      <c r="AE220" s="302"/>
      <c r="AF220" s="302"/>
      <c r="AG220" s="300"/>
      <c r="AH220" s="301"/>
      <c r="AI220" s="302"/>
      <c r="AJ220" s="302"/>
      <c r="AK220" s="303"/>
      <c r="AL220" s="306"/>
      <c r="AM220" s="300"/>
      <c r="AN220" s="299"/>
      <c r="AO220" s="300"/>
      <c r="AP220" s="301"/>
      <c r="AQ220" s="302"/>
      <c r="AR220" s="302"/>
      <c r="AS220" s="300"/>
      <c r="AT220" s="301"/>
      <c r="AU220" s="302"/>
      <c r="AV220" s="302"/>
      <c r="AW220" s="303"/>
      <c r="AX220" s="306"/>
      <c r="AY220" s="300"/>
      <c r="AZ220" s="299"/>
      <c r="BA220" s="300"/>
      <c r="BB220" s="301"/>
      <c r="BC220" s="302"/>
      <c r="BD220" s="302"/>
      <c r="BE220" s="300"/>
      <c r="BF220" s="301"/>
      <c r="BG220" s="302"/>
      <c r="BH220" s="302"/>
      <c r="BI220" s="303"/>
      <c r="BJ220" s="304" t="s">
        <v>257</v>
      </c>
      <c r="BK220" s="302"/>
      <c r="BL220" s="302"/>
      <c r="BM220" s="302"/>
      <c r="BN220" s="302"/>
      <c r="BO220" s="302"/>
      <c r="BP220" s="302"/>
      <c r="BQ220" s="302"/>
      <c r="BR220" s="302"/>
      <c r="BS220" s="300"/>
      <c r="BT220" s="307" t="str">
        <f ca="1">IF(BT221="","",IF(ISERROR(MATCH(BT221,BK154:BK170,0))=TRUE,OFFSET(BK190,MATCH(BT221,BK191:BK197,0),-5),OFFSET(BK153,MATCH(BT221,BK154:BK170,0),-5)))</f>
        <v/>
      </c>
      <c r="BU220" s="302"/>
      <c r="BV220" s="302"/>
      <c r="BW220" s="303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57"/>
      <c r="DI220" s="58"/>
      <c r="DJ220" s="58"/>
      <c r="DK220" s="57"/>
      <c r="DL220" s="58"/>
      <c r="DM220" s="58"/>
      <c r="DN220" s="57"/>
      <c r="DO220" s="58"/>
      <c r="DP220" s="59"/>
      <c r="DQ220" s="59"/>
      <c r="DR220" s="59"/>
      <c r="DZ220" s="133"/>
    </row>
    <row r="221" spans="1:130" ht="12.75" customHeight="1" x14ac:dyDescent="0.2">
      <c r="A221" s="1">
        <v>5</v>
      </c>
      <c r="B221" s="306"/>
      <c r="C221" s="300"/>
      <c r="D221" s="299"/>
      <c r="E221" s="300"/>
      <c r="F221" s="301"/>
      <c r="G221" s="302"/>
      <c r="H221" s="302"/>
      <c r="I221" s="300"/>
      <c r="J221" s="301"/>
      <c r="K221" s="302"/>
      <c r="L221" s="302"/>
      <c r="M221" s="303"/>
      <c r="N221" s="306"/>
      <c r="O221" s="300"/>
      <c r="P221" s="299"/>
      <c r="Q221" s="300"/>
      <c r="R221" s="301"/>
      <c r="S221" s="302"/>
      <c r="T221" s="302"/>
      <c r="U221" s="300"/>
      <c r="V221" s="301"/>
      <c r="W221" s="302"/>
      <c r="X221" s="302"/>
      <c r="Y221" s="303"/>
      <c r="Z221" s="306"/>
      <c r="AA221" s="300"/>
      <c r="AB221" s="299"/>
      <c r="AC221" s="300"/>
      <c r="AD221" s="301"/>
      <c r="AE221" s="302"/>
      <c r="AF221" s="302"/>
      <c r="AG221" s="300"/>
      <c r="AH221" s="301"/>
      <c r="AI221" s="302"/>
      <c r="AJ221" s="302"/>
      <c r="AK221" s="303"/>
      <c r="AL221" s="306"/>
      <c r="AM221" s="300"/>
      <c r="AN221" s="299"/>
      <c r="AO221" s="300"/>
      <c r="AP221" s="301"/>
      <c r="AQ221" s="302"/>
      <c r="AR221" s="302"/>
      <c r="AS221" s="300"/>
      <c r="AT221" s="301"/>
      <c r="AU221" s="302"/>
      <c r="AV221" s="302"/>
      <c r="AW221" s="303"/>
      <c r="AX221" s="306"/>
      <c r="AY221" s="300"/>
      <c r="AZ221" s="299"/>
      <c r="BA221" s="300"/>
      <c r="BB221" s="301"/>
      <c r="BC221" s="302"/>
      <c r="BD221" s="302"/>
      <c r="BE221" s="300"/>
      <c r="BF221" s="301"/>
      <c r="BG221" s="302"/>
      <c r="BH221" s="302"/>
      <c r="BI221" s="303"/>
      <c r="BJ221" s="308" t="s">
        <v>258</v>
      </c>
      <c r="BK221" s="302"/>
      <c r="BL221" s="302"/>
      <c r="BM221" s="302"/>
      <c r="BN221" s="302"/>
      <c r="BO221" s="302"/>
      <c r="BP221" s="302"/>
      <c r="BQ221" s="302"/>
      <c r="BR221" s="302"/>
      <c r="BS221" s="300"/>
      <c r="BT221" s="305" t="str">
        <f>IF(MAX(BK154:BM170,BK191:BM197)=0,"",MAX(BK154:BM170,BK191:BM197))</f>
        <v/>
      </c>
      <c r="BU221" s="302"/>
      <c r="BV221" s="302"/>
      <c r="BW221" s="303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57"/>
      <c r="DI221" s="58"/>
      <c r="DJ221" s="58"/>
      <c r="DK221" s="57"/>
      <c r="DL221" s="58"/>
      <c r="DM221" s="58"/>
      <c r="DN221" s="57"/>
      <c r="DO221" s="58"/>
      <c r="DP221" s="59"/>
      <c r="DQ221" s="59"/>
      <c r="DR221" s="59"/>
      <c r="DZ221" s="133"/>
    </row>
    <row r="222" spans="1:130" ht="12.75" customHeight="1" x14ac:dyDescent="0.2">
      <c r="A222" s="1">
        <v>5</v>
      </c>
      <c r="B222" s="306"/>
      <c r="C222" s="300"/>
      <c r="D222" s="299"/>
      <c r="E222" s="300"/>
      <c r="F222" s="301"/>
      <c r="G222" s="302"/>
      <c r="H222" s="302"/>
      <c r="I222" s="300"/>
      <c r="J222" s="301"/>
      <c r="K222" s="302"/>
      <c r="L222" s="302"/>
      <c r="M222" s="303"/>
      <c r="N222" s="306"/>
      <c r="O222" s="300"/>
      <c r="P222" s="299"/>
      <c r="Q222" s="300"/>
      <c r="R222" s="301"/>
      <c r="S222" s="302"/>
      <c r="T222" s="302"/>
      <c r="U222" s="300"/>
      <c r="V222" s="301"/>
      <c r="W222" s="302"/>
      <c r="X222" s="302"/>
      <c r="Y222" s="303"/>
      <c r="Z222" s="306"/>
      <c r="AA222" s="300"/>
      <c r="AB222" s="299"/>
      <c r="AC222" s="300"/>
      <c r="AD222" s="301"/>
      <c r="AE222" s="302"/>
      <c r="AF222" s="302"/>
      <c r="AG222" s="300"/>
      <c r="AH222" s="301"/>
      <c r="AI222" s="302"/>
      <c r="AJ222" s="302"/>
      <c r="AK222" s="303"/>
      <c r="AL222" s="306"/>
      <c r="AM222" s="300"/>
      <c r="AN222" s="299"/>
      <c r="AO222" s="300"/>
      <c r="AP222" s="301"/>
      <c r="AQ222" s="302"/>
      <c r="AR222" s="302"/>
      <c r="AS222" s="300"/>
      <c r="AT222" s="301"/>
      <c r="AU222" s="302"/>
      <c r="AV222" s="302"/>
      <c r="AW222" s="303"/>
      <c r="AX222" s="306"/>
      <c r="AY222" s="300"/>
      <c r="AZ222" s="299"/>
      <c r="BA222" s="300"/>
      <c r="BB222" s="301"/>
      <c r="BC222" s="302"/>
      <c r="BD222" s="302"/>
      <c r="BE222" s="300"/>
      <c r="BF222" s="301"/>
      <c r="BG222" s="302"/>
      <c r="BH222" s="302"/>
      <c r="BI222" s="303"/>
      <c r="BJ222" s="304" t="s">
        <v>261</v>
      </c>
      <c r="BK222" s="302"/>
      <c r="BL222" s="302"/>
      <c r="BM222" s="302"/>
      <c r="BN222" s="302"/>
      <c r="BO222" s="302"/>
      <c r="BP222" s="302"/>
      <c r="BQ222" s="302"/>
      <c r="BR222" s="302"/>
      <c r="BS222" s="300"/>
      <c r="BT222" s="305"/>
      <c r="BU222" s="300"/>
      <c r="BV222" s="305"/>
      <c r="BW222" s="303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57"/>
      <c r="DI222" s="58"/>
      <c r="DJ222" s="58"/>
      <c r="DK222" s="57"/>
      <c r="DL222" s="58"/>
      <c r="DM222" s="58"/>
      <c r="DN222" s="57"/>
      <c r="DO222" s="58"/>
      <c r="DP222" s="59"/>
      <c r="DQ222" s="59"/>
      <c r="DR222" s="59"/>
      <c r="DZ222" s="133"/>
    </row>
    <row r="223" spans="1:130" ht="12.75" customHeight="1" x14ac:dyDescent="0.2">
      <c r="A223" s="1">
        <v>5</v>
      </c>
      <c r="B223" s="306"/>
      <c r="C223" s="300"/>
      <c r="D223" s="299"/>
      <c r="E223" s="300"/>
      <c r="F223" s="301"/>
      <c r="G223" s="302"/>
      <c r="H223" s="302"/>
      <c r="I223" s="300"/>
      <c r="J223" s="301"/>
      <c r="K223" s="302"/>
      <c r="L223" s="302"/>
      <c r="M223" s="303"/>
      <c r="N223" s="306"/>
      <c r="O223" s="300"/>
      <c r="P223" s="299"/>
      <c r="Q223" s="300"/>
      <c r="R223" s="301"/>
      <c r="S223" s="302"/>
      <c r="T223" s="302"/>
      <c r="U223" s="300"/>
      <c r="V223" s="301"/>
      <c r="W223" s="302"/>
      <c r="X223" s="302"/>
      <c r="Y223" s="303"/>
      <c r="Z223" s="306"/>
      <c r="AA223" s="300"/>
      <c r="AB223" s="299"/>
      <c r="AC223" s="300"/>
      <c r="AD223" s="301"/>
      <c r="AE223" s="302"/>
      <c r="AF223" s="302"/>
      <c r="AG223" s="300"/>
      <c r="AH223" s="301"/>
      <c r="AI223" s="302"/>
      <c r="AJ223" s="302"/>
      <c r="AK223" s="303"/>
      <c r="AL223" s="306"/>
      <c r="AM223" s="300"/>
      <c r="AN223" s="299"/>
      <c r="AO223" s="300"/>
      <c r="AP223" s="301"/>
      <c r="AQ223" s="302"/>
      <c r="AR223" s="302"/>
      <c r="AS223" s="300"/>
      <c r="AT223" s="301"/>
      <c r="AU223" s="302"/>
      <c r="AV223" s="302"/>
      <c r="AW223" s="303"/>
      <c r="AX223" s="306"/>
      <c r="AY223" s="300"/>
      <c r="AZ223" s="299"/>
      <c r="BA223" s="300"/>
      <c r="BB223" s="301"/>
      <c r="BC223" s="302"/>
      <c r="BD223" s="302"/>
      <c r="BE223" s="300"/>
      <c r="BF223" s="301"/>
      <c r="BG223" s="302"/>
      <c r="BH223" s="302"/>
      <c r="BI223" s="303"/>
      <c r="BJ223" s="304" t="s">
        <v>263</v>
      </c>
      <c r="BK223" s="302"/>
      <c r="BL223" s="302"/>
      <c r="BM223" s="302"/>
      <c r="BN223" s="302"/>
      <c r="BO223" s="302"/>
      <c r="BP223" s="302"/>
      <c r="BQ223" s="302"/>
      <c r="BR223" s="302"/>
      <c r="BS223" s="300"/>
      <c r="BT223" s="305" t="str">
        <f>IF(COUNTBLANK(BT191:BW214)=96,"",(SUM(BT193+BT196+BT199+BT202+BT205+BT208+BT211+BT214)))</f>
        <v/>
      </c>
      <c r="BU223" s="302"/>
      <c r="BV223" s="302"/>
      <c r="BW223" s="303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57"/>
      <c r="DI223" s="58"/>
      <c r="DJ223" s="58"/>
      <c r="DK223" s="57"/>
      <c r="DL223" s="58"/>
      <c r="DM223" s="58"/>
      <c r="DN223" s="57"/>
      <c r="DO223" s="58"/>
      <c r="DP223" s="59"/>
      <c r="DQ223" s="59"/>
      <c r="DR223" s="59"/>
      <c r="DZ223" s="133"/>
    </row>
    <row r="224" spans="1:130" ht="12.75" customHeight="1" x14ac:dyDescent="0.2">
      <c r="A224" s="1">
        <v>5</v>
      </c>
      <c r="B224" s="298"/>
      <c r="C224" s="292"/>
      <c r="D224" s="291"/>
      <c r="E224" s="292"/>
      <c r="F224" s="293"/>
      <c r="G224" s="294"/>
      <c r="H224" s="294"/>
      <c r="I224" s="292"/>
      <c r="J224" s="293"/>
      <c r="K224" s="294"/>
      <c r="L224" s="294"/>
      <c r="M224" s="295"/>
      <c r="N224" s="298"/>
      <c r="O224" s="292"/>
      <c r="P224" s="291"/>
      <c r="Q224" s="292"/>
      <c r="R224" s="293"/>
      <c r="S224" s="294"/>
      <c r="T224" s="294"/>
      <c r="U224" s="292"/>
      <c r="V224" s="293"/>
      <c r="W224" s="294"/>
      <c r="X224" s="294"/>
      <c r="Y224" s="295"/>
      <c r="Z224" s="298"/>
      <c r="AA224" s="292"/>
      <c r="AB224" s="291"/>
      <c r="AC224" s="292"/>
      <c r="AD224" s="293"/>
      <c r="AE224" s="294"/>
      <c r="AF224" s="294"/>
      <c r="AG224" s="292"/>
      <c r="AH224" s="293"/>
      <c r="AI224" s="294"/>
      <c r="AJ224" s="294"/>
      <c r="AK224" s="295"/>
      <c r="AL224" s="298"/>
      <c r="AM224" s="292"/>
      <c r="AN224" s="291"/>
      <c r="AO224" s="292"/>
      <c r="AP224" s="293"/>
      <c r="AQ224" s="294"/>
      <c r="AR224" s="294"/>
      <c r="AS224" s="292"/>
      <c r="AT224" s="293"/>
      <c r="AU224" s="294"/>
      <c r="AV224" s="294"/>
      <c r="AW224" s="295"/>
      <c r="AX224" s="298"/>
      <c r="AY224" s="292"/>
      <c r="AZ224" s="291"/>
      <c r="BA224" s="292"/>
      <c r="BB224" s="293"/>
      <c r="BC224" s="294"/>
      <c r="BD224" s="294"/>
      <c r="BE224" s="292"/>
      <c r="BF224" s="293"/>
      <c r="BG224" s="294"/>
      <c r="BH224" s="294"/>
      <c r="BI224" s="295"/>
      <c r="BJ224" s="296" t="s">
        <v>299</v>
      </c>
      <c r="BK224" s="294"/>
      <c r="BL224" s="294"/>
      <c r="BM224" s="294"/>
      <c r="BN224" s="294"/>
      <c r="BO224" s="294"/>
      <c r="BP224" s="294"/>
      <c r="BQ224" s="294"/>
      <c r="BR224" s="294"/>
      <c r="BS224" s="294"/>
      <c r="BT224" s="297"/>
      <c r="BU224" s="294"/>
      <c r="BV224" s="294"/>
      <c r="BW224" s="295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57"/>
      <c r="DI224" s="58"/>
      <c r="DJ224" s="58"/>
      <c r="DK224" s="57"/>
      <c r="DL224" s="58"/>
      <c r="DM224" s="58"/>
      <c r="DN224" s="57"/>
      <c r="DO224" s="58"/>
      <c r="DP224" s="59"/>
      <c r="DQ224" s="59"/>
      <c r="DR224" s="59"/>
      <c r="DZ224" s="133"/>
    </row>
    <row r="225" spans="1:130" ht="12.75" customHeight="1" x14ac:dyDescent="0.2">
      <c r="A225" s="1">
        <v>5</v>
      </c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2"/>
      <c r="BY225" s="8"/>
      <c r="BZ225" s="8"/>
      <c r="CA225" s="8"/>
      <c r="CB225" s="8"/>
      <c r="CC225" s="8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57"/>
      <c r="DI225" s="58"/>
      <c r="DJ225" s="58"/>
      <c r="DK225" s="57"/>
      <c r="DL225" s="58"/>
      <c r="DM225" s="58"/>
      <c r="DN225" s="57"/>
      <c r="DO225" s="58"/>
      <c r="DP225" s="59"/>
      <c r="DQ225" s="59"/>
      <c r="DR225" s="59"/>
      <c r="DZ225" s="133"/>
    </row>
    <row r="226" spans="1:130" ht="12.75" customHeight="1" x14ac:dyDescent="0.2">
      <c r="A226" s="1">
        <v>6</v>
      </c>
      <c r="B226" s="364" t="s">
        <v>4</v>
      </c>
      <c r="C226" s="324"/>
      <c r="D226" s="324"/>
      <c r="E226" s="338"/>
      <c r="F226" s="365" t="s">
        <v>5</v>
      </c>
      <c r="G226" s="338"/>
      <c r="H226" s="365" t="s">
        <v>6</v>
      </c>
      <c r="I226" s="324"/>
      <c r="J226" s="323" t="s">
        <v>7</v>
      </c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38"/>
      <c r="AG226" s="366" t="s">
        <v>8</v>
      </c>
      <c r="AH226" s="324"/>
      <c r="AI226" s="324"/>
      <c r="AJ226" s="324"/>
      <c r="AK226" s="324"/>
      <c r="AL226" s="324"/>
      <c r="AM226" s="324"/>
      <c r="AN226" s="324"/>
      <c r="AO226" s="324"/>
      <c r="AP226" s="338"/>
      <c r="AQ226" s="323" t="s">
        <v>9</v>
      </c>
      <c r="AR226" s="324"/>
      <c r="AS226" s="324"/>
      <c r="AT226" s="324"/>
      <c r="AU226" s="324"/>
      <c r="AV226" s="324"/>
      <c r="AW226" s="324"/>
      <c r="AX226" s="324"/>
      <c r="AY226" s="324"/>
      <c r="AZ226" s="324"/>
      <c r="BA226" s="324"/>
      <c r="BB226" s="324"/>
      <c r="BC226" s="324"/>
      <c r="BD226" s="324"/>
      <c r="BE226" s="324"/>
      <c r="BF226" s="324"/>
      <c r="BG226" s="338"/>
      <c r="BH226" s="323" t="s">
        <v>10</v>
      </c>
      <c r="BI226" s="324"/>
      <c r="BJ226" s="324"/>
      <c r="BK226" s="324"/>
      <c r="BL226" s="324"/>
      <c r="BM226" s="324"/>
      <c r="BN226" s="338"/>
      <c r="BO226" s="323" t="s">
        <v>11</v>
      </c>
      <c r="BP226" s="324"/>
      <c r="BQ226" s="324"/>
      <c r="BR226" s="324"/>
      <c r="BS226" s="338"/>
      <c r="BT226" s="323" t="s">
        <v>12</v>
      </c>
      <c r="BU226" s="324"/>
      <c r="BV226" s="324"/>
      <c r="BW226" s="33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57"/>
      <c r="DI226" s="58"/>
      <c r="DJ226" s="58"/>
      <c r="DK226" s="57"/>
      <c r="DL226" s="58"/>
      <c r="DM226" s="58"/>
      <c r="DN226" s="57"/>
      <c r="DO226" s="58"/>
      <c r="DP226" s="59"/>
      <c r="DQ226" s="59"/>
      <c r="DR226" s="59"/>
      <c r="DZ226" s="133"/>
    </row>
    <row r="227" spans="1:130" ht="12.75" customHeight="1" x14ac:dyDescent="0.2">
      <c r="A227" s="1">
        <v>6</v>
      </c>
      <c r="B227" s="364">
        <f>$B$7</f>
        <v>0</v>
      </c>
      <c r="C227" s="324"/>
      <c r="D227" s="324"/>
      <c r="E227" s="338"/>
      <c r="F227" s="365">
        <f>$F$7</f>
        <v>0</v>
      </c>
      <c r="G227" s="338"/>
      <c r="H227" s="365" t="s">
        <v>87</v>
      </c>
      <c r="I227" s="324"/>
      <c r="J227" s="323">
        <f>J139</f>
        <v>0</v>
      </c>
      <c r="K227" s="324"/>
      <c r="L227" s="324"/>
      <c r="M227" s="324"/>
      <c r="N227" s="324"/>
      <c r="O227" s="324"/>
      <c r="P227" s="324"/>
      <c r="Q227" s="324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38"/>
      <c r="AG227" s="367" t="e">
        <f>VLOOKUP(J227,$DH$6:$DO$31,4,FALSE)</f>
        <v>#N/A</v>
      </c>
      <c r="AH227" s="324"/>
      <c r="AI227" s="324"/>
      <c r="AJ227" s="324"/>
      <c r="AK227" s="324"/>
      <c r="AL227" s="324"/>
      <c r="AM227" s="324"/>
      <c r="AN227" s="324"/>
      <c r="AO227" s="324"/>
      <c r="AP227" s="338"/>
      <c r="AQ227" s="323" t="e">
        <f>VLOOKUP(J227,$DH$6:$DO$31,7,FALSE)</f>
        <v>#N/A</v>
      </c>
      <c r="AR227" s="324"/>
      <c r="AS227" s="324"/>
      <c r="AT227" s="324"/>
      <c r="AU227" s="324"/>
      <c r="AV227" s="324"/>
      <c r="AW227" s="324"/>
      <c r="AX227" s="324"/>
      <c r="AY227" s="324"/>
      <c r="AZ227" s="324"/>
      <c r="BA227" s="324"/>
      <c r="BB227" s="324"/>
      <c r="BC227" s="324"/>
      <c r="BD227" s="324"/>
      <c r="BE227" s="324"/>
      <c r="BF227" s="324"/>
      <c r="BG227" s="338"/>
      <c r="BH227" s="323" t="e">
        <f>VLOOKUP(J227,$DH$6:$DP$31,9,FALSE)</f>
        <v>#N/A</v>
      </c>
      <c r="BI227" s="324"/>
      <c r="BJ227" s="324"/>
      <c r="BK227" s="324"/>
      <c r="BL227" s="324"/>
      <c r="BM227" s="324"/>
      <c r="BN227" s="338"/>
      <c r="BO227" s="323" t="e">
        <f>VLOOKUP(J227,$DH$6:$DP$31,8,FALSE)</f>
        <v>#N/A</v>
      </c>
      <c r="BP227" s="324"/>
      <c r="BQ227" s="324"/>
      <c r="BR227" s="324"/>
      <c r="BS227" s="338"/>
      <c r="BT227" s="323" t="e">
        <f>VLOOKUP(J227,$DH$6:$DP$31,2,FALSE)</f>
        <v>#N/A</v>
      </c>
      <c r="BU227" s="324"/>
      <c r="BV227" s="324"/>
      <c r="BW227" s="338"/>
      <c r="BX227" s="13"/>
      <c r="BY227" s="8"/>
      <c r="BZ227" s="8"/>
      <c r="CA227" s="8"/>
      <c r="CB227" s="8"/>
      <c r="CC227" s="8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57"/>
      <c r="DI227" s="58"/>
      <c r="DJ227" s="58"/>
      <c r="DK227" s="57"/>
      <c r="DL227" s="58"/>
      <c r="DM227" s="58"/>
      <c r="DN227" s="57"/>
      <c r="DO227" s="58"/>
      <c r="DP227" s="59"/>
      <c r="DQ227" s="59"/>
      <c r="DR227" s="59"/>
      <c r="DZ227" s="133"/>
    </row>
    <row r="228" spans="1:130" ht="12.75" customHeight="1" x14ac:dyDescent="0.2">
      <c r="A228" s="1">
        <v>6</v>
      </c>
      <c r="B228" s="169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70"/>
      <c r="BX228" s="2"/>
      <c r="BY228" s="8"/>
      <c r="BZ228" s="8"/>
      <c r="CA228" s="8"/>
      <c r="CB228" s="8"/>
      <c r="CC228" s="8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57"/>
      <c r="DI228" s="58"/>
      <c r="DJ228" s="58"/>
      <c r="DK228" s="57"/>
      <c r="DL228" s="58"/>
      <c r="DM228" s="58"/>
      <c r="DN228" s="57"/>
      <c r="DO228" s="58"/>
      <c r="DP228" s="59"/>
      <c r="DQ228" s="59"/>
      <c r="DR228" s="59"/>
      <c r="DZ228" s="133"/>
    </row>
    <row r="229" spans="1:130" ht="12.75" customHeight="1" x14ac:dyDescent="0.2">
      <c r="A229" s="1">
        <v>6</v>
      </c>
      <c r="B229" s="351" t="s">
        <v>34</v>
      </c>
      <c r="C229" s="327"/>
      <c r="D229" s="352" t="s">
        <v>35</v>
      </c>
      <c r="E229" s="324"/>
      <c r="F229" s="324"/>
      <c r="G229" s="324"/>
      <c r="H229" s="324"/>
      <c r="I229" s="324"/>
      <c r="J229" s="324"/>
      <c r="K229" s="324"/>
      <c r="L229" s="324"/>
      <c r="M229" s="324"/>
      <c r="N229" s="324"/>
      <c r="O229" s="324"/>
      <c r="P229" s="324"/>
      <c r="Q229" s="338"/>
      <c r="R229" s="352" t="s">
        <v>36</v>
      </c>
      <c r="S229" s="324"/>
      <c r="T229" s="324"/>
      <c r="U229" s="324"/>
      <c r="V229" s="324"/>
      <c r="W229" s="324"/>
      <c r="X229" s="324"/>
      <c r="Y229" s="324"/>
      <c r="Z229" s="324"/>
      <c r="AA229" s="324"/>
      <c r="AB229" s="338"/>
      <c r="AC229" s="352" t="s">
        <v>37</v>
      </c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4"/>
      <c r="AN229" s="324"/>
      <c r="AO229" s="324"/>
      <c r="AP229" s="324"/>
      <c r="AQ229" s="324"/>
      <c r="AR229" s="324"/>
      <c r="AS229" s="324"/>
      <c r="AT229" s="324"/>
      <c r="AU229" s="324"/>
      <c r="AV229" s="324"/>
      <c r="AW229" s="324"/>
      <c r="AX229" s="324"/>
      <c r="AY229" s="324"/>
      <c r="AZ229" s="324"/>
      <c r="BA229" s="324"/>
      <c r="BB229" s="324"/>
      <c r="BC229" s="324"/>
      <c r="BD229" s="324"/>
      <c r="BE229" s="338"/>
      <c r="BF229" s="352" t="s">
        <v>38</v>
      </c>
      <c r="BG229" s="324"/>
      <c r="BH229" s="324"/>
      <c r="BI229" s="324"/>
      <c r="BJ229" s="324"/>
      <c r="BK229" s="324"/>
      <c r="BL229" s="324"/>
      <c r="BM229" s="338"/>
      <c r="BN229" s="353" t="s">
        <v>39</v>
      </c>
      <c r="BO229" s="326"/>
      <c r="BP229" s="327"/>
      <c r="BQ229" s="353" t="s">
        <v>40</v>
      </c>
      <c r="BR229" s="327"/>
      <c r="BS229" s="354" t="s">
        <v>41</v>
      </c>
      <c r="BT229" s="324"/>
      <c r="BU229" s="324"/>
      <c r="BV229" s="324"/>
      <c r="BW229" s="338"/>
      <c r="BX229" s="7"/>
      <c r="BY229" s="58"/>
      <c r="BZ229" s="58"/>
      <c r="CA229" s="58"/>
      <c r="CB229" s="58"/>
      <c r="CC229" s="58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57"/>
      <c r="DI229" s="58"/>
      <c r="DJ229" s="58"/>
      <c r="DK229" s="57"/>
      <c r="DL229" s="58"/>
      <c r="DM229" s="58"/>
      <c r="DN229" s="57"/>
      <c r="DO229" s="58"/>
      <c r="DP229" s="59"/>
      <c r="DQ229" s="59"/>
      <c r="DR229" s="59"/>
      <c r="DZ229" s="133"/>
    </row>
    <row r="230" spans="1:130" ht="12.75" customHeight="1" x14ac:dyDescent="0.2">
      <c r="A230" s="1">
        <v>6</v>
      </c>
      <c r="B230" s="346"/>
      <c r="C230" s="347"/>
      <c r="D230" s="355" t="s">
        <v>52</v>
      </c>
      <c r="E230" s="326"/>
      <c r="F230" s="326"/>
      <c r="G230" s="326"/>
      <c r="H230" s="327"/>
      <c r="I230" s="355" t="s">
        <v>53</v>
      </c>
      <c r="J230" s="326"/>
      <c r="K230" s="326"/>
      <c r="L230" s="326"/>
      <c r="M230" s="327"/>
      <c r="N230" s="355" t="s">
        <v>54</v>
      </c>
      <c r="O230" s="326"/>
      <c r="P230" s="326"/>
      <c r="Q230" s="327"/>
      <c r="R230" s="356" t="s">
        <v>55</v>
      </c>
      <c r="S230" s="326"/>
      <c r="T230" s="327"/>
      <c r="U230" s="353" t="s">
        <v>56</v>
      </c>
      <c r="V230" s="326"/>
      <c r="W230" s="327"/>
      <c r="X230" s="353" t="s">
        <v>57</v>
      </c>
      <c r="Y230" s="327"/>
      <c r="Z230" s="353" t="s">
        <v>58</v>
      </c>
      <c r="AA230" s="326"/>
      <c r="AB230" s="327"/>
      <c r="AC230" s="352" t="s">
        <v>59</v>
      </c>
      <c r="AD230" s="324"/>
      <c r="AE230" s="324"/>
      <c r="AF230" s="324"/>
      <c r="AG230" s="324"/>
      <c r="AH230" s="338"/>
      <c r="AI230" s="352" t="s">
        <v>60</v>
      </c>
      <c r="AJ230" s="324"/>
      <c r="AK230" s="324"/>
      <c r="AL230" s="324"/>
      <c r="AM230" s="324"/>
      <c r="AN230" s="338"/>
      <c r="AO230" s="352" t="s">
        <v>61</v>
      </c>
      <c r="AP230" s="324"/>
      <c r="AQ230" s="324"/>
      <c r="AR230" s="324"/>
      <c r="AS230" s="324"/>
      <c r="AT230" s="338"/>
      <c r="AU230" s="352" t="s">
        <v>62</v>
      </c>
      <c r="AV230" s="324"/>
      <c r="AW230" s="324"/>
      <c r="AX230" s="324"/>
      <c r="AY230" s="324"/>
      <c r="AZ230" s="357"/>
      <c r="BA230" s="352" t="s">
        <v>63</v>
      </c>
      <c r="BB230" s="324"/>
      <c r="BC230" s="324"/>
      <c r="BD230" s="338"/>
      <c r="BE230" s="358" t="s">
        <v>64</v>
      </c>
      <c r="BF230" s="361" t="s">
        <v>65</v>
      </c>
      <c r="BG230" s="326"/>
      <c r="BH230" s="327"/>
      <c r="BI230" s="361" t="s">
        <v>66</v>
      </c>
      <c r="BJ230" s="326"/>
      <c r="BK230" s="326"/>
      <c r="BL230" s="326"/>
      <c r="BM230" s="327"/>
      <c r="BN230" s="346"/>
      <c r="BO230" s="322"/>
      <c r="BP230" s="347"/>
      <c r="BQ230" s="346"/>
      <c r="BR230" s="347"/>
      <c r="BS230" s="358" t="s">
        <v>67</v>
      </c>
      <c r="BT230" s="363" t="s">
        <v>68</v>
      </c>
      <c r="BU230" s="326"/>
      <c r="BV230" s="326"/>
      <c r="BW230" s="327"/>
      <c r="BX230" s="7"/>
      <c r="BY230" s="58"/>
      <c r="BZ230" s="58"/>
      <c r="CA230" s="58"/>
      <c r="CB230" s="58"/>
      <c r="CC230" s="58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57"/>
      <c r="DI230" s="58"/>
      <c r="DJ230" s="58"/>
      <c r="DK230" s="57"/>
      <c r="DL230" s="58"/>
      <c r="DM230" s="58"/>
      <c r="DN230" s="57"/>
      <c r="DO230" s="58"/>
      <c r="DP230" s="59"/>
      <c r="DQ230" s="59"/>
      <c r="DR230" s="59"/>
      <c r="DZ230" s="133"/>
    </row>
    <row r="231" spans="1:130" ht="12.75" customHeight="1" x14ac:dyDescent="0.2">
      <c r="A231" s="1">
        <v>6</v>
      </c>
      <c r="B231" s="346"/>
      <c r="C231" s="347"/>
      <c r="D231" s="346"/>
      <c r="E231" s="322"/>
      <c r="F231" s="322"/>
      <c r="G231" s="322"/>
      <c r="H231" s="347"/>
      <c r="I231" s="346"/>
      <c r="J231" s="322"/>
      <c r="K231" s="322"/>
      <c r="L231" s="322"/>
      <c r="M231" s="347"/>
      <c r="N231" s="346"/>
      <c r="O231" s="322"/>
      <c r="P231" s="322"/>
      <c r="Q231" s="347"/>
      <c r="R231" s="346"/>
      <c r="S231" s="322"/>
      <c r="T231" s="347"/>
      <c r="U231" s="346"/>
      <c r="V231" s="322"/>
      <c r="W231" s="347"/>
      <c r="X231" s="346"/>
      <c r="Y231" s="347"/>
      <c r="Z231" s="346"/>
      <c r="AA231" s="322"/>
      <c r="AB231" s="347"/>
      <c r="AC231" s="342" t="s">
        <v>77</v>
      </c>
      <c r="AD231" s="342" t="s">
        <v>78</v>
      </c>
      <c r="AE231" s="345" t="s">
        <v>79</v>
      </c>
      <c r="AF231" s="326"/>
      <c r="AG231" s="326"/>
      <c r="AH231" s="327"/>
      <c r="AI231" s="342" t="s">
        <v>77</v>
      </c>
      <c r="AJ231" s="342" t="s">
        <v>78</v>
      </c>
      <c r="AK231" s="345" t="s">
        <v>79</v>
      </c>
      <c r="AL231" s="326"/>
      <c r="AM231" s="326"/>
      <c r="AN231" s="327"/>
      <c r="AO231" s="342" t="s">
        <v>77</v>
      </c>
      <c r="AP231" s="342" t="s">
        <v>78</v>
      </c>
      <c r="AQ231" s="345" t="s">
        <v>79</v>
      </c>
      <c r="AR231" s="326"/>
      <c r="AS231" s="326"/>
      <c r="AT231" s="327"/>
      <c r="AU231" s="342" t="s">
        <v>77</v>
      </c>
      <c r="AV231" s="342" t="s">
        <v>78</v>
      </c>
      <c r="AW231" s="345" t="s">
        <v>79</v>
      </c>
      <c r="AX231" s="326"/>
      <c r="AY231" s="326"/>
      <c r="AZ231" s="327"/>
      <c r="BA231" s="342" t="s">
        <v>77</v>
      </c>
      <c r="BB231" s="342" t="s">
        <v>65</v>
      </c>
      <c r="BC231" s="348" t="s">
        <v>80</v>
      </c>
      <c r="BD231" s="349"/>
      <c r="BE231" s="359"/>
      <c r="BF231" s="346"/>
      <c r="BG231" s="322"/>
      <c r="BH231" s="347"/>
      <c r="BI231" s="346"/>
      <c r="BJ231" s="322"/>
      <c r="BK231" s="322"/>
      <c r="BL231" s="322"/>
      <c r="BM231" s="347"/>
      <c r="BN231" s="346"/>
      <c r="BO231" s="322"/>
      <c r="BP231" s="347"/>
      <c r="BQ231" s="346"/>
      <c r="BR231" s="347"/>
      <c r="BS231" s="359"/>
      <c r="BT231" s="346"/>
      <c r="BU231" s="322"/>
      <c r="BV231" s="322"/>
      <c r="BW231" s="347"/>
      <c r="BX231" s="7"/>
      <c r="BY231" s="58"/>
      <c r="BZ231" s="58"/>
      <c r="CA231" s="58"/>
      <c r="CB231" s="58"/>
      <c r="CC231" s="58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57"/>
      <c r="DI231" s="58"/>
      <c r="DJ231" s="58"/>
      <c r="DK231" s="57"/>
      <c r="DL231" s="58"/>
      <c r="DM231" s="58"/>
      <c r="DN231" s="57"/>
      <c r="DO231" s="58"/>
      <c r="DP231" s="59"/>
      <c r="DQ231" s="59"/>
      <c r="DR231" s="59"/>
      <c r="DZ231" s="133"/>
    </row>
    <row r="232" spans="1:130" ht="12.75" customHeight="1" x14ac:dyDescent="0.2">
      <c r="A232" s="1">
        <v>6</v>
      </c>
      <c r="B232" s="346"/>
      <c r="C232" s="347"/>
      <c r="D232" s="346"/>
      <c r="E232" s="322"/>
      <c r="F232" s="322"/>
      <c r="G232" s="322"/>
      <c r="H232" s="347"/>
      <c r="I232" s="346"/>
      <c r="J232" s="322"/>
      <c r="K232" s="322"/>
      <c r="L232" s="322"/>
      <c r="M232" s="347"/>
      <c r="N232" s="346"/>
      <c r="O232" s="322"/>
      <c r="P232" s="322"/>
      <c r="Q232" s="347"/>
      <c r="R232" s="346"/>
      <c r="S232" s="322"/>
      <c r="T232" s="347"/>
      <c r="U232" s="346"/>
      <c r="V232" s="322"/>
      <c r="W232" s="347"/>
      <c r="X232" s="346"/>
      <c r="Y232" s="347"/>
      <c r="Z232" s="346"/>
      <c r="AA232" s="322"/>
      <c r="AB232" s="347"/>
      <c r="AC232" s="343"/>
      <c r="AD232" s="343"/>
      <c r="AE232" s="346"/>
      <c r="AF232" s="322"/>
      <c r="AG232" s="322"/>
      <c r="AH232" s="347"/>
      <c r="AI232" s="343"/>
      <c r="AJ232" s="343"/>
      <c r="AK232" s="346"/>
      <c r="AL232" s="322"/>
      <c r="AM232" s="322"/>
      <c r="AN232" s="347"/>
      <c r="AO232" s="343"/>
      <c r="AP232" s="343"/>
      <c r="AQ232" s="346"/>
      <c r="AR232" s="322"/>
      <c r="AS232" s="322"/>
      <c r="AT232" s="347"/>
      <c r="AU232" s="343"/>
      <c r="AV232" s="343"/>
      <c r="AW232" s="346"/>
      <c r="AX232" s="322"/>
      <c r="AY232" s="322"/>
      <c r="AZ232" s="347"/>
      <c r="BA232" s="343"/>
      <c r="BB232" s="343"/>
      <c r="BC232" s="346"/>
      <c r="BD232" s="347"/>
      <c r="BE232" s="359"/>
      <c r="BF232" s="346"/>
      <c r="BG232" s="322"/>
      <c r="BH232" s="347"/>
      <c r="BI232" s="346"/>
      <c r="BJ232" s="322"/>
      <c r="BK232" s="322"/>
      <c r="BL232" s="322"/>
      <c r="BM232" s="347"/>
      <c r="BN232" s="346"/>
      <c r="BO232" s="322"/>
      <c r="BP232" s="347"/>
      <c r="BQ232" s="346"/>
      <c r="BR232" s="347"/>
      <c r="BS232" s="359"/>
      <c r="BT232" s="346"/>
      <c r="BU232" s="322"/>
      <c r="BV232" s="322"/>
      <c r="BW232" s="347"/>
      <c r="BX232" s="7"/>
      <c r="BY232" s="58"/>
      <c r="BZ232" s="58"/>
      <c r="CA232" s="58"/>
      <c r="CB232" s="58"/>
      <c r="CC232" s="58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57"/>
      <c r="DI232" s="58"/>
      <c r="DJ232" s="58"/>
      <c r="DK232" s="57"/>
      <c r="DL232" s="58"/>
      <c r="DM232" s="58"/>
      <c r="DN232" s="57"/>
      <c r="DO232" s="58"/>
      <c r="DP232" s="59"/>
      <c r="DQ232" s="59"/>
      <c r="DR232" s="59"/>
      <c r="DZ232" s="133"/>
    </row>
    <row r="233" spans="1:130" ht="12.75" customHeight="1" x14ac:dyDescent="0.2">
      <c r="A233" s="1">
        <v>6</v>
      </c>
      <c r="B233" s="328"/>
      <c r="C233" s="330"/>
      <c r="D233" s="328"/>
      <c r="E233" s="329"/>
      <c r="F233" s="329"/>
      <c r="G233" s="329"/>
      <c r="H233" s="330"/>
      <c r="I233" s="328"/>
      <c r="J233" s="329"/>
      <c r="K233" s="329"/>
      <c r="L233" s="329"/>
      <c r="M233" s="330"/>
      <c r="N233" s="328"/>
      <c r="O233" s="329"/>
      <c r="P233" s="329"/>
      <c r="Q233" s="330"/>
      <c r="R233" s="328"/>
      <c r="S233" s="329"/>
      <c r="T233" s="330"/>
      <c r="U233" s="328"/>
      <c r="V233" s="329"/>
      <c r="W233" s="330"/>
      <c r="X233" s="328"/>
      <c r="Y233" s="330"/>
      <c r="Z233" s="328"/>
      <c r="AA233" s="329"/>
      <c r="AB233" s="330"/>
      <c r="AC233" s="343"/>
      <c r="AD233" s="343"/>
      <c r="AE233" s="346"/>
      <c r="AF233" s="322"/>
      <c r="AG233" s="322"/>
      <c r="AH233" s="347"/>
      <c r="AI233" s="343"/>
      <c r="AJ233" s="343"/>
      <c r="AK233" s="346"/>
      <c r="AL233" s="322"/>
      <c r="AM233" s="322"/>
      <c r="AN233" s="347"/>
      <c r="AO233" s="343"/>
      <c r="AP233" s="343"/>
      <c r="AQ233" s="346"/>
      <c r="AR233" s="322"/>
      <c r="AS233" s="322"/>
      <c r="AT233" s="347"/>
      <c r="AU233" s="343"/>
      <c r="AV233" s="343"/>
      <c r="AW233" s="346"/>
      <c r="AX233" s="322"/>
      <c r="AY233" s="322"/>
      <c r="AZ233" s="347"/>
      <c r="BA233" s="343"/>
      <c r="BB233" s="343"/>
      <c r="BC233" s="346"/>
      <c r="BD233" s="347"/>
      <c r="BE233" s="359"/>
      <c r="BF233" s="328"/>
      <c r="BG233" s="329"/>
      <c r="BH233" s="330"/>
      <c r="BI233" s="328"/>
      <c r="BJ233" s="329"/>
      <c r="BK233" s="329"/>
      <c r="BL233" s="329"/>
      <c r="BM233" s="330"/>
      <c r="BN233" s="346"/>
      <c r="BO233" s="322"/>
      <c r="BP233" s="347"/>
      <c r="BQ233" s="346"/>
      <c r="BR233" s="347"/>
      <c r="BS233" s="362"/>
      <c r="BT233" s="328"/>
      <c r="BU233" s="329"/>
      <c r="BV233" s="329"/>
      <c r="BW233" s="330"/>
      <c r="BX233" s="7"/>
      <c r="BY233" s="58"/>
      <c r="BZ233" s="58"/>
      <c r="CA233" s="58"/>
      <c r="CB233" s="58"/>
      <c r="CC233" s="58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57"/>
      <c r="DI233" s="58"/>
      <c r="DJ233" s="58"/>
      <c r="DK233" s="57"/>
      <c r="DL233" s="58"/>
      <c r="DM233" s="58"/>
      <c r="DN233" s="57"/>
      <c r="DO233" s="58"/>
      <c r="DP233" s="59"/>
      <c r="DQ233" s="59"/>
      <c r="DR233" s="59"/>
      <c r="DZ233" s="133"/>
    </row>
    <row r="234" spans="1:130" ht="12.75" customHeight="1" x14ac:dyDescent="0.2">
      <c r="A234" s="1">
        <v>6</v>
      </c>
      <c r="B234" s="135" t="s">
        <v>103</v>
      </c>
      <c r="C234" s="135" t="s">
        <v>104</v>
      </c>
      <c r="D234" s="337" t="s">
        <v>105</v>
      </c>
      <c r="E234" s="324"/>
      <c r="F234" s="324"/>
      <c r="G234" s="324"/>
      <c r="H234" s="338"/>
      <c r="I234" s="337" t="s">
        <v>105</v>
      </c>
      <c r="J234" s="324"/>
      <c r="K234" s="324"/>
      <c r="L234" s="324"/>
      <c r="M234" s="338"/>
      <c r="N234" s="337" t="s">
        <v>105</v>
      </c>
      <c r="O234" s="324"/>
      <c r="P234" s="324"/>
      <c r="Q234" s="338"/>
      <c r="R234" s="337" t="s">
        <v>106</v>
      </c>
      <c r="S234" s="324"/>
      <c r="T234" s="338"/>
      <c r="U234" s="337" t="s">
        <v>106</v>
      </c>
      <c r="V234" s="324"/>
      <c r="W234" s="338"/>
      <c r="X234" s="337" t="s">
        <v>107</v>
      </c>
      <c r="Y234" s="338"/>
      <c r="Z234" s="337" t="s">
        <v>105</v>
      </c>
      <c r="AA234" s="324"/>
      <c r="AB234" s="338"/>
      <c r="AC234" s="344"/>
      <c r="AD234" s="344"/>
      <c r="AE234" s="328"/>
      <c r="AF234" s="329"/>
      <c r="AG234" s="329"/>
      <c r="AH234" s="330"/>
      <c r="AI234" s="344"/>
      <c r="AJ234" s="344"/>
      <c r="AK234" s="328"/>
      <c r="AL234" s="329"/>
      <c r="AM234" s="329"/>
      <c r="AN234" s="330"/>
      <c r="AO234" s="344"/>
      <c r="AP234" s="344"/>
      <c r="AQ234" s="328"/>
      <c r="AR234" s="329"/>
      <c r="AS234" s="329"/>
      <c r="AT234" s="330"/>
      <c r="AU234" s="344"/>
      <c r="AV234" s="344"/>
      <c r="AW234" s="328"/>
      <c r="AX234" s="329"/>
      <c r="AY234" s="329"/>
      <c r="AZ234" s="330"/>
      <c r="BA234" s="344"/>
      <c r="BB234" s="344"/>
      <c r="BC234" s="328"/>
      <c r="BD234" s="330"/>
      <c r="BE234" s="360"/>
      <c r="BF234" s="350" t="s">
        <v>108</v>
      </c>
      <c r="BG234" s="324"/>
      <c r="BH234" s="338"/>
      <c r="BI234" s="337" t="s">
        <v>109</v>
      </c>
      <c r="BJ234" s="338"/>
      <c r="BK234" s="337" t="s">
        <v>110</v>
      </c>
      <c r="BL234" s="324"/>
      <c r="BM234" s="338"/>
      <c r="BN234" s="328"/>
      <c r="BO234" s="329"/>
      <c r="BP234" s="330"/>
      <c r="BQ234" s="328"/>
      <c r="BR234" s="330"/>
      <c r="BS234" s="159" t="s">
        <v>104</v>
      </c>
      <c r="BT234" s="337" t="s">
        <v>111</v>
      </c>
      <c r="BU234" s="324"/>
      <c r="BV234" s="324"/>
      <c r="BW234" s="338"/>
      <c r="BX234" s="7"/>
      <c r="BY234" s="58"/>
      <c r="BZ234" s="58"/>
      <c r="CA234" s="58"/>
      <c r="CB234" s="58"/>
      <c r="CC234" s="58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57"/>
      <c r="DI234" s="58"/>
      <c r="DJ234" s="58"/>
      <c r="DK234" s="57"/>
      <c r="DL234" s="58"/>
      <c r="DM234" s="58"/>
      <c r="DN234" s="57"/>
      <c r="DO234" s="58"/>
      <c r="DP234" s="59"/>
      <c r="DQ234" s="59"/>
      <c r="DR234" s="59"/>
      <c r="DZ234" s="133"/>
    </row>
    <row r="235" spans="1:130" ht="12.75" customHeight="1" x14ac:dyDescent="0.2">
      <c r="A235" s="1">
        <v>6</v>
      </c>
      <c r="B235" s="160" t="s">
        <v>87</v>
      </c>
      <c r="C235" s="160" t="s">
        <v>19</v>
      </c>
      <c r="D235" s="339"/>
      <c r="E235" s="315"/>
      <c r="F235" s="315"/>
      <c r="G235" s="315"/>
      <c r="H235" s="318"/>
      <c r="I235" s="339"/>
      <c r="J235" s="315"/>
      <c r="K235" s="315"/>
      <c r="L235" s="315"/>
      <c r="M235" s="318"/>
      <c r="N235" s="340" t="str">
        <f t="shared" ref="N235:N258" si="25">IF(D235="","",INT(VLOOKUP($J$7,$DH$6:$DO$31,3,FALSE)+D235))</f>
        <v/>
      </c>
      <c r="O235" s="315"/>
      <c r="P235" s="315"/>
      <c r="Q235" s="318"/>
      <c r="R235" s="339"/>
      <c r="S235" s="315"/>
      <c r="T235" s="318"/>
      <c r="U235" s="339"/>
      <c r="V235" s="315"/>
      <c r="W235" s="318"/>
      <c r="X235" s="340" t="str">
        <f t="shared" ref="X235:X258" si="26">IF(OR(U235="",U235&gt;R235),"",100*(Z235/(6.11*EXP((17.27*R235)/(237.3+R235)))))</f>
        <v/>
      </c>
      <c r="Y235" s="318"/>
      <c r="Z235" s="339" t="str">
        <f t="shared" ref="Z235:Z258" si="27">IF(OR(U235="",U235&gt;R235),"",6.11*EXP((17.7*U235/(243.5+U235))))</f>
        <v/>
      </c>
      <c r="AA235" s="315"/>
      <c r="AB235" s="318"/>
      <c r="AC235" s="138"/>
      <c r="AD235" s="139"/>
      <c r="AE235" s="340"/>
      <c r="AF235" s="315"/>
      <c r="AG235" s="315"/>
      <c r="AH235" s="318"/>
      <c r="AI235" s="140"/>
      <c r="AJ235" s="139"/>
      <c r="AK235" s="340"/>
      <c r="AL235" s="315"/>
      <c r="AM235" s="315"/>
      <c r="AN235" s="318"/>
      <c r="AO235" s="140"/>
      <c r="AP235" s="139"/>
      <c r="AQ235" s="340"/>
      <c r="AR235" s="315"/>
      <c r="AS235" s="315"/>
      <c r="AT235" s="318"/>
      <c r="AU235" s="140"/>
      <c r="AV235" s="139"/>
      <c r="AW235" s="340"/>
      <c r="AX235" s="315"/>
      <c r="AY235" s="315"/>
      <c r="AZ235" s="318"/>
      <c r="BA235" s="140"/>
      <c r="BB235" s="141"/>
      <c r="BC235" s="340"/>
      <c r="BD235" s="318"/>
      <c r="BE235" s="161"/>
      <c r="BF235" s="341"/>
      <c r="BG235" s="315"/>
      <c r="BH235" s="318"/>
      <c r="BI235" s="340"/>
      <c r="BJ235" s="318"/>
      <c r="BK235" s="339" t="str">
        <f t="shared" ref="BK235:BK258" si="28">IF(BI235="","",BI235/1.94384)</f>
        <v/>
      </c>
      <c r="BL235" s="315"/>
      <c r="BM235" s="318"/>
      <c r="BN235" s="341"/>
      <c r="BO235" s="315"/>
      <c r="BP235" s="318"/>
      <c r="BQ235" s="341"/>
      <c r="BR235" s="318"/>
      <c r="BS235" s="142" t="s">
        <v>101</v>
      </c>
      <c r="BT235" s="339"/>
      <c r="BU235" s="315"/>
      <c r="BV235" s="315"/>
      <c r="BW235" s="318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57"/>
      <c r="DI235" s="58"/>
      <c r="DJ235" s="58"/>
      <c r="DK235" s="57"/>
      <c r="DL235" s="58"/>
      <c r="DM235" s="58"/>
      <c r="DN235" s="57"/>
      <c r="DO235" s="58"/>
      <c r="DP235" s="59"/>
      <c r="DQ235" s="59"/>
      <c r="DR235" s="59"/>
      <c r="DZ235" s="133"/>
    </row>
    <row r="236" spans="1:130" ht="12.75" customHeight="1" x14ac:dyDescent="0.2">
      <c r="A236" s="1">
        <v>6</v>
      </c>
      <c r="B236" s="162" t="s">
        <v>94</v>
      </c>
      <c r="C236" s="162" t="s">
        <v>27</v>
      </c>
      <c r="D236" s="335"/>
      <c r="E236" s="302"/>
      <c r="F236" s="302"/>
      <c r="G236" s="302"/>
      <c r="H236" s="303"/>
      <c r="I236" s="335"/>
      <c r="J236" s="302"/>
      <c r="K236" s="302"/>
      <c r="L236" s="302"/>
      <c r="M236" s="303"/>
      <c r="N236" s="336" t="str">
        <f t="shared" si="25"/>
        <v/>
      </c>
      <c r="O236" s="302"/>
      <c r="P236" s="302"/>
      <c r="Q236" s="303"/>
      <c r="R236" s="335"/>
      <c r="S236" s="302"/>
      <c r="T236" s="303"/>
      <c r="U236" s="335"/>
      <c r="V236" s="302"/>
      <c r="W236" s="303"/>
      <c r="X236" s="336" t="str">
        <f t="shared" si="26"/>
        <v/>
      </c>
      <c r="Y236" s="303"/>
      <c r="Z236" s="335" t="str">
        <f t="shared" si="27"/>
        <v/>
      </c>
      <c r="AA236" s="302"/>
      <c r="AB236" s="303"/>
      <c r="AC236" s="144"/>
      <c r="AD236" s="145"/>
      <c r="AE236" s="336"/>
      <c r="AF236" s="302"/>
      <c r="AG236" s="302"/>
      <c r="AH236" s="303"/>
      <c r="AI236" s="146"/>
      <c r="AJ236" s="145"/>
      <c r="AK236" s="336"/>
      <c r="AL236" s="302"/>
      <c r="AM236" s="302"/>
      <c r="AN236" s="303"/>
      <c r="AO236" s="146"/>
      <c r="AP236" s="145"/>
      <c r="AQ236" s="336"/>
      <c r="AR236" s="302"/>
      <c r="AS236" s="302"/>
      <c r="AT236" s="303"/>
      <c r="AU236" s="146"/>
      <c r="AV236" s="145"/>
      <c r="AW236" s="336"/>
      <c r="AX236" s="302"/>
      <c r="AY236" s="302"/>
      <c r="AZ236" s="303"/>
      <c r="BA236" s="146"/>
      <c r="BB236" s="145"/>
      <c r="BC236" s="336"/>
      <c r="BD236" s="303"/>
      <c r="BE236" s="163"/>
      <c r="BF236" s="306"/>
      <c r="BG236" s="302"/>
      <c r="BH236" s="303"/>
      <c r="BI236" s="336"/>
      <c r="BJ236" s="303"/>
      <c r="BK236" s="335" t="str">
        <f t="shared" si="28"/>
        <v/>
      </c>
      <c r="BL236" s="302"/>
      <c r="BM236" s="303"/>
      <c r="BN236" s="306"/>
      <c r="BO236" s="302"/>
      <c r="BP236" s="303"/>
      <c r="BQ236" s="306"/>
      <c r="BR236" s="303"/>
      <c r="BS236" s="147" t="s">
        <v>117</v>
      </c>
      <c r="BT236" s="335"/>
      <c r="BU236" s="302"/>
      <c r="BV236" s="302"/>
      <c r="BW236" s="303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57"/>
      <c r="DI236" s="58"/>
      <c r="DJ236" s="58"/>
      <c r="DK236" s="57"/>
      <c r="DL236" s="58"/>
      <c r="DM236" s="58"/>
      <c r="DN236" s="57"/>
      <c r="DO236" s="58"/>
      <c r="DP236" s="59"/>
      <c r="DQ236" s="59"/>
      <c r="DR236" s="59"/>
      <c r="DZ236" s="133"/>
    </row>
    <row r="237" spans="1:130" ht="12.75" customHeight="1" x14ac:dyDescent="0.2">
      <c r="A237" s="1">
        <v>6</v>
      </c>
      <c r="B237" s="162" t="s">
        <v>101</v>
      </c>
      <c r="C237" s="162" t="s">
        <v>33</v>
      </c>
      <c r="D237" s="335"/>
      <c r="E237" s="302"/>
      <c r="F237" s="302"/>
      <c r="G237" s="302"/>
      <c r="H237" s="303"/>
      <c r="I237" s="335"/>
      <c r="J237" s="302"/>
      <c r="K237" s="302"/>
      <c r="L237" s="302"/>
      <c r="M237" s="303"/>
      <c r="N237" s="336" t="str">
        <f t="shared" si="25"/>
        <v/>
      </c>
      <c r="O237" s="302"/>
      <c r="P237" s="302"/>
      <c r="Q237" s="303"/>
      <c r="R237" s="335"/>
      <c r="S237" s="302"/>
      <c r="T237" s="303"/>
      <c r="U237" s="335"/>
      <c r="V237" s="302"/>
      <c r="W237" s="303"/>
      <c r="X237" s="336" t="str">
        <f t="shared" si="26"/>
        <v/>
      </c>
      <c r="Y237" s="303"/>
      <c r="Z237" s="335" t="str">
        <f t="shared" si="27"/>
        <v/>
      </c>
      <c r="AA237" s="302"/>
      <c r="AB237" s="303"/>
      <c r="AC237" s="144"/>
      <c r="AD237" s="145"/>
      <c r="AE237" s="336"/>
      <c r="AF237" s="302"/>
      <c r="AG237" s="302"/>
      <c r="AH237" s="303"/>
      <c r="AI237" s="146"/>
      <c r="AJ237" s="145"/>
      <c r="AK237" s="336"/>
      <c r="AL237" s="302"/>
      <c r="AM237" s="302"/>
      <c r="AN237" s="303"/>
      <c r="AO237" s="146"/>
      <c r="AP237" s="145"/>
      <c r="AQ237" s="336"/>
      <c r="AR237" s="302"/>
      <c r="AS237" s="302"/>
      <c r="AT237" s="303"/>
      <c r="AU237" s="146"/>
      <c r="AV237" s="145"/>
      <c r="AW237" s="336"/>
      <c r="AX237" s="302"/>
      <c r="AY237" s="302"/>
      <c r="AZ237" s="303"/>
      <c r="BA237" s="146"/>
      <c r="BB237" s="145"/>
      <c r="BC237" s="336"/>
      <c r="BD237" s="303"/>
      <c r="BE237" s="163"/>
      <c r="BF237" s="306"/>
      <c r="BG237" s="302"/>
      <c r="BH237" s="303"/>
      <c r="BI237" s="336"/>
      <c r="BJ237" s="303"/>
      <c r="BK237" s="335" t="str">
        <f t="shared" si="28"/>
        <v/>
      </c>
      <c r="BL237" s="302"/>
      <c r="BM237" s="303"/>
      <c r="BN237" s="306"/>
      <c r="BO237" s="302"/>
      <c r="BP237" s="303"/>
      <c r="BQ237" s="306"/>
      <c r="BR237" s="303"/>
      <c r="BS237" s="148">
        <v>10</v>
      </c>
      <c r="BT237" s="335"/>
      <c r="BU237" s="302"/>
      <c r="BV237" s="302"/>
      <c r="BW237" s="303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57"/>
      <c r="DI237" s="58"/>
      <c r="DJ237" s="58"/>
      <c r="DK237" s="57"/>
      <c r="DL237" s="58"/>
      <c r="DM237" s="58"/>
      <c r="DN237" s="57"/>
      <c r="DO237" s="58"/>
      <c r="DP237" s="59"/>
      <c r="DQ237" s="59"/>
      <c r="DR237" s="59"/>
      <c r="DZ237" s="133"/>
    </row>
    <row r="238" spans="1:130" ht="12.75" customHeight="1" x14ac:dyDescent="0.2">
      <c r="A238" s="1">
        <v>6</v>
      </c>
      <c r="B238" s="162" t="s">
        <v>117</v>
      </c>
      <c r="C238" s="162" t="s">
        <v>47</v>
      </c>
      <c r="D238" s="335"/>
      <c r="E238" s="302"/>
      <c r="F238" s="302"/>
      <c r="G238" s="302"/>
      <c r="H238" s="303"/>
      <c r="I238" s="335"/>
      <c r="J238" s="302"/>
      <c r="K238" s="302"/>
      <c r="L238" s="302"/>
      <c r="M238" s="303"/>
      <c r="N238" s="336" t="str">
        <f t="shared" si="25"/>
        <v/>
      </c>
      <c r="O238" s="302"/>
      <c r="P238" s="302"/>
      <c r="Q238" s="303"/>
      <c r="R238" s="335"/>
      <c r="S238" s="302"/>
      <c r="T238" s="303"/>
      <c r="U238" s="335"/>
      <c r="V238" s="302"/>
      <c r="W238" s="303"/>
      <c r="X238" s="336" t="str">
        <f t="shared" si="26"/>
        <v/>
      </c>
      <c r="Y238" s="303"/>
      <c r="Z238" s="335" t="str">
        <f t="shared" si="27"/>
        <v/>
      </c>
      <c r="AA238" s="302"/>
      <c r="AB238" s="303"/>
      <c r="AC238" s="144"/>
      <c r="AD238" s="145"/>
      <c r="AE238" s="336"/>
      <c r="AF238" s="302"/>
      <c r="AG238" s="302"/>
      <c r="AH238" s="303"/>
      <c r="AI238" s="146"/>
      <c r="AJ238" s="145"/>
      <c r="AK238" s="336"/>
      <c r="AL238" s="302"/>
      <c r="AM238" s="302"/>
      <c r="AN238" s="303"/>
      <c r="AO238" s="146"/>
      <c r="AP238" s="145"/>
      <c r="AQ238" s="336"/>
      <c r="AR238" s="302"/>
      <c r="AS238" s="302"/>
      <c r="AT238" s="303"/>
      <c r="AU238" s="146"/>
      <c r="AV238" s="145"/>
      <c r="AW238" s="336"/>
      <c r="AX238" s="302"/>
      <c r="AY238" s="302"/>
      <c r="AZ238" s="303"/>
      <c r="BA238" s="146"/>
      <c r="BB238" s="145"/>
      <c r="BC238" s="336"/>
      <c r="BD238" s="303"/>
      <c r="BE238" s="163"/>
      <c r="BF238" s="306"/>
      <c r="BG238" s="302"/>
      <c r="BH238" s="303"/>
      <c r="BI238" s="336"/>
      <c r="BJ238" s="303"/>
      <c r="BK238" s="335" t="str">
        <f t="shared" si="28"/>
        <v/>
      </c>
      <c r="BL238" s="302"/>
      <c r="BM238" s="303"/>
      <c r="BN238" s="306"/>
      <c r="BO238" s="302"/>
      <c r="BP238" s="303"/>
      <c r="BQ238" s="306"/>
      <c r="BR238" s="303"/>
      <c r="BS238" s="148">
        <v>11</v>
      </c>
      <c r="BT238" s="335"/>
      <c r="BU238" s="302"/>
      <c r="BV238" s="302"/>
      <c r="BW238" s="303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57"/>
      <c r="DI238" s="58"/>
      <c r="DJ238" s="58"/>
      <c r="DK238" s="57"/>
      <c r="DL238" s="58"/>
      <c r="DM238" s="58"/>
      <c r="DN238" s="57"/>
      <c r="DO238" s="58"/>
      <c r="DP238" s="59"/>
      <c r="DQ238" s="59"/>
      <c r="DR238" s="59"/>
      <c r="DZ238" s="133"/>
    </row>
    <row r="239" spans="1:130" ht="12.75" customHeight="1" x14ac:dyDescent="0.2">
      <c r="A239" s="1">
        <v>6</v>
      </c>
      <c r="B239" s="163" t="s">
        <v>145</v>
      </c>
      <c r="C239" s="163" t="s">
        <v>75</v>
      </c>
      <c r="D239" s="335"/>
      <c r="E239" s="302"/>
      <c r="F239" s="302"/>
      <c r="G239" s="302"/>
      <c r="H239" s="303"/>
      <c r="I239" s="335"/>
      <c r="J239" s="302"/>
      <c r="K239" s="302"/>
      <c r="L239" s="302"/>
      <c r="M239" s="303"/>
      <c r="N239" s="336" t="str">
        <f t="shared" si="25"/>
        <v/>
      </c>
      <c r="O239" s="302"/>
      <c r="P239" s="302"/>
      <c r="Q239" s="303"/>
      <c r="R239" s="335"/>
      <c r="S239" s="302"/>
      <c r="T239" s="303"/>
      <c r="U239" s="335"/>
      <c r="V239" s="302"/>
      <c r="W239" s="303"/>
      <c r="X239" s="336" t="str">
        <f t="shared" si="26"/>
        <v/>
      </c>
      <c r="Y239" s="303"/>
      <c r="Z239" s="335" t="str">
        <f t="shared" si="27"/>
        <v/>
      </c>
      <c r="AA239" s="302"/>
      <c r="AB239" s="303"/>
      <c r="AC239" s="144"/>
      <c r="AD239" s="145"/>
      <c r="AE239" s="336"/>
      <c r="AF239" s="302"/>
      <c r="AG239" s="302"/>
      <c r="AH239" s="303"/>
      <c r="AI239" s="146"/>
      <c r="AJ239" s="145"/>
      <c r="AK239" s="336"/>
      <c r="AL239" s="302"/>
      <c r="AM239" s="302"/>
      <c r="AN239" s="303"/>
      <c r="AO239" s="146"/>
      <c r="AP239" s="145"/>
      <c r="AQ239" s="336"/>
      <c r="AR239" s="302"/>
      <c r="AS239" s="302"/>
      <c r="AT239" s="303"/>
      <c r="AU239" s="146"/>
      <c r="AV239" s="145"/>
      <c r="AW239" s="336"/>
      <c r="AX239" s="302"/>
      <c r="AY239" s="302"/>
      <c r="AZ239" s="303"/>
      <c r="BA239" s="146"/>
      <c r="BB239" s="145"/>
      <c r="BC239" s="336"/>
      <c r="BD239" s="303"/>
      <c r="BE239" s="163"/>
      <c r="BF239" s="306"/>
      <c r="BG239" s="302"/>
      <c r="BH239" s="303"/>
      <c r="BI239" s="336"/>
      <c r="BJ239" s="303"/>
      <c r="BK239" s="335" t="str">
        <f t="shared" si="28"/>
        <v/>
      </c>
      <c r="BL239" s="302"/>
      <c r="BM239" s="303"/>
      <c r="BN239" s="306"/>
      <c r="BO239" s="302"/>
      <c r="BP239" s="303"/>
      <c r="BQ239" s="306"/>
      <c r="BR239" s="303"/>
      <c r="BS239" s="148">
        <v>12</v>
      </c>
      <c r="BT239" s="335"/>
      <c r="BU239" s="302"/>
      <c r="BV239" s="302"/>
      <c r="BW239" s="303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57"/>
      <c r="DI239" s="58"/>
      <c r="DJ239" s="58"/>
      <c r="DK239" s="57"/>
      <c r="DL239" s="58"/>
      <c r="DM239" s="58"/>
      <c r="DN239" s="57"/>
      <c r="DO239" s="58"/>
      <c r="DP239" s="59"/>
      <c r="DQ239" s="59"/>
      <c r="DR239" s="59"/>
      <c r="DZ239" s="133"/>
    </row>
    <row r="240" spans="1:130" ht="12.75" customHeight="1" x14ac:dyDescent="0.2">
      <c r="A240" s="1">
        <v>6</v>
      </c>
      <c r="B240" s="163" t="s">
        <v>151</v>
      </c>
      <c r="C240" s="163" t="s">
        <v>87</v>
      </c>
      <c r="D240" s="335"/>
      <c r="E240" s="302"/>
      <c r="F240" s="302"/>
      <c r="G240" s="302"/>
      <c r="H240" s="303"/>
      <c r="I240" s="335"/>
      <c r="J240" s="302"/>
      <c r="K240" s="302"/>
      <c r="L240" s="302"/>
      <c r="M240" s="303"/>
      <c r="N240" s="336" t="str">
        <f t="shared" si="25"/>
        <v/>
      </c>
      <c r="O240" s="302"/>
      <c r="P240" s="302"/>
      <c r="Q240" s="303"/>
      <c r="R240" s="335"/>
      <c r="S240" s="302"/>
      <c r="T240" s="303"/>
      <c r="U240" s="335"/>
      <c r="V240" s="302"/>
      <c r="W240" s="303"/>
      <c r="X240" s="336" t="str">
        <f t="shared" si="26"/>
        <v/>
      </c>
      <c r="Y240" s="303"/>
      <c r="Z240" s="335" t="str">
        <f t="shared" si="27"/>
        <v/>
      </c>
      <c r="AA240" s="302"/>
      <c r="AB240" s="303"/>
      <c r="AC240" s="144"/>
      <c r="AD240" s="145"/>
      <c r="AE240" s="336"/>
      <c r="AF240" s="302"/>
      <c r="AG240" s="302"/>
      <c r="AH240" s="303"/>
      <c r="AI240" s="146"/>
      <c r="AJ240" s="145"/>
      <c r="AK240" s="336"/>
      <c r="AL240" s="302"/>
      <c r="AM240" s="302"/>
      <c r="AN240" s="303"/>
      <c r="AO240" s="146"/>
      <c r="AP240" s="145"/>
      <c r="AQ240" s="336"/>
      <c r="AR240" s="302"/>
      <c r="AS240" s="302"/>
      <c r="AT240" s="303"/>
      <c r="AU240" s="146"/>
      <c r="AV240" s="145"/>
      <c r="AW240" s="336"/>
      <c r="AX240" s="302"/>
      <c r="AY240" s="302"/>
      <c r="AZ240" s="303"/>
      <c r="BA240" s="146"/>
      <c r="BB240" s="145"/>
      <c r="BC240" s="336"/>
      <c r="BD240" s="303"/>
      <c r="BE240" s="163"/>
      <c r="BF240" s="306"/>
      <c r="BG240" s="302"/>
      <c r="BH240" s="303"/>
      <c r="BI240" s="336"/>
      <c r="BJ240" s="303"/>
      <c r="BK240" s="335" t="str">
        <f t="shared" si="28"/>
        <v/>
      </c>
      <c r="BL240" s="302"/>
      <c r="BM240" s="303"/>
      <c r="BN240" s="306"/>
      <c r="BO240" s="302"/>
      <c r="BP240" s="303"/>
      <c r="BQ240" s="306"/>
      <c r="BR240" s="303"/>
      <c r="BS240" s="148">
        <v>13</v>
      </c>
      <c r="BT240" s="335"/>
      <c r="BU240" s="302"/>
      <c r="BV240" s="302"/>
      <c r="BW240" s="303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57"/>
      <c r="DI240" s="58"/>
      <c r="DJ240" s="58"/>
      <c r="DK240" s="57"/>
      <c r="DL240" s="58"/>
      <c r="DM240" s="58"/>
      <c r="DN240" s="57"/>
      <c r="DO240" s="58"/>
      <c r="DP240" s="59"/>
      <c r="DQ240" s="59"/>
      <c r="DR240" s="59"/>
      <c r="DZ240" s="133"/>
    </row>
    <row r="241" spans="1:130" ht="12.75" customHeight="1" x14ac:dyDescent="0.2">
      <c r="A241" s="1">
        <v>6</v>
      </c>
      <c r="B241" s="163" t="s">
        <v>158</v>
      </c>
      <c r="C241" s="163" t="s">
        <v>94</v>
      </c>
      <c r="D241" s="335"/>
      <c r="E241" s="302"/>
      <c r="F241" s="302"/>
      <c r="G241" s="302"/>
      <c r="H241" s="303"/>
      <c r="I241" s="335"/>
      <c r="J241" s="302"/>
      <c r="K241" s="302"/>
      <c r="L241" s="302"/>
      <c r="M241" s="303"/>
      <c r="N241" s="336" t="str">
        <f t="shared" si="25"/>
        <v/>
      </c>
      <c r="O241" s="302"/>
      <c r="P241" s="302"/>
      <c r="Q241" s="303"/>
      <c r="R241" s="335"/>
      <c r="S241" s="302"/>
      <c r="T241" s="303"/>
      <c r="U241" s="335"/>
      <c r="V241" s="302"/>
      <c r="W241" s="303"/>
      <c r="X241" s="336" t="str">
        <f t="shared" si="26"/>
        <v/>
      </c>
      <c r="Y241" s="303"/>
      <c r="Z241" s="335" t="str">
        <f t="shared" si="27"/>
        <v/>
      </c>
      <c r="AA241" s="302"/>
      <c r="AB241" s="303"/>
      <c r="AC241" s="144"/>
      <c r="AD241" s="145"/>
      <c r="AE241" s="336"/>
      <c r="AF241" s="302"/>
      <c r="AG241" s="302"/>
      <c r="AH241" s="303"/>
      <c r="AI241" s="146"/>
      <c r="AJ241" s="145"/>
      <c r="AK241" s="336"/>
      <c r="AL241" s="302"/>
      <c r="AM241" s="302"/>
      <c r="AN241" s="303"/>
      <c r="AO241" s="146"/>
      <c r="AP241" s="145"/>
      <c r="AQ241" s="336"/>
      <c r="AR241" s="302"/>
      <c r="AS241" s="302"/>
      <c r="AT241" s="303"/>
      <c r="AU241" s="146"/>
      <c r="AV241" s="145"/>
      <c r="AW241" s="336"/>
      <c r="AX241" s="302"/>
      <c r="AY241" s="302"/>
      <c r="AZ241" s="303"/>
      <c r="BA241" s="146"/>
      <c r="BB241" s="145"/>
      <c r="BC241" s="336"/>
      <c r="BD241" s="303"/>
      <c r="BE241" s="163"/>
      <c r="BF241" s="306"/>
      <c r="BG241" s="302"/>
      <c r="BH241" s="303"/>
      <c r="BI241" s="336"/>
      <c r="BJ241" s="303"/>
      <c r="BK241" s="335" t="str">
        <f t="shared" si="28"/>
        <v/>
      </c>
      <c r="BL241" s="302"/>
      <c r="BM241" s="303"/>
      <c r="BN241" s="306"/>
      <c r="BO241" s="302"/>
      <c r="BP241" s="303"/>
      <c r="BQ241" s="306"/>
      <c r="BR241" s="303"/>
      <c r="BS241" s="148">
        <v>14</v>
      </c>
      <c r="BT241" s="335"/>
      <c r="BU241" s="302"/>
      <c r="BV241" s="302"/>
      <c r="BW241" s="303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57"/>
      <c r="DI241" s="58"/>
      <c r="DJ241" s="58"/>
      <c r="DK241" s="57"/>
      <c r="DL241" s="58"/>
      <c r="DM241" s="58"/>
      <c r="DN241" s="57"/>
      <c r="DO241" s="58"/>
      <c r="DP241" s="59"/>
      <c r="DQ241" s="59"/>
      <c r="DR241" s="59"/>
      <c r="DZ241" s="133"/>
    </row>
    <row r="242" spans="1:130" ht="12.75" customHeight="1" x14ac:dyDescent="0.2">
      <c r="A242" s="1">
        <v>6</v>
      </c>
      <c r="B242" s="163" t="s">
        <v>163</v>
      </c>
      <c r="C242" s="163" t="s">
        <v>101</v>
      </c>
      <c r="D242" s="335"/>
      <c r="E242" s="302"/>
      <c r="F242" s="302"/>
      <c r="G242" s="302"/>
      <c r="H242" s="303"/>
      <c r="I242" s="335"/>
      <c r="J242" s="302"/>
      <c r="K242" s="302"/>
      <c r="L242" s="302"/>
      <c r="M242" s="303"/>
      <c r="N242" s="336" t="str">
        <f t="shared" si="25"/>
        <v/>
      </c>
      <c r="O242" s="302"/>
      <c r="P242" s="302"/>
      <c r="Q242" s="303"/>
      <c r="R242" s="335"/>
      <c r="S242" s="302"/>
      <c r="T242" s="303"/>
      <c r="U242" s="335"/>
      <c r="V242" s="302"/>
      <c r="W242" s="303"/>
      <c r="X242" s="336" t="str">
        <f t="shared" si="26"/>
        <v/>
      </c>
      <c r="Y242" s="303"/>
      <c r="Z242" s="335" t="str">
        <f t="shared" si="27"/>
        <v/>
      </c>
      <c r="AA242" s="302"/>
      <c r="AB242" s="303"/>
      <c r="AC242" s="144"/>
      <c r="AD242" s="145"/>
      <c r="AE242" s="336"/>
      <c r="AF242" s="302"/>
      <c r="AG242" s="302"/>
      <c r="AH242" s="303"/>
      <c r="AI242" s="146"/>
      <c r="AJ242" s="145"/>
      <c r="AK242" s="336"/>
      <c r="AL242" s="302"/>
      <c r="AM242" s="302"/>
      <c r="AN242" s="303"/>
      <c r="AO242" s="146"/>
      <c r="AP242" s="145"/>
      <c r="AQ242" s="336"/>
      <c r="AR242" s="302"/>
      <c r="AS242" s="302"/>
      <c r="AT242" s="303"/>
      <c r="AU242" s="146"/>
      <c r="AV242" s="145"/>
      <c r="AW242" s="336"/>
      <c r="AX242" s="302"/>
      <c r="AY242" s="302"/>
      <c r="AZ242" s="303"/>
      <c r="BA242" s="146"/>
      <c r="BB242" s="145"/>
      <c r="BC242" s="336"/>
      <c r="BD242" s="303"/>
      <c r="BE242" s="163"/>
      <c r="BF242" s="306"/>
      <c r="BG242" s="302"/>
      <c r="BH242" s="303"/>
      <c r="BI242" s="336"/>
      <c r="BJ242" s="303"/>
      <c r="BK242" s="335" t="str">
        <f t="shared" si="28"/>
        <v/>
      </c>
      <c r="BL242" s="302"/>
      <c r="BM242" s="303"/>
      <c r="BN242" s="306"/>
      <c r="BO242" s="302"/>
      <c r="BP242" s="303"/>
      <c r="BQ242" s="306"/>
      <c r="BR242" s="303"/>
      <c r="BS242" s="148">
        <v>15</v>
      </c>
      <c r="BT242" s="335"/>
      <c r="BU242" s="302"/>
      <c r="BV242" s="302"/>
      <c r="BW242" s="303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57"/>
      <c r="DI242" s="58"/>
      <c r="DJ242" s="58"/>
      <c r="DK242" s="57"/>
      <c r="DL242" s="58"/>
      <c r="DM242" s="58"/>
      <c r="DN242" s="57"/>
      <c r="DO242" s="58"/>
      <c r="DP242" s="59"/>
      <c r="DQ242" s="59"/>
      <c r="DR242" s="59"/>
      <c r="DZ242" s="133"/>
    </row>
    <row r="243" spans="1:130" ht="12.75" customHeight="1" x14ac:dyDescent="0.2">
      <c r="A243" s="1">
        <v>6</v>
      </c>
      <c r="B243" s="163" t="s">
        <v>171</v>
      </c>
      <c r="C243" s="163" t="s">
        <v>117</v>
      </c>
      <c r="D243" s="335"/>
      <c r="E243" s="302"/>
      <c r="F243" s="302"/>
      <c r="G243" s="302"/>
      <c r="H243" s="303"/>
      <c r="I243" s="335"/>
      <c r="J243" s="302"/>
      <c r="K243" s="302"/>
      <c r="L243" s="302"/>
      <c r="M243" s="303"/>
      <c r="N243" s="336" t="str">
        <f t="shared" si="25"/>
        <v/>
      </c>
      <c r="O243" s="302"/>
      <c r="P243" s="302"/>
      <c r="Q243" s="303"/>
      <c r="R243" s="335"/>
      <c r="S243" s="302"/>
      <c r="T243" s="303"/>
      <c r="U243" s="335"/>
      <c r="V243" s="302"/>
      <c r="W243" s="303"/>
      <c r="X243" s="336" t="str">
        <f t="shared" si="26"/>
        <v/>
      </c>
      <c r="Y243" s="303"/>
      <c r="Z243" s="335" t="str">
        <f t="shared" si="27"/>
        <v/>
      </c>
      <c r="AA243" s="302"/>
      <c r="AB243" s="303"/>
      <c r="AC243" s="144"/>
      <c r="AD243" s="145"/>
      <c r="AE243" s="336"/>
      <c r="AF243" s="302"/>
      <c r="AG243" s="302"/>
      <c r="AH243" s="303"/>
      <c r="AI243" s="146"/>
      <c r="AJ243" s="145"/>
      <c r="AK243" s="336"/>
      <c r="AL243" s="302"/>
      <c r="AM243" s="302"/>
      <c r="AN243" s="303"/>
      <c r="AO243" s="146"/>
      <c r="AP243" s="145"/>
      <c r="AQ243" s="336"/>
      <c r="AR243" s="302"/>
      <c r="AS243" s="302"/>
      <c r="AT243" s="303"/>
      <c r="AU243" s="146"/>
      <c r="AV243" s="145"/>
      <c r="AW243" s="336"/>
      <c r="AX243" s="302"/>
      <c r="AY243" s="302"/>
      <c r="AZ243" s="303"/>
      <c r="BA243" s="146"/>
      <c r="BB243" s="145"/>
      <c r="BC243" s="336"/>
      <c r="BD243" s="303"/>
      <c r="BE243" s="163"/>
      <c r="BF243" s="306"/>
      <c r="BG243" s="302"/>
      <c r="BH243" s="303"/>
      <c r="BI243" s="336"/>
      <c r="BJ243" s="303"/>
      <c r="BK243" s="335" t="str">
        <f t="shared" si="28"/>
        <v/>
      </c>
      <c r="BL243" s="302"/>
      <c r="BM243" s="303"/>
      <c r="BN243" s="306"/>
      <c r="BO243" s="302"/>
      <c r="BP243" s="303"/>
      <c r="BQ243" s="306"/>
      <c r="BR243" s="303"/>
      <c r="BS243" s="148">
        <v>16</v>
      </c>
      <c r="BT243" s="335"/>
      <c r="BU243" s="302"/>
      <c r="BV243" s="302"/>
      <c r="BW243" s="303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57"/>
      <c r="DI243" s="58"/>
      <c r="DJ243" s="58"/>
      <c r="DK243" s="57"/>
      <c r="DL243" s="58"/>
      <c r="DM243" s="58"/>
      <c r="DN243" s="57"/>
      <c r="DO243" s="58"/>
      <c r="DP243" s="59"/>
      <c r="DQ243" s="59"/>
      <c r="DR243" s="59"/>
      <c r="DZ243" s="133"/>
    </row>
    <row r="244" spans="1:130" ht="12.75" customHeight="1" x14ac:dyDescent="0.2">
      <c r="A244" s="1">
        <v>6</v>
      </c>
      <c r="B244" s="163" t="s">
        <v>177</v>
      </c>
      <c r="C244" s="163" t="s">
        <v>145</v>
      </c>
      <c r="D244" s="335"/>
      <c r="E244" s="302"/>
      <c r="F244" s="302"/>
      <c r="G244" s="302"/>
      <c r="H244" s="303"/>
      <c r="I244" s="335"/>
      <c r="J244" s="302"/>
      <c r="K244" s="302"/>
      <c r="L244" s="302"/>
      <c r="M244" s="303"/>
      <c r="N244" s="336" t="str">
        <f t="shared" si="25"/>
        <v/>
      </c>
      <c r="O244" s="302"/>
      <c r="P244" s="302"/>
      <c r="Q244" s="303"/>
      <c r="R244" s="335"/>
      <c r="S244" s="302"/>
      <c r="T244" s="303"/>
      <c r="U244" s="335"/>
      <c r="V244" s="302"/>
      <c r="W244" s="303"/>
      <c r="X244" s="336" t="str">
        <f t="shared" si="26"/>
        <v/>
      </c>
      <c r="Y244" s="303"/>
      <c r="Z244" s="335" t="str">
        <f t="shared" si="27"/>
        <v/>
      </c>
      <c r="AA244" s="302"/>
      <c r="AB244" s="303"/>
      <c r="AC244" s="144"/>
      <c r="AD244" s="145"/>
      <c r="AE244" s="336"/>
      <c r="AF244" s="302"/>
      <c r="AG244" s="302"/>
      <c r="AH244" s="303"/>
      <c r="AI244" s="146"/>
      <c r="AJ244" s="145"/>
      <c r="AK244" s="336"/>
      <c r="AL244" s="302"/>
      <c r="AM244" s="302"/>
      <c r="AN244" s="303"/>
      <c r="AO244" s="146"/>
      <c r="AP244" s="145"/>
      <c r="AQ244" s="336"/>
      <c r="AR244" s="302"/>
      <c r="AS244" s="302"/>
      <c r="AT244" s="303"/>
      <c r="AU244" s="146"/>
      <c r="AV244" s="145"/>
      <c r="AW244" s="336"/>
      <c r="AX244" s="302"/>
      <c r="AY244" s="302"/>
      <c r="AZ244" s="303"/>
      <c r="BA244" s="146"/>
      <c r="BB244" s="145"/>
      <c r="BC244" s="336"/>
      <c r="BD244" s="303"/>
      <c r="BE244" s="163"/>
      <c r="BF244" s="306"/>
      <c r="BG244" s="302"/>
      <c r="BH244" s="303"/>
      <c r="BI244" s="336"/>
      <c r="BJ244" s="303"/>
      <c r="BK244" s="335" t="str">
        <f t="shared" si="28"/>
        <v/>
      </c>
      <c r="BL244" s="302"/>
      <c r="BM244" s="303"/>
      <c r="BN244" s="306"/>
      <c r="BO244" s="302"/>
      <c r="BP244" s="303"/>
      <c r="BQ244" s="306"/>
      <c r="BR244" s="303"/>
      <c r="BS244" s="148">
        <v>17</v>
      </c>
      <c r="BT244" s="335"/>
      <c r="BU244" s="302"/>
      <c r="BV244" s="302"/>
      <c r="BW244" s="303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57"/>
      <c r="DI244" s="58"/>
      <c r="DJ244" s="58"/>
      <c r="DK244" s="57"/>
      <c r="DL244" s="58"/>
      <c r="DM244" s="58"/>
      <c r="DN244" s="57"/>
      <c r="DO244" s="58"/>
      <c r="DP244" s="59"/>
      <c r="DQ244" s="59"/>
      <c r="DR244" s="59"/>
      <c r="DZ244" s="133"/>
    </row>
    <row r="245" spans="1:130" ht="12.75" customHeight="1" x14ac:dyDescent="0.2">
      <c r="A245" s="1">
        <v>6</v>
      </c>
      <c r="B245" s="163" t="s">
        <v>186</v>
      </c>
      <c r="C245" s="163" t="s">
        <v>151</v>
      </c>
      <c r="D245" s="335"/>
      <c r="E245" s="302"/>
      <c r="F245" s="302"/>
      <c r="G245" s="302"/>
      <c r="H245" s="303"/>
      <c r="I245" s="335"/>
      <c r="J245" s="302"/>
      <c r="K245" s="302"/>
      <c r="L245" s="302"/>
      <c r="M245" s="303"/>
      <c r="N245" s="336" t="str">
        <f t="shared" si="25"/>
        <v/>
      </c>
      <c r="O245" s="302"/>
      <c r="P245" s="302"/>
      <c r="Q245" s="303"/>
      <c r="R245" s="335"/>
      <c r="S245" s="302"/>
      <c r="T245" s="303"/>
      <c r="U245" s="335"/>
      <c r="V245" s="302"/>
      <c r="W245" s="303"/>
      <c r="X245" s="336" t="str">
        <f t="shared" si="26"/>
        <v/>
      </c>
      <c r="Y245" s="303"/>
      <c r="Z245" s="335" t="str">
        <f t="shared" si="27"/>
        <v/>
      </c>
      <c r="AA245" s="302"/>
      <c r="AB245" s="303"/>
      <c r="AC245" s="144"/>
      <c r="AD245" s="145"/>
      <c r="AE245" s="336"/>
      <c r="AF245" s="302"/>
      <c r="AG245" s="302"/>
      <c r="AH245" s="303"/>
      <c r="AI245" s="146"/>
      <c r="AJ245" s="145"/>
      <c r="AK245" s="336"/>
      <c r="AL245" s="302"/>
      <c r="AM245" s="302"/>
      <c r="AN245" s="303"/>
      <c r="AO245" s="146"/>
      <c r="AP245" s="145"/>
      <c r="AQ245" s="336"/>
      <c r="AR245" s="302"/>
      <c r="AS245" s="302"/>
      <c r="AT245" s="303"/>
      <c r="AU245" s="146"/>
      <c r="AV245" s="145"/>
      <c r="AW245" s="336"/>
      <c r="AX245" s="302"/>
      <c r="AY245" s="302"/>
      <c r="AZ245" s="303"/>
      <c r="BA245" s="146"/>
      <c r="BB245" s="145"/>
      <c r="BC245" s="336"/>
      <c r="BD245" s="303"/>
      <c r="BE245" s="163"/>
      <c r="BF245" s="306"/>
      <c r="BG245" s="302"/>
      <c r="BH245" s="303"/>
      <c r="BI245" s="336"/>
      <c r="BJ245" s="303"/>
      <c r="BK245" s="335" t="str">
        <f t="shared" si="28"/>
        <v/>
      </c>
      <c r="BL245" s="302"/>
      <c r="BM245" s="303"/>
      <c r="BN245" s="306"/>
      <c r="BO245" s="302"/>
      <c r="BP245" s="303"/>
      <c r="BQ245" s="306"/>
      <c r="BR245" s="303"/>
      <c r="BS245" s="148">
        <v>18</v>
      </c>
      <c r="BT245" s="335"/>
      <c r="BU245" s="302"/>
      <c r="BV245" s="302"/>
      <c r="BW245" s="303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57"/>
      <c r="DI245" s="58"/>
      <c r="DJ245" s="58"/>
      <c r="DK245" s="57"/>
      <c r="DL245" s="58"/>
      <c r="DM245" s="58"/>
      <c r="DN245" s="57"/>
      <c r="DO245" s="58"/>
      <c r="DP245" s="59"/>
      <c r="DQ245" s="59"/>
      <c r="DR245" s="59"/>
      <c r="DZ245" s="133"/>
    </row>
    <row r="246" spans="1:130" ht="12.75" customHeight="1" x14ac:dyDescent="0.2">
      <c r="A246" s="1">
        <v>6</v>
      </c>
      <c r="B246" s="163" t="s">
        <v>195</v>
      </c>
      <c r="C246" s="163" t="s">
        <v>158</v>
      </c>
      <c r="D246" s="335"/>
      <c r="E246" s="302"/>
      <c r="F246" s="302"/>
      <c r="G246" s="302"/>
      <c r="H246" s="303"/>
      <c r="I246" s="335"/>
      <c r="J246" s="302"/>
      <c r="K246" s="302"/>
      <c r="L246" s="302"/>
      <c r="M246" s="303"/>
      <c r="N246" s="336" t="str">
        <f t="shared" si="25"/>
        <v/>
      </c>
      <c r="O246" s="302"/>
      <c r="P246" s="302"/>
      <c r="Q246" s="303"/>
      <c r="R246" s="335"/>
      <c r="S246" s="302"/>
      <c r="T246" s="303"/>
      <c r="U246" s="335"/>
      <c r="V246" s="302"/>
      <c r="W246" s="303"/>
      <c r="X246" s="336" t="str">
        <f t="shared" si="26"/>
        <v/>
      </c>
      <c r="Y246" s="303"/>
      <c r="Z246" s="335" t="str">
        <f t="shared" si="27"/>
        <v/>
      </c>
      <c r="AA246" s="302"/>
      <c r="AB246" s="303"/>
      <c r="AC246" s="144"/>
      <c r="AD246" s="145"/>
      <c r="AE246" s="336"/>
      <c r="AF246" s="302"/>
      <c r="AG246" s="302"/>
      <c r="AH246" s="303"/>
      <c r="AI246" s="146"/>
      <c r="AJ246" s="145"/>
      <c r="AK246" s="336"/>
      <c r="AL246" s="302"/>
      <c r="AM246" s="302"/>
      <c r="AN246" s="303"/>
      <c r="AO246" s="146"/>
      <c r="AP246" s="145"/>
      <c r="AQ246" s="336"/>
      <c r="AR246" s="302"/>
      <c r="AS246" s="302"/>
      <c r="AT246" s="303"/>
      <c r="AU246" s="146"/>
      <c r="AV246" s="145"/>
      <c r="AW246" s="336"/>
      <c r="AX246" s="302"/>
      <c r="AY246" s="302"/>
      <c r="AZ246" s="303"/>
      <c r="BA246" s="146"/>
      <c r="BB246" s="145"/>
      <c r="BC246" s="336"/>
      <c r="BD246" s="303"/>
      <c r="BE246" s="163"/>
      <c r="BF246" s="306"/>
      <c r="BG246" s="302"/>
      <c r="BH246" s="303"/>
      <c r="BI246" s="336"/>
      <c r="BJ246" s="303"/>
      <c r="BK246" s="335" t="str">
        <f t="shared" si="28"/>
        <v/>
      </c>
      <c r="BL246" s="302"/>
      <c r="BM246" s="303"/>
      <c r="BN246" s="306"/>
      <c r="BO246" s="302"/>
      <c r="BP246" s="303"/>
      <c r="BQ246" s="306"/>
      <c r="BR246" s="303"/>
      <c r="BS246" s="148">
        <v>19</v>
      </c>
      <c r="BT246" s="335"/>
      <c r="BU246" s="302"/>
      <c r="BV246" s="302"/>
      <c r="BW246" s="303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57"/>
      <c r="DI246" s="58"/>
      <c r="DJ246" s="58"/>
      <c r="DK246" s="57"/>
      <c r="DL246" s="58"/>
      <c r="DM246" s="58"/>
      <c r="DN246" s="57"/>
      <c r="DO246" s="58"/>
      <c r="DP246" s="59"/>
      <c r="DQ246" s="59"/>
      <c r="DR246" s="59"/>
      <c r="DZ246" s="133"/>
    </row>
    <row r="247" spans="1:130" ht="12.75" customHeight="1" x14ac:dyDescent="0.2">
      <c r="A247" s="1">
        <v>6</v>
      </c>
      <c r="B247" s="163" t="s">
        <v>201</v>
      </c>
      <c r="C247" s="163" t="s">
        <v>163</v>
      </c>
      <c r="D247" s="335"/>
      <c r="E247" s="302"/>
      <c r="F247" s="302"/>
      <c r="G247" s="302"/>
      <c r="H247" s="303"/>
      <c r="I247" s="335"/>
      <c r="J247" s="302"/>
      <c r="K247" s="302"/>
      <c r="L247" s="302"/>
      <c r="M247" s="303"/>
      <c r="N247" s="336" t="str">
        <f t="shared" si="25"/>
        <v/>
      </c>
      <c r="O247" s="302"/>
      <c r="P247" s="302"/>
      <c r="Q247" s="303"/>
      <c r="R247" s="335"/>
      <c r="S247" s="302"/>
      <c r="T247" s="303"/>
      <c r="U247" s="335"/>
      <c r="V247" s="302"/>
      <c r="W247" s="303"/>
      <c r="X247" s="336" t="str">
        <f t="shared" si="26"/>
        <v/>
      </c>
      <c r="Y247" s="303"/>
      <c r="Z247" s="335" t="str">
        <f t="shared" si="27"/>
        <v/>
      </c>
      <c r="AA247" s="302"/>
      <c r="AB247" s="303"/>
      <c r="AC247" s="144"/>
      <c r="AD247" s="145"/>
      <c r="AE247" s="336"/>
      <c r="AF247" s="302"/>
      <c r="AG247" s="302"/>
      <c r="AH247" s="303"/>
      <c r="AI247" s="146"/>
      <c r="AJ247" s="145"/>
      <c r="AK247" s="336"/>
      <c r="AL247" s="302"/>
      <c r="AM247" s="302"/>
      <c r="AN247" s="303"/>
      <c r="AO247" s="146"/>
      <c r="AP247" s="145"/>
      <c r="AQ247" s="336"/>
      <c r="AR247" s="302"/>
      <c r="AS247" s="302"/>
      <c r="AT247" s="303"/>
      <c r="AU247" s="146"/>
      <c r="AV247" s="145"/>
      <c r="AW247" s="336"/>
      <c r="AX247" s="302"/>
      <c r="AY247" s="302"/>
      <c r="AZ247" s="303"/>
      <c r="BA247" s="146"/>
      <c r="BB247" s="145"/>
      <c r="BC247" s="336"/>
      <c r="BD247" s="303"/>
      <c r="BE247" s="163"/>
      <c r="BF247" s="306"/>
      <c r="BG247" s="302"/>
      <c r="BH247" s="303"/>
      <c r="BI247" s="336"/>
      <c r="BJ247" s="303"/>
      <c r="BK247" s="335" t="str">
        <f t="shared" si="28"/>
        <v/>
      </c>
      <c r="BL247" s="302"/>
      <c r="BM247" s="303"/>
      <c r="BN247" s="306"/>
      <c r="BO247" s="302"/>
      <c r="BP247" s="303"/>
      <c r="BQ247" s="306"/>
      <c r="BR247" s="303"/>
      <c r="BS247" s="148">
        <v>20</v>
      </c>
      <c r="BT247" s="335"/>
      <c r="BU247" s="302"/>
      <c r="BV247" s="302"/>
      <c r="BW247" s="303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57"/>
      <c r="DI247" s="58"/>
      <c r="DJ247" s="58"/>
      <c r="DK247" s="57"/>
      <c r="DL247" s="58"/>
      <c r="DM247" s="58"/>
      <c r="DN247" s="57"/>
      <c r="DO247" s="58"/>
      <c r="DP247" s="59"/>
      <c r="DQ247" s="59"/>
      <c r="DR247" s="59"/>
      <c r="DZ247" s="133"/>
    </row>
    <row r="248" spans="1:130" ht="12.75" customHeight="1" x14ac:dyDescent="0.2">
      <c r="A248" s="1">
        <v>6</v>
      </c>
      <c r="B248" s="163" t="s">
        <v>209</v>
      </c>
      <c r="C248" s="163" t="s">
        <v>171</v>
      </c>
      <c r="D248" s="335"/>
      <c r="E248" s="302"/>
      <c r="F248" s="302"/>
      <c r="G248" s="302"/>
      <c r="H248" s="303"/>
      <c r="I248" s="335"/>
      <c r="J248" s="302"/>
      <c r="K248" s="302"/>
      <c r="L248" s="302"/>
      <c r="M248" s="303"/>
      <c r="N248" s="336" t="str">
        <f t="shared" si="25"/>
        <v/>
      </c>
      <c r="O248" s="302"/>
      <c r="P248" s="302"/>
      <c r="Q248" s="303"/>
      <c r="R248" s="335"/>
      <c r="S248" s="302"/>
      <c r="T248" s="303"/>
      <c r="U248" s="335"/>
      <c r="V248" s="302"/>
      <c r="W248" s="303"/>
      <c r="X248" s="336" t="str">
        <f t="shared" si="26"/>
        <v/>
      </c>
      <c r="Y248" s="303"/>
      <c r="Z248" s="335" t="str">
        <f t="shared" si="27"/>
        <v/>
      </c>
      <c r="AA248" s="302"/>
      <c r="AB248" s="303"/>
      <c r="AC248" s="144"/>
      <c r="AD248" s="145"/>
      <c r="AE248" s="336"/>
      <c r="AF248" s="302"/>
      <c r="AG248" s="302"/>
      <c r="AH248" s="303"/>
      <c r="AI248" s="146"/>
      <c r="AJ248" s="145"/>
      <c r="AK248" s="336"/>
      <c r="AL248" s="302"/>
      <c r="AM248" s="302"/>
      <c r="AN248" s="303"/>
      <c r="AO248" s="146"/>
      <c r="AP248" s="145"/>
      <c r="AQ248" s="336"/>
      <c r="AR248" s="302"/>
      <c r="AS248" s="302"/>
      <c r="AT248" s="303"/>
      <c r="AU248" s="146"/>
      <c r="AV248" s="145"/>
      <c r="AW248" s="336"/>
      <c r="AX248" s="302"/>
      <c r="AY248" s="302"/>
      <c r="AZ248" s="303"/>
      <c r="BA248" s="146"/>
      <c r="BB248" s="145"/>
      <c r="BC248" s="336"/>
      <c r="BD248" s="303"/>
      <c r="BE248" s="163"/>
      <c r="BF248" s="306"/>
      <c r="BG248" s="302"/>
      <c r="BH248" s="303"/>
      <c r="BI248" s="336"/>
      <c r="BJ248" s="303"/>
      <c r="BK248" s="335" t="str">
        <f t="shared" si="28"/>
        <v/>
      </c>
      <c r="BL248" s="302"/>
      <c r="BM248" s="303"/>
      <c r="BN248" s="306"/>
      <c r="BO248" s="302"/>
      <c r="BP248" s="303"/>
      <c r="BQ248" s="306"/>
      <c r="BR248" s="303"/>
      <c r="BS248" s="148">
        <v>21</v>
      </c>
      <c r="BT248" s="335"/>
      <c r="BU248" s="302"/>
      <c r="BV248" s="302"/>
      <c r="BW248" s="303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57"/>
      <c r="DI248" s="58"/>
      <c r="DJ248" s="58"/>
      <c r="DK248" s="57"/>
      <c r="DL248" s="58"/>
      <c r="DM248" s="58"/>
      <c r="DN248" s="57"/>
      <c r="DO248" s="58"/>
      <c r="DP248" s="59"/>
      <c r="DQ248" s="59"/>
      <c r="DR248" s="59"/>
      <c r="DZ248" s="133"/>
    </row>
    <row r="249" spans="1:130" ht="12.75" customHeight="1" x14ac:dyDescent="0.2">
      <c r="A249" s="1">
        <v>6</v>
      </c>
      <c r="B249" s="163" t="s">
        <v>216</v>
      </c>
      <c r="C249" s="163" t="s">
        <v>177</v>
      </c>
      <c r="D249" s="335"/>
      <c r="E249" s="302"/>
      <c r="F249" s="302"/>
      <c r="G249" s="302"/>
      <c r="H249" s="303"/>
      <c r="I249" s="335"/>
      <c r="J249" s="302"/>
      <c r="K249" s="302"/>
      <c r="L249" s="302"/>
      <c r="M249" s="303"/>
      <c r="N249" s="336" t="str">
        <f t="shared" si="25"/>
        <v/>
      </c>
      <c r="O249" s="302"/>
      <c r="P249" s="302"/>
      <c r="Q249" s="303"/>
      <c r="R249" s="335"/>
      <c r="S249" s="302"/>
      <c r="T249" s="303"/>
      <c r="U249" s="335"/>
      <c r="V249" s="302"/>
      <c r="W249" s="303"/>
      <c r="X249" s="336" t="str">
        <f t="shared" si="26"/>
        <v/>
      </c>
      <c r="Y249" s="303"/>
      <c r="Z249" s="335" t="str">
        <f t="shared" si="27"/>
        <v/>
      </c>
      <c r="AA249" s="302"/>
      <c r="AB249" s="303"/>
      <c r="AC249" s="144"/>
      <c r="AD249" s="145"/>
      <c r="AE249" s="336"/>
      <c r="AF249" s="302"/>
      <c r="AG249" s="302"/>
      <c r="AH249" s="303"/>
      <c r="AI249" s="146"/>
      <c r="AJ249" s="145"/>
      <c r="AK249" s="336"/>
      <c r="AL249" s="302"/>
      <c r="AM249" s="302"/>
      <c r="AN249" s="303"/>
      <c r="AO249" s="146"/>
      <c r="AP249" s="145"/>
      <c r="AQ249" s="336"/>
      <c r="AR249" s="302"/>
      <c r="AS249" s="302"/>
      <c r="AT249" s="303"/>
      <c r="AU249" s="146"/>
      <c r="AV249" s="145"/>
      <c r="AW249" s="336"/>
      <c r="AX249" s="302"/>
      <c r="AY249" s="302"/>
      <c r="AZ249" s="303"/>
      <c r="BA249" s="146"/>
      <c r="BB249" s="145"/>
      <c r="BC249" s="336"/>
      <c r="BD249" s="303"/>
      <c r="BE249" s="163"/>
      <c r="BF249" s="306"/>
      <c r="BG249" s="302"/>
      <c r="BH249" s="303"/>
      <c r="BI249" s="336"/>
      <c r="BJ249" s="303"/>
      <c r="BK249" s="335" t="str">
        <f t="shared" si="28"/>
        <v/>
      </c>
      <c r="BL249" s="302"/>
      <c r="BM249" s="303"/>
      <c r="BN249" s="306"/>
      <c r="BO249" s="302"/>
      <c r="BP249" s="303"/>
      <c r="BQ249" s="306"/>
      <c r="BR249" s="303"/>
      <c r="BS249" s="148">
        <v>22</v>
      </c>
      <c r="BT249" s="335"/>
      <c r="BU249" s="302"/>
      <c r="BV249" s="302"/>
      <c r="BW249" s="303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57"/>
      <c r="DI249" s="58"/>
      <c r="DJ249" s="58"/>
      <c r="DK249" s="57"/>
      <c r="DL249" s="58"/>
      <c r="DM249" s="58"/>
      <c r="DN249" s="57"/>
      <c r="DO249" s="58"/>
      <c r="DP249" s="59"/>
      <c r="DQ249" s="59"/>
      <c r="DR249" s="59"/>
      <c r="DZ249" s="133"/>
    </row>
    <row r="250" spans="1:130" ht="12.75" customHeight="1" x14ac:dyDescent="0.2">
      <c r="A250" s="1">
        <v>6</v>
      </c>
      <c r="B250" s="163" t="s">
        <v>224</v>
      </c>
      <c r="C250" s="163" t="s">
        <v>186</v>
      </c>
      <c r="D250" s="335"/>
      <c r="E250" s="302"/>
      <c r="F250" s="302"/>
      <c r="G250" s="302"/>
      <c r="H250" s="303"/>
      <c r="I250" s="335"/>
      <c r="J250" s="302"/>
      <c r="K250" s="302"/>
      <c r="L250" s="302"/>
      <c r="M250" s="303"/>
      <c r="N250" s="336" t="str">
        <f t="shared" si="25"/>
        <v/>
      </c>
      <c r="O250" s="302"/>
      <c r="P250" s="302"/>
      <c r="Q250" s="303"/>
      <c r="R250" s="335"/>
      <c r="S250" s="302"/>
      <c r="T250" s="303"/>
      <c r="U250" s="335"/>
      <c r="V250" s="302"/>
      <c r="W250" s="303"/>
      <c r="X250" s="336" t="str">
        <f t="shared" si="26"/>
        <v/>
      </c>
      <c r="Y250" s="303"/>
      <c r="Z250" s="335" t="str">
        <f t="shared" si="27"/>
        <v/>
      </c>
      <c r="AA250" s="302"/>
      <c r="AB250" s="303"/>
      <c r="AC250" s="144"/>
      <c r="AD250" s="145"/>
      <c r="AE250" s="336"/>
      <c r="AF250" s="302"/>
      <c r="AG250" s="302"/>
      <c r="AH250" s="303"/>
      <c r="AI250" s="146"/>
      <c r="AJ250" s="145"/>
      <c r="AK250" s="336"/>
      <c r="AL250" s="302"/>
      <c r="AM250" s="302"/>
      <c r="AN250" s="303"/>
      <c r="AO250" s="146"/>
      <c r="AP250" s="145"/>
      <c r="AQ250" s="336"/>
      <c r="AR250" s="302"/>
      <c r="AS250" s="302"/>
      <c r="AT250" s="303"/>
      <c r="AU250" s="146"/>
      <c r="AV250" s="145"/>
      <c r="AW250" s="336"/>
      <c r="AX250" s="302"/>
      <c r="AY250" s="302"/>
      <c r="AZ250" s="303"/>
      <c r="BA250" s="146"/>
      <c r="BB250" s="145"/>
      <c r="BC250" s="336"/>
      <c r="BD250" s="303"/>
      <c r="BE250" s="163"/>
      <c r="BF250" s="306"/>
      <c r="BG250" s="302"/>
      <c r="BH250" s="303"/>
      <c r="BI250" s="336"/>
      <c r="BJ250" s="303"/>
      <c r="BK250" s="335" t="str">
        <f t="shared" si="28"/>
        <v/>
      </c>
      <c r="BL250" s="302"/>
      <c r="BM250" s="303"/>
      <c r="BN250" s="306"/>
      <c r="BO250" s="302"/>
      <c r="BP250" s="303"/>
      <c r="BQ250" s="306"/>
      <c r="BR250" s="303"/>
      <c r="BS250" s="148">
        <v>23</v>
      </c>
      <c r="BT250" s="335"/>
      <c r="BU250" s="302"/>
      <c r="BV250" s="302"/>
      <c r="BW250" s="303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57"/>
      <c r="DI250" s="58"/>
      <c r="DJ250" s="58"/>
      <c r="DK250" s="57"/>
      <c r="DL250" s="58"/>
      <c r="DM250" s="58"/>
      <c r="DN250" s="57"/>
      <c r="DO250" s="58"/>
      <c r="DP250" s="59"/>
      <c r="DQ250" s="59"/>
      <c r="DR250" s="59"/>
      <c r="DZ250" s="133"/>
    </row>
    <row r="251" spans="1:130" ht="12.75" customHeight="1" x14ac:dyDescent="0.2">
      <c r="A251" s="1">
        <v>6</v>
      </c>
      <c r="B251" s="163" t="s">
        <v>232</v>
      </c>
      <c r="C251" s="163" t="s">
        <v>195</v>
      </c>
      <c r="D251" s="335"/>
      <c r="E251" s="302"/>
      <c r="F251" s="302"/>
      <c r="G251" s="302"/>
      <c r="H251" s="303"/>
      <c r="I251" s="335"/>
      <c r="J251" s="302"/>
      <c r="K251" s="302"/>
      <c r="L251" s="302"/>
      <c r="M251" s="303"/>
      <c r="N251" s="336" t="str">
        <f t="shared" si="25"/>
        <v/>
      </c>
      <c r="O251" s="302"/>
      <c r="P251" s="302"/>
      <c r="Q251" s="303"/>
      <c r="R251" s="335"/>
      <c r="S251" s="302"/>
      <c r="T251" s="303"/>
      <c r="U251" s="335"/>
      <c r="V251" s="302"/>
      <c r="W251" s="303"/>
      <c r="X251" s="336" t="str">
        <f t="shared" si="26"/>
        <v/>
      </c>
      <c r="Y251" s="303"/>
      <c r="Z251" s="335" t="str">
        <f t="shared" si="27"/>
        <v/>
      </c>
      <c r="AA251" s="302"/>
      <c r="AB251" s="303"/>
      <c r="AC251" s="144"/>
      <c r="AD251" s="145"/>
      <c r="AE251" s="336"/>
      <c r="AF251" s="302"/>
      <c r="AG251" s="302"/>
      <c r="AH251" s="303"/>
      <c r="AI251" s="146"/>
      <c r="AJ251" s="145"/>
      <c r="AK251" s="336"/>
      <c r="AL251" s="302"/>
      <c r="AM251" s="302"/>
      <c r="AN251" s="303"/>
      <c r="AO251" s="146"/>
      <c r="AP251" s="145"/>
      <c r="AQ251" s="336"/>
      <c r="AR251" s="302"/>
      <c r="AS251" s="302"/>
      <c r="AT251" s="303"/>
      <c r="AU251" s="146"/>
      <c r="AV251" s="145"/>
      <c r="AW251" s="336"/>
      <c r="AX251" s="302"/>
      <c r="AY251" s="302"/>
      <c r="AZ251" s="303"/>
      <c r="BA251" s="146"/>
      <c r="BB251" s="145"/>
      <c r="BC251" s="336"/>
      <c r="BD251" s="303"/>
      <c r="BE251" s="163"/>
      <c r="BF251" s="306"/>
      <c r="BG251" s="302"/>
      <c r="BH251" s="303"/>
      <c r="BI251" s="336"/>
      <c r="BJ251" s="303"/>
      <c r="BK251" s="335" t="str">
        <f t="shared" si="28"/>
        <v/>
      </c>
      <c r="BL251" s="302"/>
      <c r="BM251" s="303"/>
      <c r="BN251" s="306"/>
      <c r="BO251" s="302"/>
      <c r="BP251" s="303"/>
      <c r="BQ251" s="306"/>
      <c r="BR251" s="303"/>
      <c r="BS251" s="148">
        <v>24</v>
      </c>
      <c r="BT251" s="335"/>
      <c r="BU251" s="302"/>
      <c r="BV251" s="302"/>
      <c r="BW251" s="303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57"/>
      <c r="DI251" s="58"/>
      <c r="DJ251" s="58"/>
      <c r="DK251" s="57"/>
      <c r="DL251" s="58"/>
      <c r="DM251" s="58"/>
      <c r="DN251" s="57"/>
      <c r="DO251" s="58"/>
      <c r="DP251" s="59"/>
      <c r="DQ251" s="59"/>
      <c r="DR251" s="59"/>
      <c r="DZ251" s="133"/>
    </row>
    <row r="252" spans="1:130" ht="12.75" customHeight="1" x14ac:dyDescent="0.2">
      <c r="A252" s="1">
        <v>6</v>
      </c>
      <c r="B252" s="163" t="s">
        <v>239</v>
      </c>
      <c r="C252" s="163" t="s">
        <v>201</v>
      </c>
      <c r="D252" s="335"/>
      <c r="E252" s="302"/>
      <c r="F252" s="302"/>
      <c r="G252" s="302"/>
      <c r="H252" s="303"/>
      <c r="I252" s="335"/>
      <c r="J252" s="302"/>
      <c r="K252" s="302"/>
      <c r="L252" s="302"/>
      <c r="M252" s="303"/>
      <c r="N252" s="336" t="str">
        <f t="shared" si="25"/>
        <v/>
      </c>
      <c r="O252" s="302"/>
      <c r="P252" s="302"/>
      <c r="Q252" s="303"/>
      <c r="R252" s="335"/>
      <c r="S252" s="302"/>
      <c r="T252" s="303"/>
      <c r="U252" s="335"/>
      <c r="V252" s="302"/>
      <c r="W252" s="303"/>
      <c r="X252" s="336" t="str">
        <f t="shared" si="26"/>
        <v/>
      </c>
      <c r="Y252" s="303"/>
      <c r="Z252" s="335" t="str">
        <f t="shared" si="27"/>
        <v/>
      </c>
      <c r="AA252" s="302"/>
      <c r="AB252" s="303"/>
      <c r="AC252" s="144"/>
      <c r="AD252" s="145"/>
      <c r="AE252" s="336"/>
      <c r="AF252" s="302"/>
      <c r="AG252" s="302"/>
      <c r="AH252" s="303"/>
      <c r="AI252" s="146"/>
      <c r="AJ252" s="145"/>
      <c r="AK252" s="336"/>
      <c r="AL252" s="302"/>
      <c r="AM252" s="302"/>
      <c r="AN252" s="303"/>
      <c r="AO252" s="146"/>
      <c r="AP252" s="145"/>
      <c r="AQ252" s="336"/>
      <c r="AR252" s="302"/>
      <c r="AS252" s="302"/>
      <c r="AT252" s="303"/>
      <c r="AU252" s="146"/>
      <c r="AV252" s="145"/>
      <c r="AW252" s="336"/>
      <c r="AX252" s="302"/>
      <c r="AY252" s="302"/>
      <c r="AZ252" s="303"/>
      <c r="BA252" s="146"/>
      <c r="BB252" s="145"/>
      <c r="BC252" s="336"/>
      <c r="BD252" s="303"/>
      <c r="BE252" s="163"/>
      <c r="BF252" s="306"/>
      <c r="BG252" s="302"/>
      <c r="BH252" s="303"/>
      <c r="BI252" s="336"/>
      <c r="BJ252" s="303"/>
      <c r="BK252" s="335" t="str">
        <f t="shared" si="28"/>
        <v/>
      </c>
      <c r="BL252" s="302"/>
      <c r="BM252" s="303"/>
      <c r="BN252" s="306"/>
      <c r="BO252" s="302"/>
      <c r="BP252" s="303"/>
      <c r="BQ252" s="306"/>
      <c r="BR252" s="303"/>
      <c r="BS252" s="147" t="s">
        <v>19</v>
      </c>
      <c r="BT252" s="335"/>
      <c r="BU252" s="302"/>
      <c r="BV252" s="302"/>
      <c r="BW252" s="303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57"/>
      <c r="DI252" s="58"/>
      <c r="DJ252" s="58"/>
      <c r="DK252" s="57"/>
      <c r="DL252" s="58"/>
      <c r="DM252" s="58"/>
      <c r="DN252" s="57"/>
      <c r="DO252" s="58"/>
      <c r="DP252" s="59"/>
      <c r="DQ252" s="59"/>
      <c r="DR252" s="59"/>
      <c r="DZ252" s="133"/>
    </row>
    <row r="253" spans="1:130" ht="12.75" customHeight="1" x14ac:dyDescent="0.2">
      <c r="A253" s="1">
        <v>6</v>
      </c>
      <c r="B253" s="162" t="s">
        <v>2</v>
      </c>
      <c r="C253" s="162" t="s">
        <v>209</v>
      </c>
      <c r="D253" s="335"/>
      <c r="E253" s="302"/>
      <c r="F253" s="302"/>
      <c r="G253" s="302"/>
      <c r="H253" s="303"/>
      <c r="I253" s="335"/>
      <c r="J253" s="302"/>
      <c r="K253" s="302"/>
      <c r="L253" s="302"/>
      <c r="M253" s="303"/>
      <c r="N253" s="336" t="str">
        <f t="shared" si="25"/>
        <v/>
      </c>
      <c r="O253" s="302"/>
      <c r="P253" s="302"/>
      <c r="Q253" s="303"/>
      <c r="R253" s="335"/>
      <c r="S253" s="302"/>
      <c r="T253" s="303"/>
      <c r="U253" s="335"/>
      <c r="V253" s="302"/>
      <c r="W253" s="303"/>
      <c r="X253" s="336" t="str">
        <f t="shared" si="26"/>
        <v/>
      </c>
      <c r="Y253" s="303"/>
      <c r="Z253" s="335" t="str">
        <f t="shared" si="27"/>
        <v/>
      </c>
      <c r="AA253" s="302"/>
      <c r="AB253" s="303"/>
      <c r="AC253" s="144"/>
      <c r="AD253" s="145"/>
      <c r="AE253" s="336"/>
      <c r="AF253" s="302"/>
      <c r="AG253" s="302"/>
      <c r="AH253" s="303"/>
      <c r="AI253" s="146"/>
      <c r="AJ253" s="145"/>
      <c r="AK253" s="336"/>
      <c r="AL253" s="302"/>
      <c r="AM253" s="302"/>
      <c r="AN253" s="303"/>
      <c r="AO253" s="146"/>
      <c r="AP253" s="145"/>
      <c r="AQ253" s="336"/>
      <c r="AR253" s="302"/>
      <c r="AS253" s="302"/>
      <c r="AT253" s="303"/>
      <c r="AU253" s="146"/>
      <c r="AV253" s="145"/>
      <c r="AW253" s="336"/>
      <c r="AX253" s="302"/>
      <c r="AY253" s="302"/>
      <c r="AZ253" s="303"/>
      <c r="BA253" s="146"/>
      <c r="BB253" s="145"/>
      <c r="BC253" s="336"/>
      <c r="BD253" s="303"/>
      <c r="BE253" s="163"/>
      <c r="BF253" s="306"/>
      <c r="BG253" s="302"/>
      <c r="BH253" s="303"/>
      <c r="BI253" s="336"/>
      <c r="BJ253" s="303"/>
      <c r="BK253" s="335" t="str">
        <f t="shared" si="28"/>
        <v/>
      </c>
      <c r="BL253" s="302"/>
      <c r="BM253" s="303"/>
      <c r="BN253" s="306"/>
      <c r="BO253" s="302"/>
      <c r="BP253" s="303"/>
      <c r="BQ253" s="306"/>
      <c r="BR253" s="303"/>
      <c r="BS253" s="147" t="s">
        <v>27</v>
      </c>
      <c r="BT253" s="335"/>
      <c r="BU253" s="302"/>
      <c r="BV253" s="302"/>
      <c r="BW253" s="303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57"/>
      <c r="DI253" s="58"/>
      <c r="DJ253" s="58"/>
      <c r="DK253" s="57"/>
      <c r="DL253" s="58"/>
      <c r="DM253" s="58"/>
      <c r="DN253" s="57"/>
      <c r="DO253" s="58"/>
      <c r="DP253" s="59"/>
      <c r="DQ253" s="59"/>
      <c r="DR253" s="59"/>
      <c r="DZ253" s="133"/>
    </row>
    <row r="254" spans="1:130" ht="12.75" customHeight="1" x14ac:dyDescent="0.2">
      <c r="A254" s="1">
        <v>6</v>
      </c>
      <c r="B254" s="162" t="s">
        <v>19</v>
      </c>
      <c r="C254" s="162" t="s">
        <v>216</v>
      </c>
      <c r="D254" s="335"/>
      <c r="E254" s="302"/>
      <c r="F254" s="302"/>
      <c r="G254" s="302"/>
      <c r="H254" s="303"/>
      <c r="I254" s="335"/>
      <c r="J254" s="302"/>
      <c r="K254" s="302"/>
      <c r="L254" s="302"/>
      <c r="M254" s="303"/>
      <c r="N254" s="336" t="str">
        <f t="shared" si="25"/>
        <v/>
      </c>
      <c r="O254" s="302"/>
      <c r="P254" s="302"/>
      <c r="Q254" s="303"/>
      <c r="R254" s="335"/>
      <c r="S254" s="302"/>
      <c r="T254" s="303"/>
      <c r="U254" s="335"/>
      <c r="V254" s="302"/>
      <c r="W254" s="303"/>
      <c r="X254" s="336" t="str">
        <f t="shared" si="26"/>
        <v/>
      </c>
      <c r="Y254" s="303"/>
      <c r="Z254" s="335" t="str">
        <f t="shared" si="27"/>
        <v/>
      </c>
      <c r="AA254" s="302"/>
      <c r="AB254" s="303"/>
      <c r="AC254" s="144"/>
      <c r="AD254" s="145"/>
      <c r="AE254" s="336"/>
      <c r="AF254" s="302"/>
      <c r="AG254" s="302"/>
      <c r="AH254" s="303"/>
      <c r="AI254" s="146"/>
      <c r="AJ254" s="145"/>
      <c r="AK254" s="336"/>
      <c r="AL254" s="302"/>
      <c r="AM254" s="302"/>
      <c r="AN254" s="303"/>
      <c r="AO254" s="146"/>
      <c r="AP254" s="145"/>
      <c r="AQ254" s="336"/>
      <c r="AR254" s="302"/>
      <c r="AS254" s="302"/>
      <c r="AT254" s="303"/>
      <c r="AU254" s="146"/>
      <c r="AV254" s="145"/>
      <c r="AW254" s="336"/>
      <c r="AX254" s="302"/>
      <c r="AY254" s="302"/>
      <c r="AZ254" s="303"/>
      <c r="BA254" s="146"/>
      <c r="BB254" s="145"/>
      <c r="BC254" s="336"/>
      <c r="BD254" s="303"/>
      <c r="BE254" s="163"/>
      <c r="BF254" s="306"/>
      <c r="BG254" s="302"/>
      <c r="BH254" s="303"/>
      <c r="BI254" s="336"/>
      <c r="BJ254" s="303"/>
      <c r="BK254" s="335" t="str">
        <f t="shared" si="28"/>
        <v/>
      </c>
      <c r="BL254" s="302"/>
      <c r="BM254" s="303"/>
      <c r="BN254" s="306"/>
      <c r="BO254" s="302"/>
      <c r="BP254" s="303"/>
      <c r="BQ254" s="306"/>
      <c r="BR254" s="303"/>
      <c r="BS254" s="147" t="s">
        <v>33</v>
      </c>
      <c r="BT254" s="335"/>
      <c r="BU254" s="302"/>
      <c r="BV254" s="302"/>
      <c r="BW254" s="303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57"/>
      <c r="DI254" s="58"/>
      <c r="DJ254" s="58"/>
      <c r="DK254" s="57"/>
      <c r="DL254" s="58"/>
      <c r="DM254" s="58"/>
      <c r="DN254" s="57"/>
      <c r="DO254" s="58"/>
      <c r="DP254" s="59"/>
      <c r="DQ254" s="59"/>
      <c r="DR254" s="59"/>
      <c r="DZ254" s="133"/>
    </row>
    <row r="255" spans="1:130" ht="12.75" customHeight="1" x14ac:dyDescent="0.2">
      <c r="A255" s="1">
        <v>6</v>
      </c>
      <c r="B255" s="162" t="s">
        <v>27</v>
      </c>
      <c r="C255" s="162" t="s">
        <v>224</v>
      </c>
      <c r="D255" s="335"/>
      <c r="E255" s="302"/>
      <c r="F255" s="302"/>
      <c r="G255" s="302"/>
      <c r="H255" s="303"/>
      <c r="I255" s="335"/>
      <c r="J255" s="302"/>
      <c r="K255" s="302"/>
      <c r="L255" s="302"/>
      <c r="M255" s="303"/>
      <c r="N255" s="336" t="str">
        <f t="shared" si="25"/>
        <v/>
      </c>
      <c r="O255" s="302"/>
      <c r="P255" s="302"/>
      <c r="Q255" s="303"/>
      <c r="R255" s="335"/>
      <c r="S255" s="302"/>
      <c r="T255" s="303"/>
      <c r="U255" s="335"/>
      <c r="V255" s="302"/>
      <c r="W255" s="303"/>
      <c r="X255" s="336" t="str">
        <f t="shared" si="26"/>
        <v/>
      </c>
      <c r="Y255" s="303"/>
      <c r="Z255" s="335" t="str">
        <f t="shared" si="27"/>
        <v/>
      </c>
      <c r="AA255" s="302"/>
      <c r="AB255" s="303"/>
      <c r="AC255" s="144"/>
      <c r="AD255" s="145"/>
      <c r="AE255" s="336"/>
      <c r="AF255" s="302"/>
      <c r="AG255" s="302"/>
      <c r="AH255" s="303"/>
      <c r="AI255" s="146"/>
      <c r="AJ255" s="145"/>
      <c r="AK255" s="336"/>
      <c r="AL255" s="302"/>
      <c r="AM255" s="302"/>
      <c r="AN255" s="303"/>
      <c r="AO255" s="146"/>
      <c r="AP255" s="145"/>
      <c r="AQ255" s="336"/>
      <c r="AR255" s="302"/>
      <c r="AS255" s="302"/>
      <c r="AT255" s="303"/>
      <c r="AU255" s="146"/>
      <c r="AV255" s="145"/>
      <c r="AW255" s="336"/>
      <c r="AX255" s="302"/>
      <c r="AY255" s="302"/>
      <c r="AZ255" s="303"/>
      <c r="BA255" s="146"/>
      <c r="BB255" s="145"/>
      <c r="BC255" s="336"/>
      <c r="BD255" s="303"/>
      <c r="BE255" s="163"/>
      <c r="BF255" s="306"/>
      <c r="BG255" s="302"/>
      <c r="BH255" s="303"/>
      <c r="BI255" s="336"/>
      <c r="BJ255" s="303"/>
      <c r="BK255" s="335" t="str">
        <f t="shared" si="28"/>
        <v/>
      </c>
      <c r="BL255" s="302"/>
      <c r="BM255" s="303"/>
      <c r="BN255" s="306"/>
      <c r="BO255" s="302"/>
      <c r="BP255" s="303"/>
      <c r="BQ255" s="306"/>
      <c r="BR255" s="303"/>
      <c r="BS255" s="147" t="s">
        <v>47</v>
      </c>
      <c r="BT255" s="335"/>
      <c r="BU255" s="302"/>
      <c r="BV255" s="302"/>
      <c r="BW255" s="303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57"/>
      <c r="DI255" s="58"/>
      <c r="DJ255" s="58"/>
      <c r="DK255" s="57"/>
      <c r="DL255" s="58"/>
      <c r="DM255" s="58"/>
      <c r="DN255" s="57"/>
      <c r="DO255" s="58"/>
      <c r="DP255" s="59"/>
      <c r="DQ255" s="59"/>
      <c r="DR255" s="59"/>
      <c r="DZ255" s="133"/>
    </row>
    <row r="256" spans="1:130" ht="12.75" customHeight="1" x14ac:dyDescent="0.2">
      <c r="A256" s="1">
        <v>6</v>
      </c>
      <c r="B256" s="162" t="s">
        <v>33</v>
      </c>
      <c r="C256" s="162" t="s">
        <v>232</v>
      </c>
      <c r="D256" s="335"/>
      <c r="E256" s="302"/>
      <c r="F256" s="302"/>
      <c r="G256" s="302"/>
      <c r="H256" s="303"/>
      <c r="I256" s="335"/>
      <c r="J256" s="302"/>
      <c r="K256" s="302"/>
      <c r="L256" s="302"/>
      <c r="M256" s="303"/>
      <c r="N256" s="336" t="str">
        <f t="shared" si="25"/>
        <v/>
      </c>
      <c r="O256" s="302"/>
      <c r="P256" s="302"/>
      <c r="Q256" s="303"/>
      <c r="R256" s="335"/>
      <c r="S256" s="302"/>
      <c r="T256" s="303"/>
      <c r="U256" s="335"/>
      <c r="V256" s="302"/>
      <c r="W256" s="303"/>
      <c r="X256" s="336" t="str">
        <f t="shared" si="26"/>
        <v/>
      </c>
      <c r="Y256" s="303"/>
      <c r="Z256" s="335" t="str">
        <f t="shared" si="27"/>
        <v/>
      </c>
      <c r="AA256" s="302"/>
      <c r="AB256" s="303"/>
      <c r="AC256" s="144"/>
      <c r="AD256" s="145"/>
      <c r="AE256" s="336"/>
      <c r="AF256" s="302"/>
      <c r="AG256" s="302"/>
      <c r="AH256" s="303"/>
      <c r="AI256" s="146"/>
      <c r="AJ256" s="145"/>
      <c r="AK256" s="336"/>
      <c r="AL256" s="302"/>
      <c r="AM256" s="302"/>
      <c r="AN256" s="303"/>
      <c r="AO256" s="146"/>
      <c r="AP256" s="145"/>
      <c r="AQ256" s="336"/>
      <c r="AR256" s="302"/>
      <c r="AS256" s="302"/>
      <c r="AT256" s="303"/>
      <c r="AU256" s="146"/>
      <c r="AV256" s="145"/>
      <c r="AW256" s="336"/>
      <c r="AX256" s="302"/>
      <c r="AY256" s="302"/>
      <c r="AZ256" s="303"/>
      <c r="BA256" s="146"/>
      <c r="BB256" s="145"/>
      <c r="BC256" s="336"/>
      <c r="BD256" s="303"/>
      <c r="BE256" s="163"/>
      <c r="BF256" s="306"/>
      <c r="BG256" s="302"/>
      <c r="BH256" s="303"/>
      <c r="BI256" s="336"/>
      <c r="BJ256" s="303"/>
      <c r="BK256" s="335" t="str">
        <f t="shared" si="28"/>
        <v/>
      </c>
      <c r="BL256" s="302"/>
      <c r="BM256" s="303"/>
      <c r="BN256" s="306"/>
      <c r="BO256" s="302"/>
      <c r="BP256" s="303"/>
      <c r="BQ256" s="306"/>
      <c r="BR256" s="303"/>
      <c r="BS256" s="147" t="s">
        <v>75</v>
      </c>
      <c r="BT256" s="335"/>
      <c r="BU256" s="302"/>
      <c r="BV256" s="302"/>
      <c r="BW256" s="303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57"/>
      <c r="DI256" s="58"/>
      <c r="DJ256" s="58"/>
      <c r="DK256" s="57"/>
      <c r="DL256" s="58"/>
      <c r="DM256" s="58"/>
      <c r="DN256" s="57"/>
      <c r="DO256" s="58"/>
      <c r="DP256" s="59"/>
      <c r="DQ256" s="59"/>
      <c r="DR256" s="59"/>
      <c r="DZ256" s="133"/>
    </row>
    <row r="257" spans="1:130" ht="12.75" customHeight="1" x14ac:dyDescent="0.2">
      <c r="A257" s="1">
        <v>6</v>
      </c>
      <c r="B257" s="162" t="s">
        <v>47</v>
      </c>
      <c r="C257" s="162" t="s">
        <v>239</v>
      </c>
      <c r="D257" s="335"/>
      <c r="E257" s="302"/>
      <c r="F257" s="302"/>
      <c r="G257" s="302"/>
      <c r="H257" s="303"/>
      <c r="I257" s="335"/>
      <c r="J257" s="302"/>
      <c r="K257" s="302"/>
      <c r="L257" s="302"/>
      <c r="M257" s="303"/>
      <c r="N257" s="336" t="str">
        <f t="shared" si="25"/>
        <v/>
      </c>
      <c r="O257" s="302"/>
      <c r="P257" s="302"/>
      <c r="Q257" s="303"/>
      <c r="R257" s="335"/>
      <c r="S257" s="302"/>
      <c r="T257" s="303"/>
      <c r="U257" s="335"/>
      <c r="V257" s="302"/>
      <c r="W257" s="303"/>
      <c r="X257" s="336" t="str">
        <f t="shared" si="26"/>
        <v/>
      </c>
      <c r="Y257" s="303"/>
      <c r="Z257" s="335" t="str">
        <f t="shared" si="27"/>
        <v/>
      </c>
      <c r="AA257" s="302"/>
      <c r="AB257" s="303"/>
      <c r="AC257" s="144"/>
      <c r="AD257" s="145"/>
      <c r="AE257" s="336"/>
      <c r="AF257" s="302"/>
      <c r="AG257" s="302"/>
      <c r="AH257" s="303"/>
      <c r="AI257" s="146"/>
      <c r="AJ257" s="145"/>
      <c r="AK257" s="336"/>
      <c r="AL257" s="302"/>
      <c r="AM257" s="302"/>
      <c r="AN257" s="303"/>
      <c r="AO257" s="146"/>
      <c r="AP257" s="145"/>
      <c r="AQ257" s="336"/>
      <c r="AR257" s="302"/>
      <c r="AS257" s="302"/>
      <c r="AT257" s="303"/>
      <c r="AU257" s="146"/>
      <c r="AV257" s="145"/>
      <c r="AW257" s="336"/>
      <c r="AX257" s="302"/>
      <c r="AY257" s="302"/>
      <c r="AZ257" s="303"/>
      <c r="BA257" s="146"/>
      <c r="BB257" s="145"/>
      <c r="BC257" s="336"/>
      <c r="BD257" s="303"/>
      <c r="BE257" s="163"/>
      <c r="BF257" s="306"/>
      <c r="BG257" s="302"/>
      <c r="BH257" s="303"/>
      <c r="BI257" s="336"/>
      <c r="BJ257" s="303"/>
      <c r="BK257" s="335" t="str">
        <f t="shared" si="28"/>
        <v/>
      </c>
      <c r="BL257" s="302"/>
      <c r="BM257" s="303"/>
      <c r="BN257" s="306"/>
      <c r="BO257" s="302"/>
      <c r="BP257" s="303"/>
      <c r="BQ257" s="306"/>
      <c r="BR257" s="303"/>
      <c r="BS257" s="147" t="s">
        <v>87</v>
      </c>
      <c r="BT257" s="335"/>
      <c r="BU257" s="302"/>
      <c r="BV257" s="302"/>
      <c r="BW257" s="303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57"/>
      <c r="DI257" s="58"/>
      <c r="DJ257" s="58"/>
      <c r="DK257" s="57"/>
      <c r="DL257" s="58"/>
      <c r="DM257" s="58"/>
      <c r="DN257" s="57"/>
      <c r="DO257" s="58"/>
      <c r="DP257" s="59"/>
      <c r="DQ257" s="59"/>
      <c r="DR257" s="59"/>
      <c r="DZ257" s="133"/>
    </row>
    <row r="258" spans="1:130" ht="12.75" customHeight="1" x14ac:dyDescent="0.2">
      <c r="A258" s="1">
        <v>6</v>
      </c>
      <c r="B258" s="164" t="s">
        <v>75</v>
      </c>
      <c r="C258" s="164" t="s">
        <v>245</v>
      </c>
      <c r="D258" s="320"/>
      <c r="E258" s="294"/>
      <c r="F258" s="294"/>
      <c r="G258" s="294"/>
      <c r="H258" s="295"/>
      <c r="I258" s="320"/>
      <c r="J258" s="294"/>
      <c r="K258" s="294"/>
      <c r="L258" s="294"/>
      <c r="M258" s="295"/>
      <c r="N258" s="334" t="str">
        <f t="shared" si="25"/>
        <v/>
      </c>
      <c r="O258" s="294"/>
      <c r="P258" s="294"/>
      <c r="Q258" s="295"/>
      <c r="R258" s="320"/>
      <c r="S258" s="294"/>
      <c r="T258" s="295"/>
      <c r="U258" s="320"/>
      <c r="V258" s="294"/>
      <c r="W258" s="295"/>
      <c r="X258" s="334" t="str">
        <f t="shared" si="26"/>
        <v/>
      </c>
      <c r="Y258" s="295"/>
      <c r="Z258" s="320" t="str">
        <f t="shared" si="27"/>
        <v/>
      </c>
      <c r="AA258" s="294"/>
      <c r="AB258" s="295"/>
      <c r="AC258" s="151"/>
      <c r="AD258" s="152"/>
      <c r="AE258" s="334"/>
      <c r="AF258" s="294"/>
      <c r="AG258" s="294"/>
      <c r="AH258" s="295"/>
      <c r="AI258" s="153"/>
      <c r="AJ258" s="152"/>
      <c r="AK258" s="334"/>
      <c r="AL258" s="294"/>
      <c r="AM258" s="294"/>
      <c r="AN258" s="295"/>
      <c r="AO258" s="153"/>
      <c r="AP258" s="152"/>
      <c r="AQ258" s="334"/>
      <c r="AR258" s="294"/>
      <c r="AS258" s="294"/>
      <c r="AT258" s="295"/>
      <c r="AU258" s="153"/>
      <c r="AV258" s="152"/>
      <c r="AW258" s="334"/>
      <c r="AX258" s="294"/>
      <c r="AY258" s="294"/>
      <c r="AZ258" s="295"/>
      <c r="BA258" s="153"/>
      <c r="BB258" s="152"/>
      <c r="BC258" s="334"/>
      <c r="BD258" s="295"/>
      <c r="BE258" s="165"/>
      <c r="BF258" s="298"/>
      <c r="BG258" s="294"/>
      <c r="BH258" s="295"/>
      <c r="BI258" s="334"/>
      <c r="BJ258" s="295"/>
      <c r="BK258" s="320" t="str">
        <f t="shared" si="28"/>
        <v/>
      </c>
      <c r="BL258" s="294"/>
      <c r="BM258" s="295"/>
      <c r="BN258" s="298"/>
      <c r="BO258" s="294"/>
      <c r="BP258" s="295"/>
      <c r="BQ258" s="298"/>
      <c r="BR258" s="295"/>
      <c r="BS258" s="154" t="s">
        <v>94</v>
      </c>
      <c r="BT258" s="320"/>
      <c r="BU258" s="294"/>
      <c r="BV258" s="294"/>
      <c r="BW258" s="295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57"/>
      <c r="DI258" s="58"/>
      <c r="DJ258" s="58"/>
      <c r="DK258" s="57"/>
      <c r="DL258" s="58"/>
      <c r="DM258" s="58"/>
      <c r="DN258" s="57"/>
      <c r="DO258" s="58"/>
      <c r="DP258" s="59"/>
      <c r="DQ258" s="59"/>
      <c r="DR258" s="59"/>
      <c r="DZ258" s="133"/>
    </row>
    <row r="259" spans="1:130" ht="12.75" customHeight="1" x14ac:dyDescent="0.2">
      <c r="A259" s="1">
        <v>6</v>
      </c>
      <c r="B259" s="321"/>
      <c r="C259" s="322"/>
      <c r="D259" s="322"/>
      <c r="E259" s="322"/>
      <c r="F259" s="322"/>
      <c r="G259" s="322"/>
      <c r="H259" s="322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  <c r="U259" s="322"/>
      <c r="V259" s="322"/>
      <c r="W259" s="322"/>
      <c r="X259" s="322"/>
      <c r="Y259" s="322"/>
      <c r="Z259" s="322"/>
      <c r="AA259" s="322"/>
      <c r="AB259" s="322"/>
      <c r="AC259" s="322"/>
      <c r="AD259" s="322"/>
      <c r="AE259" s="322"/>
      <c r="AF259" s="322"/>
      <c r="AG259" s="322"/>
      <c r="AH259" s="322"/>
      <c r="AI259" s="322"/>
      <c r="AJ259" s="322"/>
      <c r="AK259" s="322"/>
      <c r="AL259" s="322"/>
      <c r="AM259" s="322"/>
      <c r="AN259" s="322"/>
      <c r="AO259" s="322"/>
      <c r="AP259" s="322"/>
      <c r="AQ259" s="322"/>
      <c r="AR259" s="322"/>
      <c r="AS259" s="322"/>
      <c r="AT259" s="322"/>
      <c r="AU259" s="322"/>
      <c r="AV259" s="322"/>
      <c r="AW259" s="322"/>
      <c r="AX259" s="322"/>
      <c r="AY259" s="322"/>
      <c r="AZ259" s="322"/>
      <c r="BA259" s="322"/>
      <c r="BB259" s="322"/>
      <c r="BC259" s="322"/>
      <c r="BD259" s="322"/>
      <c r="BE259" s="322"/>
      <c r="BF259" s="322"/>
      <c r="BG259" s="322"/>
      <c r="BH259" s="322"/>
      <c r="BI259" s="322"/>
      <c r="BJ259" s="322"/>
      <c r="BK259" s="322"/>
      <c r="BL259" s="322"/>
      <c r="BM259" s="322"/>
      <c r="BN259" s="322"/>
      <c r="BO259" s="322"/>
      <c r="BP259" s="322"/>
      <c r="BQ259" s="322"/>
      <c r="BR259" s="322"/>
      <c r="BS259" s="322"/>
      <c r="BT259" s="322"/>
      <c r="BU259" s="322"/>
      <c r="BV259" s="322"/>
      <c r="BW259" s="322"/>
      <c r="BX259" s="7"/>
      <c r="BY259" s="58"/>
      <c r="BZ259" s="58"/>
      <c r="CA259" s="58"/>
      <c r="CB259" s="58"/>
      <c r="CC259" s="58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57"/>
      <c r="DI259" s="58"/>
      <c r="DJ259" s="58"/>
      <c r="DK259" s="57"/>
      <c r="DL259" s="58"/>
      <c r="DM259" s="58"/>
      <c r="DN259" s="57"/>
      <c r="DO259" s="58"/>
      <c r="DP259" s="59"/>
      <c r="DQ259" s="59"/>
      <c r="DR259" s="59"/>
      <c r="DZ259" s="133"/>
    </row>
    <row r="260" spans="1:130" ht="12.75" customHeight="1" x14ac:dyDescent="0.2">
      <c r="A260" s="1">
        <v>6</v>
      </c>
      <c r="B260" s="323" t="s">
        <v>247</v>
      </c>
      <c r="C260" s="324"/>
      <c r="D260" s="324"/>
      <c r="E260" s="324"/>
      <c r="F260" s="324"/>
      <c r="G260" s="324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  <c r="AX260" s="324"/>
      <c r="AY260" s="324"/>
      <c r="AZ260" s="324"/>
      <c r="BA260" s="324"/>
      <c r="BB260" s="324"/>
      <c r="BC260" s="324"/>
      <c r="BD260" s="324"/>
      <c r="BE260" s="324"/>
      <c r="BF260" s="324"/>
      <c r="BG260" s="324"/>
      <c r="BH260" s="324"/>
      <c r="BI260" s="324"/>
      <c r="BJ260" s="325" t="s">
        <v>248</v>
      </c>
      <c r="BK260" s="326"/>
      <c r="BL260" s="326"/>
      <c r="BM260" s="326"/>
      <c r="BN260" s="326"/>
      <c r="BO260" s="326"/>
      <c r="BP260" s="326"/>
      <c r="BQ260" s="326"/>
      <c r="BR260" s="326"/>
      <c r="BS260" s="326"/>
      <c r="BT260" s="326"/>
      <c r="BU260" s="326"/>
      <c r="BV260" s="326"/>
      <c r="BW260" s="327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57"/>
      <c r="DI260" s="58"/>
      <c r="DJ260" s="58"/>
      <c r="DK260" s="57"/>
      <c r="DL260" s="58"/>
      <c r="DM260" s="58"/>
      <c r="DN260" s="57"/>
      <c r="DO260" s="58"/>
      <c r="DP260" s="59"/>
      <c r="DQ260" s="59"/>
      <c r="DR260" s="59"/>
      <c r="DZ260" s="133"/>
    </row>
    <row r="261" spans="1:130" ht="12.75" customHeight="1" x14ac:dyDescent="0.2">
      <c r="A261" s="1">
        <v>6</v>
      </c>
      <c r="B261" s="331" t="s">
        <v>249</v>
      </c>
      <c r="C261" s="316"/>
      <c r="D261" s="332" t="s">
        <v>250</v>
      </c>
      <c r="E261" s="316"/>
      <c r="F261" s="333" t="s">
        <v>251</v>
      </c>
      <c r="G261" s="315"/>
      <c r="H261" s="315"/>
      <c r="I261" s="316"/>
      <c r="J261" s="333" t="s">
        <v>252</v>
      </c>
      <c r="K261" s="315"/>
      <c r="L261" s="315"/>
      <c r="M261" s="318"/>
      <c r="N261" s="331" t="s">
        <v>249</v>
      </c>
      <c r="O261" s="316"/>
      <c r="P261" s="332" t="s">
        <v>250</v>
      </c>
      <c r="Q261" s="316"/>
      <c r="R261" s="333" t="s">
        <v>251</v>
      </c>
      <c r="S261" s="315"/>
      <c r="T261" s="315"/>
      <c r="U261" s="316"/>
      <c r="V261" s="333" t="s">
        <v>252</v>
      </c>
      <c r="W261" s="315"/>
      <c r="X261" s="315"/>
      <c r="Y261" s="318"/>
      <c r="Z261" s="331" t="s">
        <v>249</v>
      </c>
      <c r="AA261" s="316"/>
      <c r="AB261" s="332" t="s">
        <v>250</v>
      </c>
      <c r="AC261" s="316"/>
      <c r="AD261" s="333" t="s">
        <v>251</v>
      </c>
      <c r="AE261" s="315"/>
      <c r="AF261" s="315"/>
      <c r="AG261" s="316"/>
      <c r="AH261" s="333" t="s">
        <v>252</v>
      </c>
      <c r="AI261" s="315"/>
      <c r="AJ261" s="315"/>
      <c r="AK261" s="318"/>
      <c r="AL261" s="331" t="s">
        <v>249</v>
      </c>
      <c r="AM261" s="316"/>
      <c r="AN261" s="332" t="s">
        <v>250</v>
      </c>
      <c r="AO261" s="316"/>
      <c r="AP261" s="333" t="s">
        <v>251</v>
      </c>
      <c r="AQ261" s="315"/>
      <c r="AR261" s="315"/>
      <c r="AS261" s="316"/>
      <c r="AT261" s="333" t="s">
        <v>252</v>
      </c>
      <c r="AU261" s="315"/>
      <c r="AV261" s="315"/>
      <c r="AW261" s="318"/>
      <c r="AX261" s="331" t="s">
        <v>249</v>
      </c>
      <c r="AY261" s="316"/>
      <c r="AZ261" s="332" t="s">
        <v>250</v>
      </c>
      <c r="BA261" s="316"/>
      <c r="BB261" s="333" t="s">
        <v>251</v>
      </c>
      <c r="BC261" s="315"/>
      <c r="BD261" s="315"/>
      <c r="BE261" s="316"/>
      <c r="BF261" s="333" t="s">
        <v>253</v>
      </c>
      <c r="BG261" s="315"/>
      <c r="BH261" s="315"/>
      <c r="BI261" s="318"/>
      <c r="BJ261" s="328"/>
      <c r="BK261" s="329"/>
      <c r="BL261" s="329"/>
      <c r="BM261" s="329"/>
      <c r="BN261" s="329"/>
      <c r="BO261" s="329"/>
      <c r="BP261" s="329"/>
      <c r="BQ261" s="329"/>
      <c r="BR261" s="329"/>
      <c r="BS261" s="329"/>
      <c r="BT261" s="329"/>
      <c r="BU261" s="329"/>
      <c r="BV261" s="329"/>
      <c r="BW261" s="330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57"/>
      <c r="DI261" s="58"/>
      <c r="DJ261" s="58"/>
      <c r="DK261" s="57"/>
      <c r="DL261" s="58"/>
      <c r="DM261" s="58"/>
      <c r="DN261" s="57"/>
      <c r="DO261" s="58"/>
      <c r="DP261" s="59"/>
      <c r="DQ261" s="59"/>
      <c r="DR261" s="59"/>
      <c r="DZ261" s="133"/>
    </row>
    <row r="262" spans="1:130" ht="12.75" customHeight="1" x14ac:dyDescent="0.2">
      <c r="A262" s="1">
        <v>6</v>
      </c>
      <c r="B262" s="319"/>
      <c r="C262" s="310"/>
      <c r="D262" s="309"/>
      <c r="E262" s="310"/>
      <c r="F262" s="311"/>
      <c r="G262" s="312"/>
      <c r="H262" s="312"/>
      <c r="I262" s="310"/>
      <c r="J262" s="311"/>
      <c r="K262" s="312"/>
      <c r="L262" s="312"/>
      <c r="M262" s="313"/>
      <c r="N262" s="319"/>
      <c r="O262" s="310"/>
      <c r="P262" s="309"/>
      <c r="Q262" s="310"/>
      <c r="R262" s="311"/>
      <c r="S262" s="312"/>
      <c r="T262" s="312"/>
      <c r="U262" s="310"/>
      <c r="V262" s="311"/>
      <c r="W262" s="312"/>
      <c r="X262" s="312"/>
      <c r="Y262" s="313"/>
      <c r="Z262" s="319"/>
      <c r="AA262" s="310"/>
      <c r="AB262" s="309"/>
      <c r="AC262" s="310"/>
      <c r="AD262" s="311"/>
      <c r="AE262" s="312"/>
      <c r="AF262" s="312"/>
      <c r="AG262" s="310"/>
      <c r="AH262" s="311"/>
      <c r="AI262" s="312"/>
      <c r="AJ262" s="312"/>
      <c r="AK262" s="313"/>
      <c r="AL262" s="319"/>
      <c r="AM262" s="310"/>
      <c r="AN262" s="309"/>
      <c r="AO262" s="310"/>
      <c r="AP262" s="311"/>
      <c r="AQ262" s="312"/>
      <c r="AR262" s="312"/>
      <c r="AS262" s="310"/>
      <c r="AT262" s="311"/>
      <c r="AU262" s="312"/>
      <c r="AV262" s="312"/>
      <c r="AW262" s="313"/>
      <c r="AX262" s="319"/>
      <c r="AY262" s="310"/>
      <c r="AZ262" s="309"/>
      <c r="BA262" s="310"/>
      <c r="BB262" s="311"/>
      <c r="BC262" s="312"/>
      <c r="BD262" s="312"/>
      <c r="BE262" s="310"/>
      <c r="BF262" s="311"/>
      <c r="BG262" s="312"/>
      <c r="BH262" s="312"/>
      <c r="BI262" s="313"/>
      <c r="BJ262" s="314" t="s">
        <v>255</v>
      </c>
      <c r="BK262" s="315"/>
      <c r="BL262" s="315"/>
      <c r="BM262" s="315"/>
      <c r="BN262" s="315"/>
      <c r="BO262" s="315"/>
      <c r="BP262" s="315"/>
      <c r="BQ262" s="315"/>
      <c r="BR262" s="315"/>
      <c r="BS262" s="316"/>
      <c r="BT262" s="317" t="str">
        <f>IF(MAX(R198:T214,R235:T241)=0,"",MAX(R198:T214,R235:T241))</f>
        <v/>
      </c>
      <c r="BU262" s="315"/>
      <c r="BV262" s="315"/>
      <c r="BW262" s="318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57"/>
      <c r="DI262" s="58"/>
      <c r="DJ262" s="58"/>
      <c r="DK262" s="57"/>
      <c r="DL262" s="58"/>
      <c r="DM262" s="58"/>
      <c r="DN262" s="57"/>
      <c r="DO262" s="58"/>
      <c r="DP262" s="59"/>
      <c r="DQ262" s="59"/>
      <c r="DR262" s="59"/>
      <c r="DZ262" s="133"/>
    </row>
    <row r="263" spans="1:130" ht="12.75" customHeight="1" x14ac:dyDescent="0.2">
      <c r="A263" s="1">
        <v>6</v>
      </c>
      <c r="B263" s="306"/>
      <c r="C263" s="300"/>
      <c r="D263" s="299"/>
      <c r="E263" s="300"/>
      <c r="F263" s="301"/>
      <c r="G263" s="302"/>
      <c r="H263" s="302"/>
      <c r="I263" s="300"/>
      <c r="J263" s="301"/>
      <c r="K263" s="302"/>
      <c r="L263" s="302"/>
      <c r="M263" s="303"/>
      <c r="N263" s="306"/>
      <c r="O263" s="300"/>
      <c r="P263" s="299"/>
      <c r="Q263" s="300"/>
      <c r="R263" s="301"/>
      <c r="S263" s="302"/>
      <c r="T263" s="302"/>
      <c r="U263" s="300"/>
      <c r="V263" s="301"/>
      <c r="W263" s="302"/>
      <c r="X263" s="302"/>
      <c r="Y263" s="303"/>
      <c r="Z263" s="306"/>
      <c r="AA263" s="300"/>
      <c r="AB263" s="299"/>
      <c r="AC263" s="300"/>
      <c r="AD263" s="301"/>
      <c r="AE263" s="302"/>
      <c r="AF263" s="302"/>
      <c r="AG263" s="300"/>
      <c r="AH263" s="301"/>
      <c r="AI263" s="302"/>
      <c r="AJ263" s="302"/>
      <c r="AK263" s="303"/>
      <c r="AL263" s="306"/>
      <c r="AM263" s="300"/>
      <c r="AN263" s="299"/>
      <c r="AO263" s="300"/>
      <c r="AP263" s="301"/>
      <c r="AQ263" s="302"/>
      <c r="AR263" s="302"/>
      <c r="AS263" s="300"/>
      <c r="AT263" s="301"/>
      <c r="AU263" s="302"/>
      <c r="AV263" s="302"/>
      <c r="AW263" s="303"/>
      <c r="AX263" s="306"/>
      <c r="AY263" s="300"/>
      <c r="AZ263" s="299"/>
      <c r="BA263" s="300"/>
      <c r="BB263" s="301"/>
      <c r="BC263" s="302"/>
      <c r="BD263" s="302"/>
      <c r="BE263" s="300"/>
      <c r="BF263" s="301"/>
      <c r="BG263" s="302"/>
      <c r="BH263" s="302"/>
      <c r="BI263" s="303"/>
      <c r="BJ263" s="304" t="s">
        <v>256</v>
      </c>
      <c r="BK263" s="302"/>
      <c r="BL263" s="302"/>
      <c r="BM263" s="302"/>
      <c r="BN263" s="302"/>
      <c r="BO263" s="302"/>
      <c r="BP263" s="302"/>
      <c r="BQ263" s="302"/>
      <c r="BR263" s="302"/>
      <c r="BS263" s="300"/>
      <c r="BT263" s="305" t="str">
        <f>IF(MIN(R198:T214,R235:T241)=0,"",MIN(R198:T214,R235:T241))</f>
        <v/>
      </c>
      <c r="BU263" s="302"/>
      <c r="BV263" s="302"/>
      <c r="BW263" s="303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57"/>
      <c r="DI263" s="58"/>
      <c r="DJ263" s="58"/>
      <c r="DK263" s="57"/>
      <c r="DL263" s="58"/>
      <c r="DM263" s="58"/>
      <c r="DN263" s="57"/>
      <c r="DO263" s="58"/>
      <c r="DP263" s="59"/>
      <c r="DQ263" s="59"/>
      <c r="DR263" s="59"/>
      <c r="DZ263" s="133"/>
    </row>
    <row r="264" spans="1:130" ht="12.75" customHeight="1" x14ac:dyDescent="0.2">
      <c r="A264" s="1">
        <v>6</v>
      </c>
      <c r="B264" s="306"/>
      <c r="C264" s="300"/>
      <c r="D264" s="299"/>
      <c r="E264" s="300"/>
      <c r="F264" s="301"/>
      <c r="G264" s="302"/>
      <c r="H264" s="302"/>
      <c r="I264" s="300"/>
      <c r="J264" s="301"/>
      <c r="K264" s="302"/>
      <c r="L264" s="302"/>
      <c r="M264" s="303"/>
      <c r="N264" s="306"/>
      <c r="O264" s="300"/>
      <c r="P264" s="299"/>
      <c r="Q264" s="300"/>
      <c r="R264" s="301"/>
      <c r="S264" s="302"/>
      <c r="T264" s="302"/>
      <c r="U264" s="300"/>
      <c r="V264" s="301"/>
      <c r="W264" s="302"/>
      <c r="X264" s="302"/>
      <c r="Y264" s="303"/>
      <c r="Z264" s="306"/>
      <c r="AA264" s="300"/>
      <c r="AB264" s="299"/>
      <c r="AC264" s="300"/>
      <c r="AD264" s="301"/>
      <c r="AE264" s="302"/>
      <c r="AF264" s="302"/>
      <c r="AG264" s="300"/>
      <c r="AH264" s="301"/>
      <c r="AI264" s="302"/>
      <c r="AJ264" s="302"/>
      <c r="AK264" s="303"/>
      <c r="AL264" s="306"/>
      <c r="AM264" s="300"/>
      <c r="AN264" s="299"/>
      <c r="AO264" s="300"/>
      <c r="AP264" s="301"/>
      <c r="AQ264" s="302"/>
      <c r="AR264" s="302"/>
      <c r="AS264" s="300"/>
      <c r="AT264" s="301"/>
      <c r="AU264" s="302"/>
      <c r="AV264" s="302"/>
      <c r="AW264" s="303"/>
      <c r="AX264" s="306"/>
      <c r="AY264" s="300"/>
      <c r="AZ264" s="299"/>
      <c r="BA264" s="300"/>
      <c r="BB264" s="301"/>
      <c r="BC264" s="302"/>
      <c r="BD264" s="302"/>
      <c r="BE264" s="300"/>
      <c r="BF264" s="301"/>
      <c r="BG264" s="302"/>
      <c r="BH264" s="302"/>
      <c r="BI264" s="303"/>
      <c r="BJ264" s="304" t="s">
        <v>257</v>
      </c>
      <c r="BK264" s="302"/>
      <c r="BL264" s="302"/>
      <c r="BM264" s="302"/>
      <c r="BN264" s="302"/>
      <c r="BO264" s="302"/>
      <c r="BP264" s="302"/>
      <c r="BQ264" s="302"/>
      <c r="BR264" s="302"/>
      <c r="BS264" s="300"/>
      <c r="BT264" s="307" t="str">
        <f ca="1">IF(BT265="","",IF(ISERROR(MATCH(BT265,BK198:BK214,0))=TRUE,OFFSET(BK234,MATCH(BT265,BK235:BK241,0),-5),OFFSET(BK197,MATCH(BT265,BK198:BK214,0),-5)))</f>
        <v/>
      </c>
      <c r="BU264" s="302"/>
      <c r="BV264" s="302"/>
      <c r="BW264" s="303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57"/>
      <c r="DI264" s="58"/>
      <c r="DJ264" s="58"/>
      <c r="DK264" s="57"/>
      <c r="DL264" s="58"/>
      <c r="DM264" s="58"/>
      <c r="DN264" s="57"/>
      <c r="DO264" s="58"/>
      <c r="DP264" s="59"/>
      <c r="DQ264" s="59"/>
      <c r="DR264" s="59"/>
      <c r="DZ264" s="133"/>
    </row>
    <row r="265" spans="1:130" ht="12.75" customHeight="1" x14ac:dyDescent="0.2">
      <c r="A265" s="1">
        <v>6</v>
      </c>
      <c r="B265" s="306"/>
      <c r="C265" s="300"/>
      <c r="D265" s="299"/>
      <c r="E265" s="300"/>
      <c r="F265" s="301"/>
      <c r="G265" s="302"/>
      <c r="H265" s="302"/>
      <c r="I265" s="300"/>
      <c r="J265" s="301"/>
      <c r="K265" s="302"/>
      <c r="L265" s="302"/>
      <c r="M265" s="303"/>
      <c r="N265" s="306"/>
      <c r="O265" s="300"/>
      <c r="P265" s="299"/>
      <c r="Q265" s="300"/>
      <c r="R265" s="301"/>
      <c r="S265" s="302"/>
      <c r="T265" s="302"/>
      <c r="U265" s="300"/>
      <c r="V265" s="301"/>
      <c r="W265" s="302"/>
      <c r="X265" s="302"/>
      <c r="Y265" s="303"/>
      <c r="Z265" s="306"/>
      <c r="AA265" s="300"/>
      <c r="AB265" s="299"/>
      <c r="AC265" s="300"/>
      <c r="AD265" s="301"/>
      <c r="AE265" s="302"/>
      <c r="AF265" s="302"/>
      <c r="AG265" s="300"/>
      <c r="AH265" s="301"/>
      <c r="AI265" s="302"/>
      <c r="AJ265" s="302"/>
      <c r="AK265" s="303"/>
      <c r="AL265" s="306"/>
      <c r="AM265" s="300"/>
      <c r="AN265" s="299"/>
      <c r="AO265" s="300"/>
      <c r="AP265" s="301"/>
      <c r="AQ265" s="302"/>
      <c r="AR265" s="302"/>
      <c r="AS265" s="300"/>
      <c r="AT265" s="301"/>
      <c r="AU265" s="302"/>
      <c r="AV265" s="302"/>
      <c r="AW265" s="303"/>
      <c r="AX265" s="306"/>
      <c r="AY265" s="300"/>
      <c r="AZ265" s="299"/>
      <c r="BA265" s="300"/>
      <c r="BB265" s="301"/>
      <c r="BC265" s="302"/>
      <c r="BD265" s="302"/>
      <c r="BE265" s="300"/>
      <c r="BF265" s="301"/>
      <c r="BG265" s="302"/>
      <c r="BH265" s="302"/>
      <c r="BI265" s="303"/>
      <c r="BJ265" s="308" t="s">
        <v>258</v>
      </c>
      <c r="BK265" s="302"/>
      <c r="BL265" s="302"/>
      <c r="BM265" s="302"/>
      <c r="BN265" s="302"/>
      <c r="BO265" s="302"/>
      <c r="BP265" s="302"/>
      <c r="BQ265" s="302"/>
      <c r="BR265" s="302"/>
      <c r="BS265" s="300"/>
      <c r="BT265" s="305" t="str">
        <f>IF(MAX(BK198:BM214,BK235:BM241)=0,"",MAX(BK198:BM214,BK235:BM241))</f>
        <v/>
      </c>
      <c r="BU265" s="302"/>
      <c r="BV265" s="302"/>
      <c r="BW265" s="303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57"/>
      <c r="DI265" s="58"/>
      <c r="DJ265" s="58"/>
      <c r="DK265" s="57"/>
      <c r="DL265" s="58"/>
      <c r="DM265" s="58"/>
      <c r="DN265" s="57"/>
      <c r="DO265" s="58"/>
      <c r="DP265" s="59"/>
      <c r="DQ265" s="59"/>
      <c r="DR265" s="59"/>
      <c r="DZ265" s="133"/>
    </row>
    <row r="266" spans="1:130" ht="12.75" customHeight="1" x14ac:dyDescent="0.2">
      <c r="A266" s="1">
        <v>6</v>
      </c>
      <c r="B266" s="306"/>
      <c r="C266" s="300"/>
      <c r="D266" s="299"/>
      <c r="E266" s="300"/>
      <c r="F266" s="301"/>
      <c r="G266" s="302"/>
      <c r="H266" s="302"/>
      <c r="I266" s="300"/>
      <c r="J266" s="301"/>
      <c r="K266" s="302"/>
      <c r="L266" s="302"/>
      <c r="M266" s="303"/>
      <c r="N266" s="306"/>
      <c r="O266" s="300"/>
      <c r="P266" s="299"/>
      <c r="Q266" s="300"/>
      <c r="R266" s="301"/>
      <c r="S266" s="302"/>
      <c r="T266" s="302"/>
      <c r="U266" s="300"/>
      <c r="V266" s="301"/>
      <c r="W266" s="302"/>
      <c r="X266" s="302"/>
      <c r="Y266" s="303"/>
      <c r="Z266" s="306"/>
      <c r="AA266" s="300"/>
      <c r="AB266" s="299"/>
      <c r="AC266" s="300"/>
      <c r="AD266" s="301"/>
      <c r="AE266" s="302"/>
      <c r="AF266" s="302"/>
      <c r="AG266" s="300"/>
      <c r="AH266" s="301"/>
      <c r="AI266" s="302"/>
      <c r="AJ266" s="302"/>
      <c r="AK266" s="303"/>
      <c r="AL266" s="306"/>
      <c r="AM266" s="300"/>
      <c r="AN266" s="299"/>
      <c r="AO266" s="300"/>
      <c r="AP266" s="301"/>
      <c r="AQ266" s="302"/>
      <c r="AR266" s="302"/>
      <c r="AS266" s="300"/>
      <c r="AT266" s="301"/>
      <c r="AU266" s="302"/>
      <c r="AV266" s="302"/>
      <c r="AW266" s="303"/>
      <c r="AX266" s="306"/>
      <c r="AY266" s="300"/>
      <c r="AZ266" s="299"/>
      <c r="BA266" s="300"/>
      <c r="BB266" s="301"/>
      <c r="BC266" s="302"/>
      <c r="BD266" s="302"/>
      <c r="BE266" s="300"/>
      <c r="BF266" s="301"/>
      <c r="BG266" s="302"/>
      <c r="BH266" s="302"/>
      <c r="BI266" s="303"/>
      <c r="BJ266" s="304" t="s">
        <v>261</v>
      </c>
      <c r="BK266" s="302"/>
      <c r="BL266" s="302"/>
      <c r="BM266" s="302"/>
      <c r="BN266" s="302"/>
      <c r="BO266" s="302"/>
      <c r="BP266" s="302"/>
      <c r="BQ266" s="302"/>
      <c r="BR266" s="302"/>
      <c r="BS266" s="300"/>
      <c r="BT266" s="305"/>
      <c r="BU266" s="300"/>
      <c r="BV266" s="305"/>
      <c r="BW266" s="303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57"/>
      <c r="DI266" s="58"/>
      <c r="DJ266" s="58"/>
      <c r="DK266" s="57"/>
      <c r="DL266" s="58"/>
      <c r="DM266" s="58"/>
      <c r="DN266" s="57"/>
      <c r="DO266" s="58"/>
      <c r="DP266" s="59"/>
      <c r="DQ266" s="59"/>
      <c r="DR266" s="59"/>
      <c r="DZ266" s="133"/>
    </row>
    <row r="267" spans="1:130" ht="12.75" customHeight="1" x14ac:dyDescent="0.2">
      <c r="A267" s="1">
        <v>6</v>
      </c>
      <c r="B267" s="306"/>
      <c r="C267" s="300"/>
      <c r="D267" s="299"/>
      <c r="E267" s="300"/>
      <c r="F267" s="301"/>
      <c r="G267" s="302"/>
      <c r="H267" s="302"/>
      <c r="I267" s="300"/>
      <c r="J267" s="301"/>
      <c r="K267" s="302"/>
      <c r="L267" s="302"/>
      <c r="M267" s="303"/>
      <c r="N267" s="306"/>
      <c r="O267" s="300"/>
      <c r="P267" s="299"/>
      <c r="Q267" s="300"/>
      <c r="R267" s="301"/>
      <c r="S267" s="302"/>
      <c r="T267" s="302"/>
      <c r="U267" s="300"/>
      <c r="V267" s="301"/>
      <c r="W267" s="302"/>
      <c r="X267" s="302"/>
      <c r="Y267" s="303"/>
      <c r="Z267" s="306"/>
      <c r="AA267" s="300"/>
      <c r="AB267" s="299"/>
      <c r="AC267" s="300"/>
      <c r="AD267" s="301"/>
      <c r="AE267" s="302"/>
      <c r="AF267" s="302"/>
      <c r="AG267" s="300"/>
      <c r="AH267" s="301"/>
      <c r="AI267" s="302"/>
      <c r="AJ267" s="302"/>
      <c r="AK267" s="303"/>
      <c r="AL267" s="306"/>
      <c r="AM267" s="300"/>
      <c r="AN267" s="299"/>
      <c r="AO267" s="300"/>
      <c r="AP267" s="301"/>
      <c r="AQ267" s="302"/>
      <c r="AR267" s="302"/>
      <c r="AS267" s="300"/>
      <c r="AT267" s="301"/>
      <c r="AU267" s="302"/>
      <c r="AV267" s="302"/>
      <c r="AW267" s="303"/>
      <c r="AX267" s="306"/>
      <c r="AY267" s="300"/>
      <c r="AZ267" s="299"/>
      <c r="BA267" s="300"/>
      <c r="BB267" s="301"/>
      <c r="BC267" s="302"/>
      <c r="BD267" s="302"/>
      <c r="BE267" s="300"/>
      <c r="BF267" s="301"/>
      <c r="BG267" s="302"/>
      <c r="BH267" s="302"/>
      <c r="BI267" s="303"/>
      <c r="BJ267" s="304" t="s">
        <v>263</v>
      </c>
      <c r="BK267" s="302"/>
      <c r="BL267" s="302"/>
      <c r="BM267" s="302"/>
      <c r="BN267" s="302"/>
      <c r="BO267" s="302"/>
      <c r="BP267" s="302"/>
      <c r="BQ267" s="302"/>
      <c r="BR267" s="302"/>
      <c r="BS267" s="300"/>
      <c r="BT267" s="305" t="str">
        <f>IF(COUNTBLANK(BT235:BW258)=96,"",(SUM(BT237+BT240+BT243+BT246+BT249+BT252+BT255+BT258)))</f>
        <v/>
      </c>
      <c r="BU267" s="302"/>
      <c r="BV267" s="302"/>
      <c r="BW267" s="303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57"/>
      <c r="DI267" s="58"/>
      <c r="DJ267" s="58"/>
      <c r="DK267" s="57"/>
      <c r="DL267" s="58"/>
      <c r="DM267" s="58"/>
      <c r="DN267" s="57"/>
      <c r="DO267" s="58"/>
      <c r="DP267" s="59"/>
      <c r="DQ267" s="59"/>
      <c r="DR267" s="59"/>
      <c r="DZ267" s="133"/>
    </row>
    <row r="268" spans="1:130" ht="12.75" customHeight="1" x14ac:dyDescent="0.2">
      <c r="A268" s="1">
        <v>6</v>
      </c>
      <c r="B268" s="298"/>
      <c r="C268" s="292"/>
      <c r="D268" s="291"/>
      <c r="E268" s="292"/>
      <c r="F268" s="293"/>
      <c r="G268" s="294"/>
      <c r="H268" s="294"/>
      <c r="I268" s="292"/>
      <c r="J268" s="293"/>
      <c r="K268" s="294"/>
      <c r="L268" s="294"/>
      <c r="M268" s="295"/>
      <c r="N268" s="298"/>
      <c r="O268" s="292"/>
      <c r="P268" s="291"/>
      <c r="Q268" s="292"/>
      <c r="R268" s="293"/>
      <c r="S268" s="294"/>
      <c r="T268" s="294"/>
      <c r="U268" s="292"/>
      <c r="V268" s="293"/>
      <c r="W268" s="294"/>
      <c r="X268" s="294"/>
      <c r="Y268" s="295"/>
      <c r="Z268" s="298"/>
      <c r="AA268" s="292"/>
      <c r="AB268" s="291"/>
      <c r="AC268" s="292"/>
      <c r="AD268" s="293"/>
      <c r="AE268" s="294"/>
      <c r="AF268" s="294"/>
      <c r="AG268" s="292"/>
      <c r="AH268" s="293"/>
      <c r="AI268" s="294"/>
      <c r="AJ268" s="294"/>
      <c r="AK268" s="295"/>
      <c r="AL268" s="298"/>
      <c r="AM268" s="292"/>
      <c r="AN268" s="291"/>
      <c r="AO268" s="292"/>
      <c r="AP268" s="293"/>
      <c r="AQ268" s="294"/>
      <c r="AR268" s="294"/>
      <c r="AS268" s="292"/>
      <c r="AT268" s="293"/>
      <c r="AU268" s="294"/>
      <c r="AV268" s="294"/>
      <c r="AW268" s="295"/>
      <c r="AX268" s="298"/>
      <c r="AY268" s="292"/>
      <c r="AZ268" s="291"/>
      <c r="BA268" s="292"/>
      <c r="BB268" s="293"/>
      <c r="BC268" s="294"/>
      <c r="BD268" s="294"/>
      <c r="BE268" s="292"/>
      <c r="BF268" s="293"/>
      <c r="BG268" s="294"/>
      <c r="BH268" s="294"/>
      <c r="BI268" s="295"/>
      <c r="BJ268" s="296" t="s">
        <v>299</v>
      </c>
      <c r="BK268" s="294"/>
      <c r="BL268" s="294"/>
      <c r="BM268" s="294"/>
      <c r="BN268" s="294"/>
      <c r="BO268" s="294"/>
      <c r="BP268" s="294"/>
      <c r="BQ268" s="294"/>
      <c r="BR268" s="294"/>
      <c r="BS268" s="294"/>
      <c r="BT268" s="297"/>
      <c r="BU268" s="294"/>
      <c r="BV268" s="294"/>
      <c r="BW268" s="295"/>
      <c r="BX268" s="88"/>
      <c r="BY268" s="88"/>
      <c r="BZ268" s="88"/>
      <c r="CA268" s="88"/>
      <c r="CB268" s="88"/>
      <c r="CC268" s="88"/>
      <c r="CD268" s="88"/>
      <c r="CE268" s="88"/>
      <c r="CF268" s="88"/>
      <c r="CG268" s="88"/>
      <c r="CH268" s="88"/>
      <c r="CI268" s="88"/>
      <c r="CJ268" s="88"/>
      <c r="CK268" s="88"/>
      <c r="CL268" s="88"/>
      <c r="CM268" s="88"/>
      <c r="CN268" s="88"/>
      <c r="CO268" s="88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57"/>
      <c r="DI268" s="58"/>
      <c r="DJ268" s="58"/>
      <c r="DK268" s="57"/>
      <c r="DL268" s="58"/>
      <c r="DM268" s="58"/>
      <c r="DN268" s="57"/>
      <c r="DO268" s="58"/>
      <c r="DP268" s="59"/>
      <c r="DQ268" s="59"/>
      <c r="DR268" s="59"/>
      <c r="DZ268" s="133"/>
    </row>
    <row r="269" spans="1:130" ht="12.75" customHeight="1" x14ac:dyDescent="0.2">
      <c r="A269" s="1">
        <v>6</v>
      </c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2"/>
      <c r="BY269" s="8"/>
      <c r="BZ269" s="8"/>
      <c r="CA269" s="8"/>
      <c r="CB269" s="8"/>
      <c r="CC269" s="8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57"/>
      <c r="DI269" s="58"/>
      <c r="DJ269" s="58"/>
      <c r="DK269" s="57"/>
      <c r="DL269" s="58"/>
      <c r="DM269" s="58"/>
      <c r="DN269" s="57"/>
      <c r="DO269" s="58"/>
      <c r="DP269" s="59"/>
      <c r="DQ269" s="59"/>
      <c r="DR269" s="59"/>
      <c r="DZ269" s="133"/>
    </row>
    <row r="270" spans="1:130" ht="12.75" customHeight="1" x14ac:dyDescent="0.2">
      <c r="A270" s="1">
        <v>7</v>
      </c>
      <c r="B270" s="364" t="s">
        <v>4</v>
      </c>
      <c r="C270" s="324"/>
      <c r="D270" s="324"/>
      <c r="E270" s="338"/>
      <c r="F270" s="365" t="s">
        <v>5</v>
      </c>
      <c r="G270" s="338"/>
      <c r="H270" s="365" t="s">
        <v>6</v>
      </c>
      <c r="I270" s="324"/>
      <c r="J270" s="323" t="s">
        <v>7</v>
      </c>
      <c r="K270" s="324"/>
      <c r="L270" s="324"/>
      <c r="M270" s="324"/>
      <c r="N270" s="32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38"/>
      <c r="AG270" s="366" t="s">
        <v>8</v>
      </c>
      <c r="AH270" s="324"/>
      <c r="AI270" s="324"/>
      <c r="AJ270" s="324"/>
      <c r="AK270" s="324"/>
      <c r="AL270" s="324"/>
      <c r="AM270" s="324"/>
      <c r="AN270" s="324"/>
      <c r="AO270" s="324"/>
      <c r="AP270" s="338"/>
      <c r="AQ270" s="323" t="s">
        <v>9</v>
      </c>
      <c r="AR270" s="324"/>
      <c r="AS270" s="324"/>
      <c r="AT270" s="324"/>
      <c r="AU270" s="324"/>
      <c r="AV270" s="324"/>
      <c r="AW270" s="324"/>
      <c r="AX270" s="324"/>
      <c r="AY270" s="324"/>
      <c r="AZ270" s="324"/>
      <c r="BA270" s="324"/>
      <c r="BB270" s="324"/>
      <c r="BC270" s="324"/>
      <c r="BD270" s="324"/>
      <c r="BE270" s="324"/>
      <c r="BF270" s="324"/>
      <c r="BG270" s="338"/>
      <c r="BH270" s="323" t="s">
        <v>10</v>
      </c>
      <c r="BI270" s="324"/>
      <c r="BJ270" s="324"/>
      <c r="BK270" s="324"/>
      <c r="BL270" s="324"/>
      <c r="BM270" s="324"/>
      <c r="BN270" s="338"/>
      <c r="BO270" s="323" t="s">
        <v>11</v>
      </c>
      <c r="BP270" s="324"/>
      <c r="BQ270" s="324"/>
      <c r="BR270" s="324"/>
      <c r="BS270" s="338"/>
      <c r="BT270" s="323" t="s">
        <v>12</v>
      </c>
      <c r="BU270" s="324"/>
      <c r="BV270" s="324"/>
      <c r="BW270" s="338"/>
      <c r="BX270" s="2"/>
      <c r="BY270" s="8"/>
      <c r="BZ270" s="8"/>
      <c r="CA270" s="8"/>
      <c r="CB270" s="8"/>
      <c r="CC270" s="8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57"/>
      <c r="DI270" s="58"/>
      <c r="DJ270" s="58"/>
      <c r="DK270" s="57"/>
      <c r="DL270" s="58"/>
      <c r="DM270" s="58"/>
      <c r="DN270" s="57"/>
      <c r="DO270" s="58"/>
      <c r="DP270" s="59"/>
      <c r="DQ270" s="59"/>
      <c r="DR270" s="59"/>
      <c r="DZ270" s="133"/>
    </row>
    <row r="271" spans="1:130" ht="12.75" customHeight="1" x14ac:dyDescent="0.2">
      <c r="A271" s="1">
        <v>7</v>
      </c>
      <c r="B271" s="364">
        <f>$B$7</f>
        <v>0</v>
      </c>
      <c r="C271" s="324"/>
      <c r="D271" s="324"/>
      <c r="E271" s="338"/>
      <c r="F271" s="365">
        <f>$F$7</f>
        <v>0</v>
      </c>
      <c r="G271" s="338"/>
      <c r="H271" s="365" t="s">
        <v>94</v>
      </c>
      <c r="I271" s="324"/>
      <c r="J271" s="323">
        <f>J183</f>
        <v>0</v>
      </c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38"/>
      <c r="AG271" s="367" t="e">
        <f>VLOOKUP(J271,$DH$6:$DO$31,4,FALSE)</f>
        <v>#N/A</v>
      </c>
      <c r="AH271" s="324"/>
      <c r="AI271" s="324"/>
      <c r="AJ271" s="324"/>
      <c r="AK271" s="324"/>
      <c r="AL271" s="324"/>
      <c r="AM271" s="324"/>
      <c r="AN271" s="324"/>
      <c r="AO271" s="324"/>
      <c r="AP271" s="338"/>
      <c r="AQ271" s="323" t="e">
        <f>VLOOKUP(J271,$DH$6:$DO$31,7,FALSE)</f>
        <v>#N/A</v>
      </c>
      <c r="AR271" s="324"/>
      <c r="AS271" s="324"/>
      <c r="AT271" s="324"/>
      <c r="AU271" s="324"/>
      <c r="AV271" s="324"/>
      <c r="AW271" s="324"/>
      <c r="AX271" s="324"/>
      <c r="AY271" s="324"/>
      <c r="AZ271" s="324"/>
      <c r="BA271" s="324"/>
      <c r="BB271" s="324"/>
      <c r="BC271" s="324"/>
      <c r="BD271" s="324"/>
      <c r="BE271" s="324"/>
      <c r="BF271" s="324"/>
      <c r="BG271" s="338"/>
      <c r="BH271" s="323" t="e">
        <f>VLOOKUP(J271,$DH$6:$DP$31,9,FALSE)</f>
        <v>#N/A</v>
      </c>
      <c r="BI271" s="324"/>
      <c r="BJ271" s="324"/>
      <c r="BK271" s="324"/>
      <c r="BL271" s="324"/>
      <c r="BM271" s="324"/>
      <c r="BN271" s="338"/>
      <c r="BO271" s="323" t="e">
        <f>VLOOKUP(J271,$DH$6:$DP$31,8,FALSE)</f>
        <v>#N/A</v>
      </c>
      <c r="BP271" s="324"/>
      <c r="BQ271" s="324"/>
      <c r="BR271" s="324"/>
      <c r="BS271" s="338"/>
      <c r="BT271" s="323" t="e">
        <f>VLOOKUP(J271,$DH$6:$DP$31,2,FALSE)</f>
        <v>#N/A</v>
      </c>
      <c r="BU271" s="324"/>
      <c r="BV271" s="324"/>
      <c r="BW271" s="338"/>
      <c r="BX271" s="2"/>
      <c r="BY271" s="8"/>
      <c r="BZ271" s="8"/>
      <c r="CA271" s="8"/>
      <c r="CB271" s="8"/>
      <c r="CC271" s="8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57"/>
      <c r="DI271" s="58"/>
      <c r="DJ271" s="58"/>
      <c r="DK271" s="57"/>
      <c r="DL271" s="58"/>
      <c r="DM271" s="58"/>
      <c r="DN271" s="57"/>
      <c r="DO271" s="58"/>
      <c r="DP271" s="59"/>
      <c r="DQ271" s="59"/>
      <c r="DR271" s="59"/>
      <c r="DZ271" s="133"/>
    </row>
    <row r="272" spans="1:130" ht="12.75" customHeight="1" x14ac:dyDescent="0.2">
      <c r="A272" s="1">
        <v>7</v>
      </c>
      <c r="B272" s="169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  <c r="BI272" s="158"/>
      <c r="BJ272" s="158"/>
      <c r="BK272" s="158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  <c r="BV272" s="158"/>
      <c r="BW272" s="170"/>
      <c r="BX272" s="2"/>
      <c r="BY272" s="8"/>
      <c r="BZ272" s="8"/>
      <c r="CA272" s="8"/>
      <c r="CB272" s="8"/>
      <c r="CC272" s="8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57"/>
      <c r="DI272" s="58"/>
      <c r="DJ272" s="58"/>
      <c r="DK272" s="57"/>
      <c r="DL272" s="58"/>
      <c r="DM272" s="58"/>
      <c r="DN272" s="57"/>
      <c r="DO272" s="58"/>
      <c r="DP272" s="59"/>
      <c r="DQ272" s="59"/>
      <c r="DR272" s="59"/>
      <c r="DZ272" s="133"/>
    </row>
    <row r="273" spans="1:130" ht="12.75" customHeight="1" x14ac:dyDescent="0.2">
      <c r="A273" s="1">
        <v>7</v>
      </c>
      <c r="B273" s="351" t="s">
        <v>34</v>
      </c>
      <c r="C273" s="327"/>
      <c r="D273" s="352" t="s">
        <v>35</v>
      </c>
      <c r="E273" s="324"/>
      <c r="F273" s="324"/>
      <c r="G273" s="324"/>
      <c r="H273" s="324"/>
      <c r="I273" s="324"/>
      <c r="J273" s="324"/>
      <c r="K273" s="324"/>
      <c r="L273" s="324"/>
      <c r="M273" s="324"/>
      <c r="N273" s="324"/>
      <c r="O273" s="324"/>
      <c r="P273" s="324"/>
      <c r="Q273" s="338"/>
      <c r="R273" s="352" t="s">
        <v>36</v>
      </c>
      <c r="S273" s="324"/>
      <c r="T273" s="324"/>
      <c r="U273" s="324"/>
      <c r="V273" s="324"/>
      <c r="W273" s="324"/>
      <c r="X273" s="324"/>
      <c r="Y273" s="324"/>
      <c r="Z273" s="324"/>
      <c r="AA273" s="324"/>
      <c r="AB273" s="338"/>
      <c r="AC273" s="352" t="s">
        <v>37</v>
      </c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4"/>
      <c r="AO273" s="324"/>
      <c r="AP273" s="324"/>
      <c r="AQ273" s="324"/>
      <c r="AR273" s="324"/>
      <c r="AS273" s="324"/>
      <c r="AT273" s="324"/>
      <c r="AU273" s="324"/>
      <c r="AV273" s="324"/>
      <c r="AW273" s="324"/>
      <c r="AX273" s="324"/>
      <c r="AY273" s="324"/>
      <c r="AZ273" s="324"/>
      <c r="BA273" s="324"/>
      <c r="BB273" s="324"/>
      <c r="BC273" s="324"/>
      <c r="BD273" s="324"/>
      <c r="BE273" s="338"/>
      <c r="BF273" s="352" t="s">
        <v>38</v>
      </c>
      <c r="BG273" s="324"/>
      <c r="BH273" s="324"/>
      <c r="BI273" s="324"/>
      <c r="BJ273" s="324"/>
      <c r="BK273" s="324"/>
      <c r="BL273" s="324"/>
      <c r="BM273" s="338"/>
      <c r="BN273" s="353" t="s">
        <v>39</v>
      </c>
      <c r="BO273" s="326"/>
      <c r="BP273" s="327"/>
      <c r="BQ273" s="353" t="s">
        <v>40</v>
      </c>
      <c r="BR273" s="327"/>
      <c r="BS273" s="354" t="s">
        <v>41</v>
      </c>
      <c r="BT273" s="324"/>
      <c r="BU273" s="324"/>
      <c r="BV273" s="324"/>
      <c r="BW273" s="338"/>
      <c r="BX273" s="2"/>
      <c r="BY273" s="8"/>
      <c r="BZ273" s="8"/>
      <c r="CA273" s="8"/>
      <c r="CB273" s="8"/>
      <c r="CC273" s="8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57"/>
      <c r="DI273" s="58"/>
      <c r="DJ273" s="58"/>
      <c r="DK273" s="57"/>
      <c r="DL273" s="58"/>
      <c r="DM273" s="58"/>
      <c r="DN273" s="57"/>
      <c r="DO273" s="58"/>
      <c r="DP273" s="59"/>
      <c r="DQ273" s="59"/>
      <c r="DR273" s="59"/>
      <c r="DZ273" s="133"/>
    </row>
    <row r="274" spans="1:130" ht="12.75" customHeight="1" x14ac:dyDescent="0.2">
      <c r="A274" s="1">
        <v>7</v>
      </c>
      <c r="B274" s="346"/>
      <c r="C274" s="347"/>
      <c r="D274" s="355" t="s">
        <v>52</v>
      </c>
      <c r="E274" s="326"/>
      <c r="F274" s="326"/>
      <c r="G274" s="326"/>
      <c r="H274" s="327"/>
      <c r="I274" s="355" t="s">
        <v>53</v>
      </c>
      <c r="J274" s="326"/>
      <c r="K274" s="326"/>
      <c r="L274" s="326"/>
      <c r="M274" s="327"/>
      <c r="N274" s="355" t="s">
        <v>54</v>
      </c>
      <c r="O274" s="326"/>
      <c r="P274" s="326"/>
      <c r="Q274" s="327"/>
      <c r="R274" s="356" t="s">
        <v>55</v>
      </c>
      <c r="S274" s="326"/>
      <c r="T274" s="327"/>
      <c r="U274" s="353" t="s">
        <v>56</v>
      </c>
      <c r="V274" s="326"/>
      <c r="W274" s="327"/>
      <c r="X274" s="353" t="s">
        <v>57</v>
      </c>
      <c r="Y274" s="327"/>
      <c r="Z274" s="353" t="s">
        <v>58</v>
      </c>
      <c r="AA274" s="326"/>
      <c r="AB274" s="327"/>
      <c r="AC274" s="352" t="s">
        <v>59</v>
      </c>
      <c r="AD274" s="324"/>
      <c r="AE274" s="324"/>
      <c r="AF274" s="324"/>
      <c r="AG274" s="324"/>
      <c r="AH274" s="338"/>
      <c r="AI274" s="352" t="s">
        <v>60</v>
      </c>
      <c r="AJ274" s="324"/>
      <c r="AK274" s="324"/>
      <c r="AL274" s="324"/>
      <c r="AM274" s="324"/>
      <c r="AN274" s="338"/>
      <c r="AO274" s="352" t="s">
        <v>61</v>
      </c>
      <c r="AP274" s="324"/>
      <c r="AQ274" s="324"/>
      <c r="AR274" s="324"/>
      <c r="AS274" s="324"/>
      <c r="AT274" s="338"/>
      <c r="AU274" s="352" t="s">
        <v>62</v>
      </c>
      <c r="AV274" s="324"/>
      <c r="AW274" s="324"/>
      <c r="AX274" s="324"/>
      <c r="AY274" s="324"/>
      <c r="AZ274" s="357"/>
      <c r="BA274" s="352" t="s">
        <v>63</v>
      </c>
      <c r="BB274" s="324"/>
      <c r="BC274" s="324"/>
      <c r="BD274" s="338"/>
      <c r="BE274" s="358" t="s">
        <v>64</v>
      </c>
      <c r="BF274" s="361" t="s">
        <v>65</v>
      </c>
      <c r="BG274" s="326"/>
      <c r="BH274" s="327"/>
      <c r="BI274" s="361" t="s">
        <v>66</v>
      </c>
      <c r="BJ274" s="326"/>
      <c r="BK274" s="326"/>
      <c r="BL274" s="326"/>
      <c r="BM274" s="327"/>
      <c r="BN274" s="346"/>
      <c r="BO274" s="322"/>
      <c r="BP274" s="347"/>
      <c r="BQ274" s="346"/>
      <c r="BR274" s="347"/>
      <c r="BS274" s="358" t="s">
        <v>67</v>
      </c>
      <c r="BT274" s="363" t="s">
        <v>68</v>
      </c>
      <c r="BU274" s="326"/>
      <c r="BV274" s="326"/>
      <c r="BW274" s="327"/>
      <c r="BX274" s="2"/>
      <c r="BY274" s="8"/>
      <c r="BZ274" s="8"/>
      <c r="CA274" s="8"/>
      <c r="CB274" s="8"/>
      <c r="CC274" s="8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57"/>
      <c r="DI274" s="58"/>
      <c r="DJ274" s="58"/>
      <c r="DK274" s="57"/>
      <c r="DL274" s="58"/>
      <c r="DM274" s="58"/>
      <c r="DN274" s="57"/>
      <c r="DO274" s="58"/>
      <c r="DP274" s="59"/>
      <c r="DQ274" s="59"/>
      <c r="DR274" s="59"/>
      <c r="DZ274" s="133"/>
    </row>
    <row r="275" spans="1:130" ht="12.75" customHeight="1" x14ac:dyDescent="0.2">
      <c r="A275" s="1">
        <v>7</v>
      </c>
      <c r="B275" s="346"/>
      <c r="C275" s="347"/>
      <c r="D275" s="346"/>
      <c r="E275" s="322"/>
      <c r="F275" s="322"/>
      <c r="G275" s="322"/>
      <c r="H275" s="347"/>
      <c r="I275" s="346"/>
      <c r="J275" s="322"/>
      <c r="K275" s="322"/>
      <c r="L275" s="322"/>
      <c r="M275" s="347"/>
      <c r="N275" s="346"/>
      <c r="O275" s="322"/>
      <c r="P275" s="322"/>
      <c r="Q275" s="347"/>
      <c r="R275" s="346"/>
      <c r="S275" s="322"/>
      <c r="T275" s="347"/>
      <c r="U275" s="346"/>
      <c r="V275" s="322"/>
      <c r="W275" s="347"/>
      <c r="X275" s="346"/>
      <c r="Y275" s="347"/>
      <c r="Z275" s="346"/>
      <c r="AA275" s="322"/>
      <c r="AB275" s="347"/>
      <c r="AC275" s="342" t="s">
        <v>77</v>
      </c>
      <c r="AD275" s="342" t="s">
        <v>78</v>
      </c>
      <c r="AE275" s="345" t="s">
        <v>79</v>
      </c>
      <c r="AF275" s="326"/>
      <c r="AG275" s="326"/>
      <c r="AH275" s="327"/>
      <c r="AI275" s="342" t="s">
        <v>77</v>
      </c>
      <c r="AJ275" s="342" t="s">
        <v>78</v>
      </c>
      <c r="AK275" s="345" t="s">
        <v>79</v>
      </c>
      <c r="AL275" s="326"/>
      <c r="AM275" s="326"/>
      <c r="AN275" s="327"/>
      <c r="AO275" s="342" t="s">
        <v>77</v>
      </c>
      <c r="AP275" s="342" t="s">
        <v>78</v>
      </c>
      <c r="AQ275" s="345" t="s">
        <v>79</v>
      </c>
      <c r="AR275" s="326"/>
      <c r="AS275" s="326"/>
      <c r="AT275" s="327"/>
      <c r="AU275" s="342" t="s">
        <v>77</v>
      </c>
      <c r="AV275" s="342" t="s">
        <v>78</v>
      </c>
      <c r="AW275" s="345" t="s">
        <v>79</v>
      </c>
      <c r="AX275" s="326"/>
      <c r="AY275" s="326"/>
      <c r="AZ275" s="327"/>
      <c r="BA275" s="342" t="s">
        <v>77</v>
      </c>
      <c r="BB275" s="342" t="s">
        <v>65</v>
      </c>
      <c r="BC275" s="348" t="s">
        <v>80</v>
      </c>
      <c r="BD275" s="349"/>
      <c r="BE275" s="359"/>
      <c r="BF275" s="346"/>
      <c r="BG275" s="322"/>
      <c r="BH275" s="347"/>
      <c r="BI275" s="346"/>
      <c r="BJ275" s="322"/>
      <c r="BK275" s="322"/>
      <c r="BL275" s="322"/>
      <c r="BM275" s="347"/>
      <c r="BN275" s="346"/>
      <c r="BO275" s="322"/>
      <c r="BP275" s="347"/>
      <c r="BQ275" s="346"/>
      <c r="BR275" s="347"/>
      <c r="BS275" s="359"/>
      <c r="BT275" s="346"/>
      <c r="BU275" s="322"/>
      <c r="BV275" s="322"/>
      <c r="BW275" s="347"/>
      <c r="BX275" s="2"/>
      <c r="BY275" s="8"/>
      <c r="BZ275" s="8"/>
      <c r="CA275" s="8"/>
      <c r="CB275" s="8"/>
      <c r="CC275" s="8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57"/>
      <c r="DI275" s="58"/>
      <c r="DJ275" s="58"/>
      <c r="DK275" s="57"/>
      <c r="DL275" s="58"/>
      <c r="DM275" s="58"/>
      <c r="DN275" s="57"/>
      <c r="DO275" s="58"/>
      <c r="DP275" s="59"/>
      <c r="DQ275" s="59"/>
      <c r="DR275" s="59"/>
      <c r="DZ275" s="133"/>
    </row>
    <row r="276" spans="1:130" ht="12.75" customHeight="1" x14ac:dyDescent="0.2">
      <c r="A276" s="1">
        <v>7</v>
      </c>
      <c r="B276" s="346"/>
      <c r="C276" s="347"/>
      <c r="D276" s="346"/>
      <c r="E276" s="322"/>
      <c r="F276" s="322"/>
      <c r="G276" s="322"/>
      <c r="H276" s="347"/>
      <c r="I276" s="346"/>
      <c r="J276" s="322"/>
      <c r="K276" s="322"/>
      <c r="L276" s="322"/>
      <c r="M276" s="347"/>
      <c r="N276" s="346"/>
      <c r="O276" s="322"/>
      <c r="P276" s="322"/>
      <c r="Q276" s="347"/>
      <c r="R276" s="346"/>
      <c r="S276" s="322"/>
      <c r="T276" s="347"/>
      <c r="U276" s="346"/>
      <c r="V276" s="322"/>
      <c r="W276" s="347"/>
      <c r="X276" s="346"/>
      <c r="Y276" s="347"/>
      <c r="Z276" s="346"/>
      <c r="AA276" s="322"/>
      <c r="AB276" s="347"/>
      <c r="AC276" s="343"/>
      <c r="AD276" s="343"/>
      <c r="AE276" s="346"/>
      <c r="AF276" s="322"/>
      <c r="AG276" s="322"/>
      <c r="AH276" s="347"/>
      <c r="AI276" s="343"/>
      <c r="AJ276" s="343"/>
      <c r="AK276" s="346"/>
      <c r="AL276" s="322"/>
      <c r="AM276" s="322"/>
      <c r="AN276" s="347"/>
      <c r="AO276" s="343"/>
      <c r="AP276" s="343"/>
      <c r="AQ276" s="346"/>
      <c r="AR276" s="322"/>
      <c r="AS276" s="322"/>
      <c r="AT276" s="347"/>
      <c r="AU276" s="343"/>
      <c r="AV276" s="343"/>
      <c r="AW276" s="346"/>
      <c r="AX276" s="322"/>
      <c r="AY276" s="322"/>
      <c r="AZ276" s="347"/>
      <c r="BA276" s="343"/>
      <c r="BB276" s="343"/>
      <c r="BC276" s="346"/>
      <c r="BD276" s="347"/>
      <c r="BE276" s="359"/>
      <c r="BF276" s="346"/>
      <c r="BG276" s="322"/>
      <c r="BH276" s="347"/>
      <c r="BI276" s="346"/>
      <c r="BJ276" s="322"/>
      <c r="BK276" s="322"/>
      <c r="BL276" s="322"/>
      <c r="BM276" s="347"/>
      <c r="BN276" s="346"/>
      <c r="BO276" s="322"/>
      <c r="BP276" s="347"/>
      <c r="BQ276" s="346"/>
      <c r="BR276" s="347"/>
      <c r="BS276" s="359"/>
      <c r="BT276" s="346"/>
      <c r="BU276" s="322"/>
      <c r="BV276" s="322"/>
      <c r="BW276" s="347"/>
      <c r="BX276" s="2"/>
      <c r="BY276" s="8"/>
      <c r="BZ276" s="8"/>
      <c r="CA276" s="8"/>
      <c r="CB276" s="8"/>
      <c r="CC276" s="8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57"/>
      <c r="DI276" s="58"/>
      <c r="DJ276" s="58"/>
      <c r="DK276" s="57"/>
      <c r="DL276" s="58"/>
      <c r="DM276" s="58"/>
      <c r="DN276" s="57"/>
      <c r="DO276" s="58"/>
      <c r="DP276" s="59"/>
      <c r="DQ276" s="59"/>
      <c r="DR276" s="59"/>
      <c r="DZ276" s="133"/>
    </row>
    <row r="277" spans="1:130" ht="12.75" customHeight="1" x14ac:dyDescent="0.2">
      <c r="A277" s="1">
        <v>7</v>
      </c>
      <c r="B277" s="328"/>
      <c r="C277" s="330"/>
      <c r="D277" s="328"/>
      <c r="E277" s="329"/>
      <c r="F277" s="329"/>
      <c r="G277" s="329"/>
      <c r="H277" s="330"/>
      <c r="I277" s="328"/>
      <c r="J277" s="329"/>
      <c r="K277" s="329"/>
      <c r="L277" s="329"/>
      <c r="M277" s="330"/>
      <c r="N277" s="328"/>
      <c r="O277" s="329"/>
      <c r="P277" s="329"/>
      <c r="Q277" s="330"/>
      <c r="R277" s="328"/>
      <c r="S277" s="329"/>
      <c r="T277" s="330"/>
      <c r="U277" s="328"/>
      <c r="V277" s="329"/>
      <c r="W277" s="330"/>
      <c r="X277" s="328"/>
      <c r="Y277" s="330"/>
      <c r="Z277" s="328"/>
      <c r="AA277" s="329"/>
      <c r="AB277" s="330"/>
      <c r="AC277" s="343"/>
      <c r="AD277" s="343"/>
      <c r="AE277" s="346"/>
      <c r="AF277" s="322"/>
      <c r="AG277" s="322"/>
      <c r="AH277" s="347"/>
      <c r="AI277" s="343"/>
      <c r="AJ277" s="343"/>
      <c r="AK277" s="346"/>
      <c r="AL277" s="322"/>
      <c r="AM277" s="322"/>
      <c r="AN277" s="347"/>
      <c r="AO277" s="343"/>
      <c r="AP277" s="343"/>
      <c r="AQ277" s="346"/>
      <c r="AR277" s="322"/>
      <c r="AS277" s="322"/>
      <c r="AT277" s="347"/>
      <c r="AU277" s="343"/>
      <c r="AV277" s="343"/>
      <c r="AW277" s="346"/>
      <c r="AX277" s="322"/>
      <c r="AY277" s="322"/>
      <c r="AZ277" s="347"/>
      <c r="BA277" s="343"/>
      <c r="BB277" s="343"/>
      <c r="BC277" s="346"/>
      <c r="BD277" s="347"/>
      <c r="BE277" s="359"/>
      <c r="BF277" s="328"/>
      <c r="BG277" s="329"/>
      <c r="BH277" s="330"/>
      <c r="BI277" s="328"/>
      <c r="BJ277" s="329"/>
      <c r="BK277" s="329"/>
      <c r="BL277" s="329"/>
      <c r="BM277" s="330"/>
      <c r="BN277" s="346"/>
      <c r="BO277" s="322"/>
      <c r="BP277" s="347"/>
      <c r="BQ277" s="346"/>
      <c r="BR277" s="347"/>
      <c r="BS277" s="362"/>
      <c r="BT277" s="328"/>
      <c r="BU277" s="329"/>
      <c r="BV277" s="329"/>
      <c r="BW277" s="330"/>
      <c r="BX277" s="2"/>
      <c r="BY277" s="8"/>
      <c r="BZ277" s="8"/>
      <c r="CA277" s="8"/>
      <c r="CB277" s="8"/>
      <c r="CC277" s="8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57"/>
      <c r="DI277" s="58"/>
      <c r="DJ277" s="58"/>
      <c r="DK277" s="57"/>
      <c r="DL277" s="58"/>
      <c r="DM277" s="58"/>
      <c r="DN277" s="57"/>
      <c r="DO277" s="58"/>
      <c r="DP277" s="59"/>
      <c r="DQ277" s="59"/>
      <c r="DR277" s="59"/>
      <c r="DZ277" s="133"/>
    </row>
    <row r="278" spans="1:130" ht="12.75" customHeight="1" x14ac:dyDescent="0.2">
      <c r="A278" s="1">
        <v>7</v>
      </c>
      <c r="B278" s="135" t="s">
        <v>103</v>
      </c>
      <c r="C278" s="135" t="s">
        <v>104</v>
      </c>
      <c r="D278" s="337" t="s">
        <v>105</v>
      </c>
      <c r="E278" s="324"/>
      <c r="F278" s="324"/>
      <c r="G278" s="324"/>
      <c r="H278" s="338"/>
      <c r="I278" s="337" t="s">
        <v>105</v>
      </c>
      <c r="J278" s="324"/>
      <c r="K278" s="324"/>
      <c r="L278" s="324"/>
      <c r="M278" s="338"/>
      <c r="N278" s="337" t="s">
        <v>105</v>
      </c>
      <c r="O278" s="324"/>
      <c r="P278" s="324"/>
      <c r="Q278" s="338"/>
      <c r="R278" s="337" t="s">
        <v>106</v>
      </c>
      <c r="S278" s="324"/>
      <c r="T278" s="338"/>
      <c r="U278" s="337" t="s">
        <v>106</v>
      </c>
      <c r="V278" s="324"/>
      <c r="W278" s="338"/>
      <c r="X278" s="337" t="s">
        <v>107</v>
      </c>
      <c r="Y278" s="338"/>
      <c r="Z278" s="337" t="s">
        <v>105</v>
      </c>
      <c r="AA278" s="324"/>
      <c r="AB278" s="338"/>
      <c r="AC278" s="344"/>
      <c r="AD278" s="344"/>
      <c r="AE278" s="328"/>
      <c r="AF278" s="329"/>
      <c r="AG278" s="329"/>
      <c r="AH278" s="330"/>
      <c r="AI278" s="344"/>
      <c r="AJ278" s="344"/>
      <c r="AK278" s="328"/>
      <c r="AL278" s="329"/>
      <c r="AM278" s="329"/>
      <c r="AN278" s="330"/>
      <c r="AO278" s="344"/>
      <c r="AP278" s="344"/>
      <c r="AQ278" s="328"/>
      <c r="AR278" s="329"/>
      <c r="AS278" s="329"/>
      <c r="AT278" s="330"/>
      <c r="AU278" s="344"/>
      <c r="AV278" s="344"/>
      <c r="AW278" s="328"/>
      <c r="AX278" s="329"/>
      <c r="AY278" s="329"/>
      <c r="AZ278" s="330"/>
      <c r="BA278" s="344"/>
      <c r="BB278" s="344"/>
      <c r="BC278" s="328"/>
      <c r="BD278" s="330"/>
      <c r="BE278" s="360"/>
      <c r="BF278" s="350" t="s">
        <v>108</v>
      </c>
      <c r="BG278" s="324"/>
      <c r="BH278" s="338"/>
      <c r="BI278" s="337" t="s">
        <v>109</v>
      </c>
      <c r="BJ278" s="338"/>
      <c r="BK278" s="337" t="s">
        <v>110</v>
      </c>
      <c r="BL278" s="324"/>
      <c r="BM278" s="338"/>
      <c r="BN278" s="328"/>
      <c r="BO278" s="329"/>
      <c r="BP278" s="330"/>
      <c r="BQ278" s="328"/>
      <c r="BR278" s="330"/>
      <c r="BS278" s="159" t="s">
        <v>104</v>
      </c>
      <c r="BT278" s="337" t="s">
        <v>111</v>
      </c>
      <c r="BU278" s="324"/>
      <c r="BV278" s="324"/>
      <c r="BW278" s="338"/>
      <c r="BX278" s="2"/>
      <c r="BY278" s="8"/>
      <c r="BZ278" s="8"/>
      <c r="CA278" s="8"/>
      <c r="CB278" s="8"/>
      <c r="CC278" s="8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57"/>
      <c r="DI278" s="58"/>
      <c r="DJ278" s="58"/>
      <c r="DK278" s="57"/>
      <c r="DL278" s="58"/>
      <c r="DM278" s="58"/>
      <c r="DN278" s="57"/>
      <c r="DO278" s="58"/>
      <c r="DP278" s="59"/>
      <c r="DQ278" s="59"/>
      <c r="DR278" s="59"/>
      <c r="DZ278" s="133"/>
    </row>
    <row r="279" spans="1:130" ht="12.75" customHeight="1" x14ac:dyDescent="0.2">
      <c r="A279" s="1">
        <v>7</v>
      </c>
      <c r="B279" s="160" t="s">
        <v>87</v>
      </c>
      <c r="C279" s="160" t="s">
        <v>19</v>
      </c>
      <c r="D279" s="339"/>
      <c r="E279" s="315"/>
      <c r="F279" s="315"/>
      <c r="G279" s="315"/>
      <c r="H279" s="318"/>
      <c r="I279" s="339"/>
      <c r="J279" s="315"/>
      <c r="K279" s="315"/>
      <c r="L279" s="315"/>
      <c r="M279" s="318"/>
      <c r="N279" s="340" t="str">
        <f t="shared" ref="N279:N302" si="29">IF(D279="","",INT(VLOOKUP($J$7,$DH$6:$DO$31,3,FALSE)+D279))</f>
        <v/>
      </c>
      <c r="O279" s="315"/>
      <c r="P279" s="315"/>
      <c r="Q279" s="318"/>
      <c r="R279" s="339"/>
      <c r="S279" s="315"/>
      <c r="T279" s="318"/>
      <c r="U279" s="339"/>
      <c r="V279" s="315"/>
      <c r="W279" s="318"/>
      <c r="X279" s="340" t="str">
        <f t="shared" ref="X279:X302" si="30">IF(OR(U279="",U279&gt;R279),"",100*(Z279/(6.11*EXP((17.27*R279)/(237.3+R279)))))</f>
        <v/>
      </c>
      <c r="Y279" s="318"/>
      <c r="Z279" s="339" t="str">
        <f t="shared" ref="Z279:Z302" si="31">IF(OR(U279="",U279&gt;R279),"",6.11*EXP((17.7*U279/(243.5+U279))))</f>
        <v/>
      </c>
      <c r="AA279" s="315"/>
      <c r="AB279" s="318"/>
      <c r="AC279" s="138"/>
      <c r="AD279" s="139"/>
      <c r="AE279" s="340"/>
      <c r="AF279" s="315"/>
      <c r="AG279" s="315"/>
      <c r="AH279" s="318"/>
      <c r="AI279" s="140"/>
      <c r="AJ279" s="139"/>
      <c r="AK279" s="340"/>
      <c r="AL279" s="315"/>
      <c r="AM279" s="315"/>
      <c r="AN279" s="318"/>
      <c r="AO279" s="140"/>
      <c r="AP279" s="139"/>
      <c r="AQ279" s="340"/>
      <c r="AR279" s="315"/>
      <c r="AS279" s="315"/>
      <c r="AT279" s="318"/>
      <c r="AU279" s="140"/>
      <c r="AV279" s="139"/>
      <c r="AW279" s="340"/>
      <c r="AX279" s="315"/>
      <c r="AY279" s="315"/>
      <c r="AZ279" s="318"/>
      <c r="BA279" s="140"/>
      <c r="BB279" s="141"/>
      <c r="BC279" s="340"/>
      <c r="BD279" s="318"/>
      <c r="BE279" s="161"/>
      <c r="BF279" s="341"/>
      <c r="BG279" s="315"/>
      <c r="BH279" s="318"/>
      <c r="BI279" s="340"/>
      <c r="BJ279" s="318"/>
      <c r="BK279" s="339" t="str">
        <f t="shared" ref="BK279:BK302" si="32">IF(BI279="","",BI279/1.94384)</f>
        <v/>
      </c>
      <c r="BL279" s="315"/>
      <c r="BM279" s="318"/>
      <c r="BN279" s="341"/>
      <c r="BO279" s="315"/>
      <c r="BP279" s="318"/>
      <c r="BQ279" s="341"/>
      <c r="BR279" s="318"/>
      <c r="BS279" s="142" t="s">
        <v>101</v>
      </c>
      <c r="BT279" s="339"/>
      <c r="BU279" s="315"/>
      <c r="BV279" s="315"/>
      <c r="BW279" s="318"/>
      <c r="BX279" s="2"/>
      <c r="BY279" s="8"/>
      <c r="BZ279" s="8"/>
      <c r="CA279" s="8"/>
      <c r="CB279" s="8"/>
      <c r="CC279" s="8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57"/>
      <c r="DI279" s="58"/>
      <c r="DJ279" s="58"/>
      <c r="DK279" s="57"/>
      <c r="DL279" s="58"/>
      <c r="DM279" s="58"/>
      <c r="DN279" s="57"/>
      <c r="DO279" s="58"/>
      <c r="DP279" s="59"/>
      <c r="DQ279" s="59"/>
      <c r="DR279" s="59"/>
      <c r="DZ279" s="133"/>
    </row>
    <row r="280" spans="1:130" ht="12.75" customHeight="1" x14ac:dyDescent="0.2">
      <c r="A280" s="1">
        <v>7</v>
      </c>
      <c r="B280" s="162" t="s">
        <v>94</v>
      </c>
      <c r="C280" s="162" t="s">
        <v>27</v>
      </c>
      <c r="D280" s="335"/>
      <c r="E280" s="302"/>
      <c r="F280" s="302"/>
      <c r="G280" s="302"/>
      <c r="H280" s="303"/>
      <c r="I280" s="335"/>
      <c r="J280" s="302"/>
      <c r="K280" s="302"/>
      <c r="L280" s="302"/>
      <c r="M280" s="303"/>
      <c r="N280" s="336" t="str">
        <f t="shared" si="29"/>
        <v/>
      </c>
      <c r="O280" s="302"/>
      <c r="P280" s="302"/>
      <c r="Q280" s="303"/>
      <c r="R280" s="335"/>
      <c r="S280" s="302"/>
      <c r="T280" s="303"/>
      <c r="U280" s="335"/>
      <c r="V280" s="302"/>
      <c r="W280" s="303"/>
      <c r="X280" s="336" t="str">
        <f t="shared" si="30"/>
        <v/>
      </c>
      <c r="Y280" s="303"/>
      <c r="Z280" s="335" t="str">
        <f t="shared" si="31"/>
        <v/>
      </c>
      <c r="AA280" s="302"/>
      <c r="AB280" s="303"/>
      <c r="AC280" s="144"/>
      <c r="AD280" s="145"/>
      <c r="AE280" s="336"/>
      <c r="AF280" s="302"/>
      <c r="AG280" s="302"/>
      <c r="AH280" s="303"/>
      <c r="AI280" s="146"/>
      <c r="AJ280" s="145"/>
      <c r="AK280" s="336"/>
      <c r="AL280" s="302"/>
      <c r="AM280" s="302"/>
      <c r="AN280" s="303"/>
      <c r="AO280" s="146"/>
      <c r="AP280" s="145"/>
      <c r="AQ280" s="336"/>
      <c r="AR280" s="302"/>
      <c r="AS280" s="302"/>
      <c r="AT280" s="303"/>
      <c r="AU280" s="146"/>
      <c r="AV280" s="145"/>
      <c r="AW280" s="336"/>
      <c r="AX280" s="302"/>
      <c r="AY280" s="302"/>
      <c r="AZ280" s="303"/>
      <c r="BA280" s="146"/>
      <c r="BB280" s="145"/>
      <c r="BC280" s="336"/>
      <c r="BD280" s="303"/>
      <c r="BE280" s="163"/>
      <c r="BF280" s="306"/>
      <c r="BG280" s="302"/>
      <c r="BH280" s="303"/>
      <c r="BI280" s="336"/>
      <c r="BJ280" s="303"/>
      <c r="BK280" s="335" t="str">
        <f t="shared" si="32"/>
        <v/>
      </c>
      <c r="BL280" s="302"/>
      <c r="BM280" s="303"/>
      <c r="BN280" s="306"/>
      <c r="BO280" s="302"/>
      <c r="BP280" s="303"/>
      <c r="BQ280" s="306"/>
      <c r="BR280" s="303"/>
      <c r="BS280" s="147" t="s">
        <v>117</v>
      </c>
      <c r="BT280" s="335"/>
      <c r="BU280" s="302"/>
      <c r="BV280" s="302"/>
      <c r="BW280" s="303"/>
      <c r="BX280" s="2"/>
      <c r="BY280" s="8"/>
      <c r="BZ280" s="8"/>
      <c r="CA280" s="8"/>
      <c r="CB280" s="8"/>
      <c r="CC280" s="8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57"/>
      <c r="DI280" s="58"/>
      <c r="DJ280" s="58"/>
      <c r="DK280" s="57"/>
      <c r="DL280" s="58"/>
      <c r="DM280" s="58"/>
      <c r="DN280" s="57"/>
      <c r="DO280" s="58"/>
      <c r="DP280" s="59"/>
      <c r="DQ280" s="59"/>
      <c r="DR280" s="59"/>
      <c r="DZ280" s="133"/>
    </row>
    <row r="281" spans="1:130" ht="12.75" customHeight="1" x14ac:dyDescent="0.2">
      <c r="A281" s="1">
        <v>7</v>
      </c>
      <c r="B281" s="162" t="s">
        <v>101</v>
      </c>
      <c r="C281" s="162" t="s">
        <v>33</v>
      </c>
      <c r="D281" s="335"/>
      <c r="E281" s="302"/>
      <c r="F281" s="302"/>
      <c r="G281" s="302"/>
      <c r="H281" s="303"/>
      <c r="I281" s="335"/>
      <c r="J281" s="302"/>
      <c r="K281" s="302"/>
      <c r="L281" s="302"/>
      <c r="M281" s="303"/>
      <c r="N281" s="336" t="str">
        <f t="shared" si="29"/>
        <v/>
      </c>
      <c r="O281" s="302"/>
      <c r="P281" s="302"/>
      <c r="Q281" s="303"/>
      <c r="R281" s="335"/>
      <c r="S281" s="302"/>
      <c r="T281" s="303"/>
      <c r="U281" s="335"/>
      <c r="V281" s="302"/>
      <c r="W281" s="303"/>
      <c r="X281" s="336" t="str">
        <f t="shared" si="30"/>
        <v/>
      </c>
      <c r="Y281" s="303"/>
      <c r="Z281" s="335" t="str">
        <f t="shared" si="31"/>
        <v/>
      </c>
      <c r="AA281" s="302"/>
      <c r="AB281" s="303"/>
      <c r="AC281" s="144"/>
      <c r="AD281" s="145"/>
      <c r="AE281" s="336"/>
      <c r="AF281" s="302"/>
      <c r="AG281" s="302"/>
      <c r="AH281" s="303"/>
      <c r="AI281" s="146"/>
      <c r="AJ281" s="145"/>
      <c r="AK281" s="336"/>
      <c r="AL281" s="302"/>
      <c r="AM281" s="302"/>
      <c r="AN281" s="303"/>
      <c r="AO281" s="146"/>
      <c r="AP281" s="145"/>
      <c r="AQ281" s="336"/>
      <c r="AR281" s="302"/>
      <c r="AS281" s="302"/>
      <c r="AT281" s="303"/>
      <c r="AU281" s="146"/>
      <c r="AV281" s="145"/>
      <c r="AW281" s="336"/>
      <c r="AX281" s="302"/>
      <c r="AY281" s="302"/>
      <c r="AZ281" s="303"/>
      <c r="BA281" s="146"/>
      <c r="BB281" s="145"/>
      <c r="BC281" s="336"/>
      <c r="BD281" s="303"/>
      <c r="BE281" s="163"/>
      <c r="BF281" s="306"/>
      <c r="BG281" s="302"/>
      <c r="BH281" s="303"/>
      <c r="BI281" s="336"/>
      <c r="BJ281" s="303"/>
      <c r="BK281" s="335" t="str">
        <f t="shared" si="32"/>
        <v/>
      </c>
      <c r="BL281" s="302"/>
      <c r="BM281" s="303"/>
      <c r="BN281" s="306"/>
      <c r="BO281" s="302"/>
      <c r="BP281" s="303"/>
      <c r="BQ281" s="306"/>
      <c r="BR281" s="303"/>
      <c r="BS281" s="148">
        <v>10</v>
      </c>
      <c r="BT281" s="335"/>
      <c r="BU281" s="302"/>
      <c r="BV281" s="302"/>
      <c r="BW281" s="303"/>
      <c r="BX281" s="2"/>
      <c r="BY281" s="8"/>
      <c r="BZ281" s="8"/>
      <c r="CA281" s="8"/>
      <c r="CB281" s="8"/>
      <c r="CC281" s="8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57"/>
      <c r="DI281" s="58"/>
      <c r="DJ281" s="58"/>
      <c r="DK281" s="57"/>
      <c r="DL281" s="58"/>
      <c r="DM281" s="58"/>
      <c r="DN281" s="57"/>
      <c r="DO281" s="58"/>
      <c r="DP281" s="59"/>
      <c r="DQ281" s="59"/>
      <c r="DR281" s="59"/>
      <c r="DZ281" s="133"/>
    </row>
    <row r="282" spans="1:130" ht="12.75" customHeight="1" x14ac:dyDescent="0.2">
      <c r="A282" s="1">
        <v>7</v>
      </c>
      <c r="B282" s="162" t="s">
        <v>117</v>
      </c>
      <c r="C282" s="162" t="s">
        <v>47</v>
      </c>
      <c r="D282" s="335"/>
      <c r="E282" s="302"/>
      <c r="F282" s="302"/>
      <c r="G282" s="302"/>
      <c r="H282" s="303"/>
      <c r="I282" s="335"/>
      <c r="J282" s="302"/>
      <c r="K282" s="302"/>
      <c r="L282" s="302"/>
      <c r="M282" s="303"/>
      <c r="N282" s="336" t="str">
        <f t="shared" si="29"/>
        <v/>
      </c>
      <c r="O282" s="302"/>
      <c r="P282" s="302"/>
      <c r="Q282" s="303"/>
      <c r="R282" s="335"/>
      <c r="S282" s="302"/>
      <c r="T282" s="303"/>
      <c r="U282" s="335"/>
      <c r="V282" s="302"/>
      <c r="W282" s="303"/>
      <c r="X282" s="336" t="str">
        <f t="shared" si="30"/>
        <v/>
      </c>
      <c r="Y282" s="303"/>
      <c r="Z282" s="335" t="str">
        <f t="shared" si="31"/>
        <v/>
      </c>
      <c r="AA282" s="302"/>
      <c r="AB282" s="303"/>
      <c r="AC282" s="144"/>
      <c r="AD282" s="145"/>
      <c r="AE282" s="336"/>
      <c r="AF282" s="302"/>
      <c r="AG282" s="302"/>
      <c r="AH282" s="303"/>
      <c r="AI282" s="146"/>
      <c r="AJ282" s="145"/>
      <c r="AK282" s="336"/>
      <c r="AL282" s="302"/>
      <c r="AM282" s="302"/>
      <c r="AN282" s="303"/>
      <c r="AO282" s="146"/>
      <c r="AP282" s="145"/>
      <c r="AQ282" s="336"/>
      <c r="AR282" s="302"/>
      <c r="AS282" s="302"/>
      <c r="AT282" s="303"/>
      <c r="AU282" s="146"/>
      <c r="AV282" s="145"/>
      <c r="AW282" s="336"/>
      <c r="AX282" s="302"/>
      <c r="AY282" s="302"/>
      <c r="AZ282" s="303"/>
      <c r="BA282" s="146"/>
      <c r="BB282" s="145"/>
      <c r="BC282" s="336"/>
      <c r="BD282" s="303"/>
      <c r="BE282" s="163"/>
      <c r="BF282" s="306"/>
      <c r="BG282" s="302"/>
      <c r="BH282" s="303"/>
      <c r="BI282" s="336"/>
      <c r="BJ282" s="303"/>
      <c r="BK282" s="335" t="str">
        <f t="shared" si="32"/>
        <v/>
      </c>
      <c r="BL282" s="302"/>
      <c r="BM282" s="303"/>
      <c r="BN282" s="306"/>
      <c r="BO282" s="302"/>
      <c r="BP282" s="303"/>
      <c r="BQ282" s="306"/>
      <c r="BR282" s="303"/>
      <c r="BS282" s="148">
        <v>11</v>
      </c>
      <c r="BT282" s="335"/>
      <c r="BU282" s="302"/>
      <c r="BV282" s="302"/>
      <c r="BW282" s="303"/>
      <c r="BX282" s="2"/>
      <c r="BY282" s="8"/>
      <c r="BZ282" s="8"/>
      <c r="CA282" s="8"/>
      <c r="CB282" s="8"/>
      <c r="CC282" s="8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57"/>
      <c r="DI282" s="58"/>
      <c r="DJ282" s="58"/>
      <c r="DK282" s="57"/>
      <c r="DL282" s="58"/>
      <c r="DM282" s="58"/>
      <c r="DN282" s="57"/>
      <c r="DO282" s="58"/>
      <c r="DP282" s="59"/>
      <c r="DQ282" s="59"/>
      <c r="DR282" s="59"/>
      <c r="DZ282" s="133"/>
    </row>
    <row r="283" spans="1:130" ht="12.75" customHeight="1" x14ac:dyDescent="0.2">
      <c r="A283" s="1">
        <v>7</v>
      </c>
      <c r="B283" s="163" t="s">
        <v>145</v>
      </c>
      <c r="C283" s="163" t="s">
        <v>75</v>
      </c>
      <c r="D283" s="335"/>
      <c r="E283" s="302"/>
      <c r="F283" s="302"/>
      <c r="G283" s="302"/>
      <c r="H283" s="303"/>
      <c r="I283" s="335"/>
      <c r="J283" s="302"/>
      <c r="K283" s="302"/>
      <c r="L283" s="302"/>
      <c r="M283" s="303"/>
      <c r="N283" s="336" t="str">
        <f t="shared" si="29"/>
        <v/>
      </c>
      <c r="O283" s="302"/>
      <c r="P283" s="302"/>
      <c r="Q283" s="303"/>
      <c r="R283" s="335"/>
      <c r="S283" s="302"/>
      <c r="T283" s="303"/>
      <c r="U283" s="335"/>
      <c r="V283" s="302"/>
      <c r="W283" s="303"/>
      <c r="X283" s="336" t="str">
        <f t="shared" si="30"/>
        <v/>
      </c>
      <c r="Y283" s="303"/>
      <c r="Z283" s="335" t="str">
        <f t="shared" si="31"/>
        <v/>
      </c>
      <c r="AA283" s="302"/>
      <c r="AB283" s="303"/>
      <c r="AC283" s="144"/>
      <c r="AD283" s="145"/>
      <c r="AE283" s="336"/>
      <c r="AF283" s="302"/>
      <c r="AG283" s="302"/>
      <c r="AH283" s="303"/>
      <c r="AI283" s="146"/>
      <c r="AJ283" s="145"/>
      <c r="AK283" s="336"/>
      <c r="AL283" s="302"/>
      <c r="AM283" s="302"/>
      <c r="AN283" s="303"/>
      <c r="AO283" s="146"/>
      <c r="AP283" s="145"/>
      <c r="AQ283" s="336"/>
      <c r="AR283" s="302"/>
      <c r="AS283" s="302"/>
      <c r="AT283" s="303"/>
      <c r="AU283" s="146"/>
      <c r="AV283" s="145"/>
      <c r="AW283" s="336"/>
      <c r="AX283" s="302"/>
      <c r="AY283" s="302"/>
      <c r="AZ283" s="303"/>
      <c r="BA283" s="146"/>
      <c r="BB283" s="145"/>
      <c r="BC283" s="336"/>
      <c r="BD283" s="303"/>
      <c r="BE283" s="163"/>
      <c r="BF283" s="306"/>
      <c r="BG283" s="302"/>
      <c r="BH283" s="303"/>
      <c r="BI283" s="336"/>
      <c r="BJ283" s="303"/>
      <c r="BK283" s="335" t="str">
        <f t="shared" si="32"/>
        <v/>
      </c>
      <c r="BL283" s="302"/>
      <c r="BM283" s="303"/>
      <c r="BN283" s="306"/>
      <c r="BO283" s="302"/>
      <c r="BP283" s="303"/>
      <c r="BQ283" s="306"/>
      <c r="BR283" s="303"/>
      <c r="BS283" s="148">
        <v>12</v>
      </c>
      <c r="BT283" s="335"/>
      <c r="BU283" s="302"/>
      <c r="BV283" s="302"/>
      <c r="BW283" s="303"/>
      <c r="BX283" s="2"/>
      <c r="BY283" s="8"/>
      <c r="BZ283" s="8"/>
      <c r="CA283" s="8"/>
      <c r="CB283" s="8"/>
      <c r="CC283" s="8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57"/>
      <c r="DI283" s="58"/>
      <c r="DJ283" s="58"/>
      <c r="DK283" s="57"/>
      <c r="DL283" s="58"/>
      <c r="DM283" s="58"/>
      <c r="DN283" s="57"/>
      <c r="DO283" s="58"/>
      <c r="DP283" s="59"/>
      <c r="DQ283" s="59"/>
      <c r="DR283" s="59"/>
      <c r="DZ283" s="133"/>
    </row>
    <row r="284" spans="1:130" ht="12.75" customHeight="1" x14ac:dyDescent="0.2">
      <c r="A284" s="1">
        <v>7</v>
      </c>
      <c r="B284" s="163" t="s">
        <v>151</v>
      </c>
      <c r="C284" s="163" t="s">
        <v>87</v>
      </c>
      <c r="D284" s="335"/>
      <c r="E284" s="302"/>
      <c r="F284" s="302"/>
      <c r="G284" s="302"/>
      <c r="H284" s="303"/>
      <c r="I284" s="335"/>
      <c r="J284" s="302"/>
      <c r="K284" s="302"/>
      <c r="L284" s="302"/>
      <c r="M284" s="303"/>
      <c r="N284" s="336" t="str">
        <f t="shared" si="29"/>
        <v/>
      </c>
      <c r="O284" s="302"/>
      <c r="P284" s="302"/>
      <c r="Q284" s="303"/>
      <c r="R284" s="335"/>
      <c r="S284" s="302"/>
      <c r="T284" s="303"/>
      <c r="U284" s="335"/>
      <c r="V284" s="302"/>
      <c r="W284" s="303"/>
      <c r="X284" s="336" t="str">
        <f t="shared" si="30"/>
        <v/>
      </c>
      <c r="Y284" s="303"/>
      <c r="Z284" s="335" t="str">
        <f t="shared" si="31"/>
        <v/>
      </c>
      <c r="AA284" s="302"/>
      <c r="AB284" s="303"/>
      <c r="AC284" s="144"/>
      <c r="AD284" s="145"/>
      <c r="AE284" s="336"/>
      <c r="AF284" s="302"/>
      <c r="AG284" s="302"/>
      <c r="AH284" s="303"/>
      <c r="AI284" s="146"/>
      <c r="AJ284" s="145"/>
      <c r="AK284" s="336"/>
      <c r="AL284" s="302"/>
      <c r="AM284" s="302"/>
      <c r="AN284" s="303"/>
      <c r="AO284" s="146"/>
      <c r="AP284" s="145"/>
      <c r="AQ284" s="336"/>
      <c r="AR284" s="302"/>
      <c r="AS284" s="302"/>
      <c r="AT284" s="303"/>
      <c r="AU284" s="146"/>
      <c r="AV284" s="145"/>
      <c r="AW284" s="336"/>
      <c r="AX284" s="302"/>
      <c r="AY284" s="302"/>
      <c r="AZ284" s="303"/>
      <c r="BA284" s="146"/>
      <c r="BB284" s="145"/>
      <c r="BC284" s="336"/>
      <c r="BD284" s="303"/>
      <c r="BE284" s="163"/>
      <c r="BF284" s="306"/>
      <c r="BG284" s="302"/>
      <c r="BH284" s="303"/>
      <c r="BI284" s="336"/>
      <c r="BJ284" s="303"/>
      <c r="BK284" s="335" t="str">
        <f t="shared" si="32"/>
        <v/>
      </c>
      <c r="BL284" s="302"/>
      <c r="BM284" s="303"/>
      <c r="BN284" s="306"/>
      <c r="BO284" s="302"/>
      <c r="BP284" s="303"/>
      <c r="BQ284" s="306"/>
      <c r="BR284" s="303"/>
      <c r="BS284" s="148">
        <v>13</v>
      </c>
      <c r="BT284" s="335"/>
      <c r="BU284" s="302"/>
      <c r="BV284" s="302"/>
      <c r="BW284" s="303"/>
      <c r="BX284" s="2"/>
      <c r="BY284" s="8"/>
      <c r="BZ284" s="8"/>
      <c r="CA284" s="8"/>
      <c r="CB284" s="8"/>
      <c r="CC284" s="8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57"/>
      <c r="DI284" s="58"/>
      <c r="DJ284" s="58"/>
      <c r="DK284" s="57"/>
      <c r="DL284" s="58"/>
      <c r="DM284" s="58"/>
      <c r="DN284" s="57"/>
      <c r="DO284" s="58"/>
      <c r="DP284" s="59"/>
      <c r="DQ284" s="59"/>
      <c r="DR284" s="59"/>
      <c r="DZ284" s="133"/>
    </row>
    <row r="285" spans="1:130" ht="12.75" customHeight="1" x14ac:dyDescent="0.2">
      <c r="A285" s="1">
        <v>7</v>
      </c>
      <c r="B285" s="163" t="s">
        <v>158</v>
      </c>
      <c r="C285" s="163" t="s">
        <v>94</v>
      </c>
      <c r="D285" s="335"/>
      <c r="E285" s="302"/>
      <c r="F285" s="302"/>
      <c r="G285" s="302"/>
      <c r="H285" s="303"/>
      <c r="I285" s="335"/>
      <c r="J285" s="302"/>
      <c r="K285" s="302"/>
      <c r="L285" s="302"/>
      <c r="M285" s="303"/>
      <c r="N285" s="336" t="str">
        <f t="shared" si="29"/>
        <v/>
      </c>
      <c r="O285" s="302"/>
      <c r="P285" s="302"/>
      <c r="Q285" s="303"/>
      <c r="R285" s="335"/>
      <c r="S285" s="302"/>
      <c r="T285" s="303"/>
      <c r="U285" s="335"/>
      <c r="V285" s="302"/>
      <c r="W285" s="303"/>
      <c r="X285" s="336" t="str">
        <f t="shared" si="30"/>
        <v/>
      </c>
      <c r="Y285" s="303"/>
      <c r="Z285" s="335" t="str">
        <f t="shared" si="31"/>
        <v/>
      </c>
      <c r="AA285" s="302"/>
      <c r="AB285" s="303"/>
      <c r="AC285" s="144"/>
      <c r="AD285" s="145"/>
      <c r="AE285" s="336"/>
      <c r="AF285" s="302"/>
      <c r="AG285" s="302"/>
      <c r="AH285" s="303"/>
      <c r="AI285" s="146"/>
      <c r="AJ285" s="145"/>
      <c r="AK285" s="336"/>
      <c r="AL285" s="302"/>
      <c r="AM285" s="302"/>
      <c r="AN285" s="303"/>
      <c r="AO285" s="146"/>
      <c r="AP285" s="145"/>
      <c r="AQ285" s="336"/>
      <c r="AR285" s="302"/>
      <c r="AS285" s="302"/>
      <c r="AT285" s="303"/>
      <c r="AU285" s="146"/>
      <c r="AV285" s="145"/>
      <c r="AW285" s="336"/>
      <c r="AX285" s="302"/>
      <c r="AY285" s="302"/>
      <c r="AZ285" s="303"/>
      <c r="BA285" s="146"/>
      <c r="BB285" s="145"/>
      <c r="BC285" s="336"/>
      <c r="BD285" s="303"/>
      <c r="BE285" s="163"/>
      <c r="BF285" s="306"/>
      <c r="BG285" s="302"/>
      <c r="BH285" s="303"/>
      <c r="BI285" s="336"/>
      <c r="BJ285" s="303"/>
      <c r="BK285" s="335" t="str">
        <f t="shared" si="32"/>
        <v/>
      </c>
      <c r="BL285" s="302"/>
      <c r="BM285" s="303"/>
      <c r="BN285" s="306"/>
      <c r="BO285" s="302"/>
      <c r="BP285" s="303"/>
      <c r="BQ285" s="306"/>
      <c r="BR285" s="303"/>
      <c r="BS285" s="148">
        <v>14</v>
      </c>
      <c r="BT285" s="335"/>
      <c r="BU285" s="302"/>
      <c r="BV285" s="302"/>
      <c r="BW285" s="303"/>
      <c r="BX285" s="2"/>
      <c r="BY285" s="8"/>
      <c r="BZ285" s="8"/>
      <c r="CA285" s="8"/>
      <c r="CB285" s="8"/>
      <c r="CC285" s="8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57"/>
      <c r="DI285" s="58"/>
      <c r="DJ285" s="58"/>
      <c r="DK285" s="57"/>
      <c r="DL285" s="58"/>
      <c r="DM285" s="58"/>
      <c r="DN285" s="57"/>
      <c r="DO285" s="58"/>
      <c r="DP285" s="59"/>
      <c r="DQ285" s="59"/>
      <c r="DR285" s="59"/>
      <c r="DZ285" s="133"/>
    </row>
    <row r="286" spans="1:130" ht="12.75" customHeight="1" x14ac:dyDescent="0.2">
      <c r="A286" s="1">
        <v>7</v>
      </c>
      <c r="B286" s="163" t="s">
        <v>163</v>
      </c>
      <c r="C286" s="163" t="s">
        <v>101</v>
      </c>
      <c r="D286" s="335"/>
      <c r="E286" s="302"/>
      <c r="F286" s="302"/>
      <c r="G286" s="302"/>
      <c r="H286" s="303"/>
      <c r="I286" s="335"/>
      <c r="J286" s="302"/>
      <c r="K286" s="302"/>
      <c r="L286" s="302"/>
      <c r="M286" s="303"/>
      <c r="N286" s="336" t="str">
        <f t="shared" si="29"/>
        <v/>
      </c>
      <c r="O286" s="302"/>
      <c r="P286" s="302"/>
      <c r="Q286" s="303"/>
      <c r="R286" s="335"/>
      <c r="S286" s="302"/>
      <c r="T286" s="303"/>
      <c r="U286" s="335"/>
      <c r="V286" s="302"/>
      <c r="W286" s="303"/>
      <c r="X286" s="336" t="str">
        <f t="shared" si="30"/>
        <v/>
      </c>
      <c r="Y286" s="303"/>
      <c r="Z286" s="335" t="str">
        <f t="shared" si="31"/>
        <v/>
      </c>
      <c r="AA286" s="302"/>
      <c r="AB286" s="303"/>
      <c r="AC286" s="144"/>
      <c r="AD286" s="145"/>
      <c r="AE286" s="336"/>
      <c r="AF286" s="302"/>
      <c r="AG286" s="302"/>
      <c r="AH286" s="303"/>
      <c r="AI286" s="146"/>
      <c r="AJ286" s="145"/>
      <c r="AK286" s="336"/>
      <c r="AL286" s="302"/>
      <c r="AM286" s="302"/>
      <c r="AN286" s="303"/>
      <c r="AO286" s="146"/>
      <c r="AP286" s="145"/>
      <c r="AQ286" s="336"/>
      <c r="AR286" s="302"/>
      <c r="AS286" s="302"/>
      <c r="AT286" s="303"/>
      <c r="AU286" s="146"/>
      <c r="AV286" s="145"/>
      <c r="AW286" s="336"/>
      <c r="AX286" s="302"/>
      <c r="AY286" s="302"/>
      <c r="AZ286" s="303"/>
      <c r="BA286" s="146"/>
      <c r="BB286" s="145"/>
      <c r="BC286" s="336"/>
      <c r="BD286" s="303"/>
      <c r="BE286" s="163"/>
      <c r="BF286" s="306"/>
      <c r="BG286" s="302"/>
      <c r="BH286" s="303"/>
      <c r="BI286" s="336"/>
      <c r="BJ286" s="303"/>
      <c r="BK286" s="335" t="str">
        <f t="shared" si="32"/>
        <v/>
      </c>
      <c r="BL286" s="302"/>
      <c r="BM286" s="303"/>
      <c r="BN286" s="306"/>
      <c r="BO286" s="302"/>
      <c r="BP286" s="303"/>
      <c r="BQ286" s="306"/>
      <c r="BR286" s="303"/>
      <c r="BS286" s="148">
        <v>15</v>
      </c>
      <c r="BT286" s="335"/>
      <c r="BU286" s="302"/>
      <c r="BV286" s="302"/>
      <c r="BW286" s="303"/>
      <c r="BX286" s="2"/>
      <c r="BY286" s="8"/>
      <c r="BZ286" s="8"/>
      <c r="CA286" s="8"/>
      <c r="CB286" s="8"/>
      <c r="CC286" s="8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57"/>
      <c r="DI286" s="58"/>
      <c r="DJ286" s="58"/>
      <c r="DK286" s="57"/>
      <c r="DL286" s="58"/>
      <c r="DM286" s="58"/>
      <c r="DN286" s="57"/>
      <c r="DO286" s="58"/>
      <c r="DP286" s="59"/>
      <c r="DQ286" s="59"/>
      <c r="DR286" s="59"/>
      <c r="DZ286" s="133"/>
    </row>
    <row r="287" spans="1:130" ht="12.75" customHeight="1" x14ac:dyDescent="0.2">
      <c r="A287" s="1">
        <v>7</v>
      </c>
      <c r="B287" s="163" t="s">
        <v>171</v>
      </c>
      <c r="C287" s="163" t="s">
        <v>117</v>
      </c>
      <c r="D287" s="335"/>
      <c r="E287" s="302"/>
      <c r="F287" s="302"/>
      <c r="G287" s="302"/>
      <c r="H287" s="303"/>
      <c r="I287" s="335"/>
      <c r="J287" s="302"/>
      <c r="K287" s="302"/>
      <c r="L287" s="302"/>
      <c r="M287" s="303"/>
      <c r="N287" s="336" t="str">
        <f t="shared" si="29"/>
        <v/>
      </c>
      <c r="O287" s="302"/>
      <c r="P287" s="302"/>
      <c r="Q287" s="303"/>
      <c r="R287" s="335"/>
      <c r="S287" s="302"/>
      <c r="T287" s="303"/>
      <c r="U287" s="335"/>
      <c r="V287" s="302"/>
      <c r="W287" s="303"/>
      <c r="X287" s="336" t="str">
        <f t="shared" si="30"/>
        <v/>
      </c>
      <c r="Y287" s="303"/>
      <c r="Z287" s="335" t="str">
        <f t="shared" si="31"/>
        <v/>
      </c>
      <c r="AA287" s="302"/>
      <c r="AB287" s="303"/>
      <c r="AC287" s="144"/>
      <c r="AD287" s="145"/>
      <c r="AE287" s="336"/>
      <c r="AF287" s="302"/>
      <c r="AG287" s="302"/>
      <c r="AH287" s="303"/>
      <c r="AI287" s="146"/>
      <c r="AJ287" s="145"/>
      <c r="AK287" s="336"/>
      <c r="AL287" s="302"/>
      <c r="AM287" s="302"/>
      <c r="AN287" s="303"/>
      <c r="AO287" s="146"/>
      <c r="AP287" s="145"/>
      <c r="AQ287" s="336"/>
      <c r="AR287" s="302"/>
      <c r="AS287" s="302"/>
      <c r="AT287" s="303"/>
      <c r="AU287" s="146"/>
      <c r="AV287" s="145"/>
      <c r="AW287" s="336"/>
      <c r="AX287" s="302"/>
      <c r="AY287" s="302"/>
      <c r="AZ287" s="303"/>
      <c r="BA287" s="146"/>
      <c r="BB287" s="145"/>
      <c r="BC287" s="336"/>
      <c r="BD287" s="303"/>
      <c r="BE287" s="163"/>
      <c r="BF287" s="306"/>
      <c r="BG287" s="302"/>
      <c r="BH287" s="303"/>
      <c r="BI287" s="336"/>
      <c r="BJ287" s="303"/>
      <c r="BK287" s="335" t="str">
        <f t="shared" si="32"/>
        <v/>
      </c>
      <c r="BL287" s="302"/>
      <c r="BM287" s="303"/>
      <c r="BN287" s="306"/>
      <c r="BO287" s="302"/>
      <c r="BP287" s="303"/>
      <c r="BQ287" s="306"/>
      <c r="BR287" s="303"/>
      <c r="BS287" s="148">
        <v>16</v>
      </c>
      <c r="BT287" s="335"/>
      <c r="BU287" s="302"/>
      <c r="BV287" s="302"/>
      <c r="BW287" s="303"/>
      <c r="BX287" s="2"/>
      <c r="BY287" s="8"/>
      <c r="BZ287" s="8"/>
      <c r="CA287" s="8"/>
      <c r="CB287" s="8"/>
      <c r="CC287" s="8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57"/>
      <c r="DI287" s="58"/>
      <c r="DJ287" s="58"/>
      <c r="DK287" s="57"/>
      <c r="DL287" s="58"/>
      <c r="DM287" s="58"/>
      <c r="DN287" s="57"/>
      <c r="DO287" s="58"/>
      <c r="DP287" s="59"/>
      <c r="DQ287" s="59"/>
      <c r="DR287" s="59"/>
      <c r="DZ287" s="133"/>
    </row>
    <row r="288" spans="1:130" ht="12.75" customHeight="1" x14ac:dyDescent="0.2">
      <c r="A288" s="1">
        <v>7</v>
      </c>
      <c r="B288" s="163" t="s">
        <v>177</v>
      </c>
      <c r="C288" s="163" t="s">
        <v>145</v>
      </c>
      <c r="D288" s="335"/>
      <c r="E288" s="302"/>
      <c r="F288" s="302"/>
      <c r="G288" s="302"/>
      <c r="H288" s="303"/>
      <c r="I288" s="335"/>
      <c r="J288" s="302"/>
      <c r="K288" s="302"/>
      <c r="L288" s="302"/>
      <c r="M288" s="303"/>
      <c r="N288" s="336" t="str">
        <f t="shared" si="29"/>
        <v/>
      </c>
      <c r="O288" s="302"/>
      <c r="P288" s="302"/>
      <c r="Q288" s="303"/>
      <c r="R288" s="335"/>
      <c r="S288" s="302"/>
      <c r="T288" s="303"/>
      <c r="U288" s="335"/>
      <c r="V288" s="302"/>
      <c r="W288" s="303"/>
      <c r="X288" s="336" t="str">
        <f t="shared" si="30"/>
        <v/>
      </c>
      <c r="Y288" s="303"/>
      <c r="Z288" s="335" t="str">
        <f t="shared" si="31"/>
        <v/>
      </c>
      <c r="AA288" s="302"/>
      <c r="AB288" s="303"/>
      <c r="AC288" s="144"/>
      <c r="AD288" s="145"/>
      <c r="AE288" s="336"/>
      <c r="AF288" s="302"/>
      <c r="AG288" s="302"/>
      <c r="AH288" s="303"/>
      <c r="AI288" s="146"/>
      <c r="AJ288" s="145"/>
      <c r="AK288" s="336"/>
      <c r="AL288" s="302"/>
      <c r="AM288" s="302"/>
      <c r="AN288" s="303"/>
      <c r="AO288" s="146"/>
      <c r="AP288" s="145"/>
      <c r="AQ288" s="336"/>
      <c r="AR288" s="302"/>
      <c r="AS288" s="302"/>
      <c r="AT288" s="303"/>
      <c r="AU288" s="146"/>
      <c r="AV288" s="145"/>
      <c r="AW288" s="336"/>
      <c r="AX288" s="302"/>
      <c r="AY288" s="302"/>
      <c r="AZ288" s="303"/>
      <c r="BA288" s="146"/>
      <c r="BB288" s="145"/>
      <c r="BC288" s="336"/>
      <c r="BD288" s="303"/>
      <c r="BE288" s="163"/>
      <c r="BF288" s="306"/>
      <c r="BG288" s="302"/>
      <c r="BH288" s="303"/>
      <c r="BI288" s="336"/>
      <c r="BJ288" s="303"/>
      <c r="BK288" s="335" t="str">
        <f t="shared" si="32"/>
        <v/>
      </c>
      <c r="BL288" s="302"/>
      <c r="BM288" s="303"/>
      <c r="BN288" s="306"/>
      <c r="BO288" s="302"/>
      <c r="BP288" s="303"/>
      <c r="BQ288" s="306"/>
      <c r="BR288" s="303"/>
      <c r="BS288" s="148">
        <v>17</v>
      </c>
      <c r="BT288" s="335"/>
      <c r="BU288" s="302"/>
      <c r="BV288" s="302"/>
      <c r="BW288" s="303"/>
      <c r="BX288" s="2"/>
      <c r="BY288" s="8"/>
      <c r="BZ288" s="8"/>
      <c r="CA288" s="8"/>
      <c r="CB288" s="8"/>
      <c r="CC288" s="8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57"/>
      <c r="DI288" s="58"/>
      <c r="DJ288" s="58"/>
      <c r="DK288" s="57"/>
      <c r="DL288" s="58"/>
      <c r="DM288" s="58"/>
      <c r="DN288" s="57"/>
      <c r="DO288" s="58"/>
      <c r="DP288" s="59"/>
      <c r="DQ288" s="59"/>
      <c r="DR288" s="59"/>
      <c r="DZ288" s="133"/>
    </row>
    <row r="289" spans="1:130" ht="12.75" customHeight="1" x14ac:dyDescent="0.2">
      <c r="A289" s="1">
        <v>7</v>
      </c>
      <c r="B289" s="163" t="s">
        <v>186</v>
      </c>
      <c r="C289" s="163" t="s">
        <v>151</v>
      </c>
      <c r="D289" s="335"/>
      <c r="E289" s="302"/>
      <c r="F289" s="302"/>
      <c r="G289" s="302"/>
      <c r="H289" s="303"/>
      <c r="I289" s="335"/>
      <c r="J289" s="302"/>
      <c r="K289" s="302"/>
      <c r="L289" s="302"/>
      <c r="M289" s="303"/>
      <c r="N289" s="336" t="str">
        <f t="shared" si="29"/>
        <v/>
      </c>
      <c r="O289" s="302"/>
      <c r="P289" s="302"/>
      <c r="Q289" s="303"/>
      <c r="R289" s="335"/>
      <c r="S289" s="302"/>
      <c r="T289" s="303"/>
      <c r="U289" s="335"/>
      <c r="V289" s="302"/>
      <c r="W289" s="303"/>
      <c r="X289" s="336" t="str">
        <f t="shared" si="30"/>
        <v/>
      </c>
      <c r="Y289" s="303"/>
      <c r="Z289" s="335" t="str">
        <f t="shared" si="31"/>
        <v/>
      </c>
      <c r="AA289" s="302"/>
      <c r="AB289" s="303"/>
      <c r="AC289" s="144"/>
      <c r="AD289" s="145"/>
      <c r="AE289" s="336"/>
      <c r="AF289" s="302"/>
      <c r="AG289" s="302"/>
      <c r="AH289" s="303"/>
      <c r="AI289" s="146"/>
      <c r="AJ289" s="145"/>
      <c r="AK289" s="336"/>
      <c r="AL289" s="302"/>
      <c r="AM289" s="302"/>
      <c r="AN289" s="303"/>
      <c r="AO289" s="146"/>
      <c r="AP289" s="145"/>
      <c r="AQ289" s="336"/>
      <c r="AR289" s="302"/>
      <c r="AS289" s="302"/>
      <c r="AT289" s="303"/>
      <c r="AU289" s="146"/>
      <c r="AV289" s="145"/>
      <c r="AW289" s="336"/>
      <c r="AX289" s="302"/>
      <c r="AY289" s="302"/>
      <c r="AZ289" s="303"/>
      <c r="BA289" s="146"/>
      <c r="BB289" s="145"/>
      <c r="BC289" s="336"/>
      <c r="BD289" s="303"/>
      <c r="BE289" s="163"/>
      <c r="BF289" s="306"/>
      <c r="BG289" s="302"/>
      <c r="BH289" s="303"/>
      <c r="BI289" s="336"/>
      <c r="BJ289" s="303"/>
      <c r="BK289" s="335" t="str">
        <f t="shared" si="32"/>
        <v/>
      </c>
      <c r="BL289" s="302"/>
      <c r="BM289" s="303"/>
      <c r="BN289" s="306"/>
      <c r="BO289" s="302"/>
      <c r="BP289" s="303"/>
      <c r="BQ289" s="306"/>
      <c r="BR289" s="303"/>
      <c r="BS289" s="148">
        <v>18</v>
      </c>
      <c r="BT289" s="335"/>
      <c r="BU289" s="302"/>
      <c r="BV289" s="302"/>
      <c r="BW289" s="303"/>
      <c r="BX289" s="2"/>
      <c r="BY289" s="8"/>
      <c r="BZ289" s="8"/>
      <c r="CA289" s="8"/>
      <c r="CB289" s="8"/>
      <c r="CC289" s="8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57"/>
      <c r="DI289" s="58"/>
      <c r="DJ289" s="58"/>
      <c r="DK289" s="57"/>
      <c r="DL289" s="58"/>
      <c r="DM289" s="58"/>
      <c r="DN289" s="57"/>
      <c r="DO289" s="58"/>
      <c r="DP289" s="59"/>
      <c r="DQ289" s="59"/>
      <c r="DR289" s="59"/>
      <c r="DZ289" s="133"/>
    </row>
    <row r="290" spans="1:130" ht="12.75" customHeight="1" x14ac:dyDescent="0.2">
      <c r="A290" s="1">
        <v>7</v>
      </c>
      <c r="B290" s="163" t="s">
        <v>195</v>
      </c>
      <c r="C290" s="163" t="s">
        <v>158</v>
      </c>
      <c r="D290" s="335"/>
      <c r="E290" s="302"/>
      <c r="F290" s="302"/>
      <c r="G290" s="302"/>
      <c r="H290" s="303"/>
      <c r="I290" s="335"/>
      <c r="J290" s="302"/>
      <c r="K290" s="302"/>
      <c r="L290" s="302"/>
      <c r="M290" s="303"/>
      <c r="N290" s="336" t="str">
        <f t="shared" si="29"/>
        <v/>
      </c>
      <c r="O290" s="302"/>
      <c r="P290" s="302"/>
      <c r="Q290" s="303"/>
      <c r="R290" s="335"/>
      <c r="S290" s="302"/>
      <c r="T290" s="303"/>
      <c r="U290" s="335"/>
      <c r="V290" s="302"/>
      <c r="W290" s="303"/>
      <c r="X290" s="336" t="str">
        <f t="shared" si="30"/>
        <v/>
      </c>
      <c r="Y290" s="303"/>
      <c r="Z290" s="335" t="str">
        <f t="shared" si="31"/>
        <v/>
      </c>
      <c r="AA290" s="302"/>
      <c r="AB290" s="303"/>
      <c r="AC290" s="144"/>
      <c r="AD290" s="145"/>
      <c r="AE290" s="336"/>
      <c r="AF290" s="302"/>
      <c r="AG290" s="302"/>
      <c r="AH290" s="303"/>
      <c r="AI290" s="146"/>
      <c r="AJ290" s="145"/>
      <c r="AK290" s="336"/>
      <c r="AL290" s="302"/>
      <c r="AM290" s="302"/>
      <c r="AN290" s="303"/>
      <c r="AO290" s="146"/>
      <c r="AP290" s="145"/>
      <c r="AQ290" s="336"/>
      <c r="AR290" s="302"/>
      <c r="AS290" s="302"/>
      <c r="AT290" s="303"/>
      <c r="AU290" s="146"/>
      <c r="AV290" s="145"/>
      <c r="AW290" s="336"/>
      <c r="AX290" s="302"/>
      <c r="AY290" s="302"/>
      <c r="AZ290" s="303"/>
      <c r="BA290" s="146"/>
      <c r="BB290" s="145"/>
      <c r="BC290" s="336"/>
      <c r="BD290" s="303"/>
      <c r="BE290" s="163"/>
      <c r="BF290" s="306"/>
      <c r="BG290" s="302"/>
      <c r="BH290" s="303"/>
      <c r="BI290" s="336"/>
      <c r="BJ290" s="303"/>
      <c r="BK290" s="335" t="str">
        <f t="shared" si="32"/>
        <v/>
      </c>
      <c r="BL290" s="302"/>
      <c r="BM290" s="303"/>
      <c r="BN290" s="306"/>
      <c r="BO290" s="302"/>
      <c r="BP290" s="303"/>
      <c r="BQ290" s="306"/>
      <c r="BR290" s="303"/>
      <c r="BS290" s="148">
        <v>19</v>
      </c>
      <c r="BT290" s="335"/>
      <c r="BU290" s="302"/>
      <c r="BV290" s="302"/>
      <c r="BW290" s="303"/>
      <c r="BX290" s="2"/>
      <c r="BY290" s="8"/>
      <c r="BZ290" s="8"/>
      <c r="CA290" s="8"/>
      <c r="CB290" s="8"/>
      <c r="CC290" s="8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57"/>
      <c r="DI290" s="58"/>
      <c r="DJ290" s="58"/>
      <c r="DK290" s="57"/>
      <c r="DL290" s="58"/>
      <c r="DM290" s="58"/>
      <c r="DN290" s="57"/>
      <c r="DO290" s="58"/>
      <c r="DP290" s="59"/>
      <c r="DQ290" s="59"/>
      <c r="DR290" s="59"/>
      <c r="DZ290" s="133"/>
    </row>
    <row r="291" spans="1:130" ht="12.75" customHeight="1" x14ac:dyDescent="0.2">
      <c r="A291" s="1">
        <v>7</v>
      </c>
      <c r="B291" s="163" t="s">
        <v>201</v>
      </c>
      <c r="C291" s="163" t="s">
        <v>163</v>
      </c>
      <c r="D291" s="335"/>
      <c r="E291" s="302"/>
      <c r="F291" s="302"/>
      <c r="G291" s="302"/>
      <c r="H291" s="303"/>
      <c r="I291" s="335"/>
      <c r="J291" s="302"/>
      <c r="K291" s="302"/>
      <c r="L291" s="302"/>
      <c r="M291" s="303"/>
      <c r="N291" s="336" t="str">
        <f t="shared" si="29"/>
        <v/>
      </c>
      <c r="O291" s="302"/>
      <c r="P291" s="302"/>
      <c r="Q291" s="303"/>
      <c r="R291" s="335"/>
      <c r="S291" s="302"/>
      <c r="T291" s="303"/>
      <c r="U291" s="335"/>
      <c r="V291" s="302"/>
      <c r="W291" s="303"/>
      <c r="X291" s="336" t="str">
        <f t="shared" si="30"/>
        <v/>
      </c>
      <c r="Y291" s="303"/>
      <c r="Z291" s="335" t="str">
        <f t="shared" si="31"/>
        <v/>
      </c>
      <c r="AA291" s="302"/>
      <c r="AB291" s="303"/>
      <c r="AC291" s="144"/>
      <c r="AD291" s="145"/>
      <c r="AE291" s="336"/>
      <c r="AF291" s="302"/>
      <c r="AG291" s="302"/>
      <c r="AH291" s="303"/>
      <c r="AI291" s="146"/>
      <c r="AJ291" s="145"/>
      <c r="AK291" s="336"/>
      <c r="AL291" s="302"/>
      <c r="AM291" s="302"/>
      <c r="AN291" s="303"/>
      <c r="AO291" s="146"/>
      <c r="AP291" s="145"/>
      <c r="AQ291" s="336"/>
      <c r="AR291" s="302"/>
      <c r="AS291" s="302"/>
      <c r="AT291" s="303"/>
      <c r="AU291" s="146"/>
      <c r="AV291" s="145"/>
      <c r="AW291" s="336"/>
      <c r="AX291" s="302"/>
      <c r="AY291" s="302"/>
      <c r="AZ291" s="303"/>
      <c r="BA291" s="146"/>
      <c r="BB291" s="145"/>
      <c r="BC291" s="336"/>
      <c r="BD291" s="303"/>
      <c r="BE291" s="163"/>
      <c r="BF291" s="306"/>
      <c r="BG291" s="302"/>
      <c r="BH291" s="303"/>
      <c r="BI291" s="336"/>
      <c r="BJ291" s="303"/>
      <c r="BK291" s="335" t="str">
        <f t="shared" si="32"/>
        <v/>
      </c>
      <c r="BL291" s="302"/>
      <c r="BM291" s="303"/>
      <c r="BN291" s="306"/>
      <c r="BO291" s="302"/>
      <c r="BP291" s="303"/>
      <c r="BQ291" s="306"/>
      <c r="BR291" s="303"/>
      <c r="BS291" s="148">
        <v>20</v>
      </c>
      <c r="BT291" s="335"/>
      <c r="BU291" s="302"/>
      <c r="BV291" s="302"/>
      <c r="BW291" s="303"/>
      <c r="BX291" s="2"/>
      <c r="BY291" s="8"/>
      <c r="BZ291" s="8"/>
      <c r="CA291" s="8"/>
      <c r="CB291" s="8"/>
      <c r="CC291" s="8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57"/>
      <c r="DI291" s="58"/>
      <c r="DJ291" s="58"/>
      <c r="DK291" s="57"/>
      <c r="DL291" s="58"/>
      <c r="DM291" s="58"/>
      <c r="DN291" s="57"/>
      <c r="DO291" s="58"/>
      <c r="DP291" s="59"/>
      <c r="DQ291" s="59"/>
      <c r="DR291" s="59"/>
      <c r="DZ291" s="133"/>
    </row>
    <row r="292" spans="1:130" ht="12.75" customHeight="1" x14ac:dyDescent="0.2">
      <c r="A292" s="1">
        <v>7</v>
      </c>
      <c r="B292" s="163" t="s">
        <v>209</v>
      </c>
      <c r="C292" s="163" t="s">
        <v>171</v>
      </c>
      <c r="D292" s="335"/>
      <c r="E292" s="302"/>
      <c r="F292" s="302"/>
      <c r="G292" s="302"/>
      <c r="H292" s="303"/>
      <c r="I292" s="335"/>
      <c r="J292" s="302"/>
      <c r="K292" s="302"/>
      <c r="L292" s="302"/>
      <c r="M292" s="303"/>
      <c r="N292" s="336" t="str">
        <f t="shared" si="29"/>
        <v/>
      </c>
      <c r="O292" s="302"/>
      <c r="P292" s="302"/>
      <c r="Q292" s="303"/>
      <c r="R292" s="335"/>
      <c r="S292" s="302"/>
      <c r="T292" s="303"/>
      <c r="U292" s="335"/>
      <c r="V292" s="302"/>
      <c r="W292" s="303"/>
      <c r="X292" s="336" t="str">
        <f t="shared" si="30"/>
        <v/>
      </c>
      <c r="Y292" s="303"/>
      <c r="Z292" s="335" t="str">
        <f t="shared" si="31"/>
        <v/>
      </c>
      <c r="AA292" s="302"/>
      <c r="AB292" s="303"/>
      <c r="AC292" s="144"/>
      <c r="AD292" s="145"/>
      <c r="AE292" s="336"/>
      <c r="AF292" s="302"/>
      <c r="AG292" s="302"/>
      <c r="AH292" s="303"/>
      <c r="AI292" s="146"/>
      <c r="AJ292" s="145"/>
      <c r="AK292" s="336"/>
      <c r="AL292" s="302"/>
      <c r="AM292" s="302"/>
      <c r="AN292" s="303"/>
      <c r="AO292" s="146"/>
      <c r="AP292" s="145"/>
      <c r="AQ292" s="336"/>
      <c r="AR292" s="302"/>
      <c r="AS292" s="302"/>
      <c r="AT292" s="303"/>
      <c r="AU292" s="146"/>
      <c r="AV292" s="145"/>
      <c r="AW292" s="336"/>
      <c r="AX292" s="302"/>
      <c r="AY292" s="302"/>
      <c r="AZ292" s="303"/>
      <c r="BA292" s="146"/>
      <c r="BB292" s="145"/>
      <c r="BC292" s="336"/>
      <c r="BD292" s="303"/>
      <c r="BE292" s="163"/>
      <c r="BF292" s="306"/>
      <c r="BG292" s="302"/>
      <c r="BH292" s="303"/>
      <c r="BI292" s="336"/>
      <c r="BJ292" s="303"/>
      <c r="BK292" s="335" t="str">
        <f t="shared" si="32"/>
        <v/>
      </c>
      <c r="BL292" s="302"/>
      <c r="BM292" s="303"/>
      <c r="BN292" s="306"/>
      <c r="BO292" s="302"/>
      <c r="BP292" s="303"/>
      <c r="BQ292" s="306"/>
      <c r="BR292" s="303"/>
      <c r="BS292" s="148">
        <v>21</v>
      </c>
      <c r="BT292" s="335"/>
      <c r="BU292" s="302"/>
      <c r="BV292" s="302"/>
      <c r="BW292" s="303"/>
      <c r="BX292" s="2"/>
      <c r="BY292" s="8"/>
      <c r="BZ292" s="8"/>
      <c r="CA292" s="8"/>
      <c r="CB292" s="8"/>
      <c r="CC292" s="8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57"/>
      <c r="DI292" s="58"/>
      <c r="DJ292" s="58"/>
      <c r="DK292" s="57"/>
      <c r="DL292" s="58"/>
      <c r="DM292" s="58"/>
      <c r="DN292" s="57"/>
      <c r="DO292" s="58"/>
      <c r="DP292" s="59"/>
      <c r="DQ292" s="59"/>
      <c r="DR292" s="59"/>
      <c r="DZ292" s="133"/>
    </row>
    <row r="293" spans="1:130" ht="12.75" customHeight="1" x14ac:dyDescent="0.2">
      <c r="A293" s="1">
        <v>7</v>
      </c>
      <c r="B293" s="163" t="s">
        <v>216</v>
      </c>
      <c r="C293" s="163" t="s">
        <v>177</v>
      </c>
      <c r="D293" s="335"/>
      <c r="E293" s="302"/>
      <c r="F293" s="302"/>
      <c r="G293" s="302"/>
      <c r="H293" s="303"/>
      <c r="I293" s="335"/>
      <c r="J293" s="302"/>
      <c r="K293" s="302"/>
      <c r="L293" s="302"/>
      <c r="M293" s="303"/>
      <c r="N293" s="336" t="str">
        <f t="shared" si="29"/>
        <v/>
      </c>
      <c r="O293" s="302"/>
      <c r="P293" s="302"/>
      <c r="Q293" s="303"/>
      <c r="R293" s="335"/>
      <c r="S293" s="302"/>
      <c r="T293" s="303"/>
      <c r="U293" s="335"/>
      <c r="V293" s="302"/>
      <c r="W293" s="303"/>
      <c r="X293" s="336" t="str">
        <f t="shared" si="30"/>
        <v/>
      </c>
      <c r="Y293" s="303"/>
      <c r="Z293" s="335" t="str">
        <f t="shared" si="31"/>
        <v/>
      </c>
      <c r="AA293" s="302"/>
      <c r="AB293" s="303"/>
      <c r="AC293" s="144"/>
      <c r="AD293" s="145"/>
      <c r="AE293" s="336"/>
      <c r="AF293" s="302"/>
      <c r="AG293" s="302"/>
      <c r="AH293" s="303"/>
      <c r="AI293" s="146"/>
      <c r="AJ293" s="145"/>
      <c r="AK293" s="336"/>
      <c r="AL293" s="302"/>
      <c r="AM293" s="302"/>
      <c r="AN293" s="303"/>
      <c r="AO293" s="146"/>
      <c r="AP293" s="145"/>
      <c r="AQ293" s="336"/>
      <c r="AR293" s="302"/>
      <c r="AS293" s="302"/>
      <c r="AT293" s="303"/>
      <c r="AU293" s="146"/>
      <c r="AV293" s="145"/>
      <c r="AW293" s="336"/>
      <c r="AX293" s="302"/>
      <c r="AY293" s="302"/>
      <c r="AZ293" s="303"/>
      <c r="BA293" s="146"/>
      <c r="BB293" s="145"/>
      <c r="BC293" s="336"/>
      <c r="BD293" s="303"/>
      <c r="BE293" s="163"/>
      <c r="BF293" s="306"/>
      <c r="BG293" s="302"/>
      <c r="BH293" s="303"/>
      <c r="BI293" s="336"/>
      <c r="BJ293" s="303"/>
      <c r="BK293" s="335" t="str">
        <f t="shared" si="32"/>
        <v/>
      </c>
      <c r="BL293" s="302"/>
      <c r="BM293" s="303"/>
      <c r="BN293" s="306"/>
      <c r="BO293" s="302"/>
      <c r="BP293" s="303"/>
      <c r="BQ293" s="306"/>
      <c r="BR293" s="303"/>
      <c r="BS293" s="148">
        <v>22</v>
      </c>
      <c r="BT293" s="335"/>
      <c r="BU293" s="302"/>
      <c r="BV293" s="302"/>
      <c r="BW293" s="303"/>
      <c r="BX293" s="2"/>
      <c r="BY293" s="8"/>
      <c r="BZ293" s="8"/>
      <c r="CA293" s="8"/>
      <c r="CB293" s="8"/>
      <c r="CC293" s="8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57"/>
      <c r="DI293" s="58"/>
      <c r="DJ293" s="58"/>
      <c r="DK293" s="57"/>
      <c r="DL293" s="58"/>
      <c r="DM293" s="58"/>
      <c r="DN293" s="57"/>
      <c r="DO293" s="58"/>
      <c r="DP293" s="59"/>
      <c r="DQ293" s="59"/>
      <c r="DR293" s="59"/>
      <c r="DZ293" s="133"/>
    </row>
    <row r="294" spans="1:130" ht="12.75" customHeight="1" x14ac:dyDescent="0.2">
      <c r="A294" s="1">
        <v>7</v>
      </c>
      <c r="B294" s="163" t="s">
        <v>224</v>
      </c>
      <c r="C294" s="163" t="s">
        <v>186</v>
      </c>
      <c r="D294" s="335"/>
      <c r="E294" s="302"/>
      <c r="F294" s="302"/>
      <c r="G294" s="302"/>
      <c r="H294" s="303"/>
      <c r="I294" s="335"/>
      <c r="J294" s="302"/>
      <c r="K294" s="302"/>
      <c r="L294" s="302"/>
      <c r="M294" s="303"/>
      <c r="N294" s="336" t="str">
        <f t="shared" si="29"/>
        <v/>
      </c>
      <c r="O294" s="302"/>
      <c r="P294" s="302"/>
      <c r="Q294" s="303"/>
      <c r="R294" s="335"/>
      <c r="S294" s="302"/>
      <c r="T294" s="303"/>
      <c r="U294" s="335"/>
      <c r="V294" s="302"/>
      <c r="W294" s="303"/>
      <c r="X294" s="336" t="str">
        <f t="shared" si="30"/>
        <v/>
      </c>
      <c r="Y294" s="303"/>
      <c r="Z294" s="335" t="str">
        <f t="shared" si="31"/>
        <v/>
      </c>
      <c r="AA294" s="302"/>
      <c r="AB294" s="303"/>
      <c r="AC294" s="144"/>
      <c r="AD294" s="145"/>
      <c r="AE294" s="336"/>
      <c r="AF294" s="302"/>
      <c r="AG294" s="302"/>
      <c r="AH294" s="303"/>
      <c r="AI294" s="146"/>
      <c r="AJ294" s="145"/>
      <c r="AK294" s="336"/>
      <c r="AL294" s="302"/>
      <c r="AM294" s="302"/>
      <c r="AN294" s="303"/>
      <c r="AO294" s="146"/>
      <c r="AP294" s="145"/>
      <c r="AQ294" s="336"/>
      <c r="AR294" s="302"/>
      <c r="AS294" s="302"/>
      <c r="AT294" s="303"/>
      <c r="AU294" s="146"/>
      <c r="AV294" s="145"/>
      <c r="AW294" s="336"/>
      <c r="AX294" s="302"/>
      <c r="AY294" s="302"/>
      <c r="AZ294" s="303"/>
      <c r="BA294" s="146"/>
      <c r="BB294" s="145"/>
      <c r="BC294" s="336"/>
      <c r="BD294" s="303"/>
      <c r="BE294" s="163"/>
      <c r="BF294" s="306"/>
      <c r="BG294" s="302"/>
      <c r="BH294" s="303"/>
      <c r="BI294" s="336"/>
      <c r="BJ294" s="303"/>
      <c r="BK294" s="335" t="str">
        <f t="shared" si="32"/>
        <v/>
      </c>
      <c r="BL294" s="302"/>
      <c r="BM294" s="303"/>
      <c r="BN294" s="306"/>
      <c r="BO294" s="302"/>
      <c r="BP294" s="303"/>
      <c r="BQ294" s="306"/>
      <c r="BR294" s="303"/>
      <c r="BS294" s="148">
        <v>23</v>
      </c>
      <c r="BT294" s="335"/>
      <c r="BU294" s="302"/>
      <c r="BV294" s="302"/>
      <c r="BW294" s="303"/>
      <c r="BX294" s="2"/>
      <c r="BY294" s="8"/>
      <c r="BZ294" s="8"/>
      <c r="CA294" s="8"/>
      <c r="CB294" s="8"/>
      <c r="CC294" s="8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57"/>
      <c r="DI294" s="58"/>
      <c r="DJ294" s="58"/>
      <c r="DK294" s="57"/>
      <c r="DL294" s="58"/>
      <c r="DM294" s="58"/>
      <c r="DN294" s="57"/>
      <c r="DO294" s="58"/>
      <c r="DP294" s="59"/>
      <c r="DQ294" s="59"/>
      <c r="DR294" s="59"/>
      <c r="DZ294" s="133"/>
    </row>
    <row r="295" spans="1:130" ht="12.75" customHeight="1" x14ac:dyDescent="0.2">
      <c r="A295" s="1">
        <v>7</v>
      </c>
      <c r="B295" s="163" t="s">
        <v>232</v>
      </c>
      <c r="C295" s="163" t="s">
        <v>195</v>
      </c>
      <c r="D295" s="335"/>
      <c r="E295" s="302"/>
      <c r="F295" s="302"/>
      <c r="G295" s="302"/>
      <c r="H295" s="303"/>
      <c r="I295" s="335"/>
      <c r="J295" s="302"/>
      <c r="K295" s="302"/>
      <c r="L295" s="302"/>
      <c r="M295" s="303"/>
      <c r="N295" s="336" t="str">
        <f t="shared" si="29"/>
        <v/>
      </c>
      <c r="O295" s="302"/>
      <c r="P295" s="302"/>
      <c r="Q295" s="303"/>
      <c r="R295" s="335"/>
      <c r="S295" s="302"/>
      <c r="T295" s="303"/>
      <c r="U295" s="335"/>
      <c r="V295" s="302"/>
      <c r="W295" s="303"/>
      <c r="X295" s="336" t="str">
        <f t="shared" si="30"/>
        <v/>
      </c>
      <c r="Y295" s="303"/>
      <c r="Z295" s="335" t="str">
        <f t="shared" si="31"/>
        <v/>
      </c>
      <c r="AA295" s="302"/>
      <c r="AB295" s="303"/>
      <c r="AC295" s="144"/>
      <c r="AD295" s="145"/>
      <c r="AE295" s="336"/>
      <c r="AF295" s="302"/>
      <c r="AG295" s="302"/>
      <c r="AH295" s="303"/>
      <c r="AI295" s="146"/>
      <c r="AJ295" s="145"/>
      <c r="AK295" s="336"/>
      <c r="AL295" s="302"/>
      <c r="AM295" s="302"/>
      <c r="AN295" s="303"/>
      <c r="AO295" s="146"/>
      <c r="AP295" s="145"/>
      <c r="AQ295" s="336"/>
      <c r="AR295" s="302"/>
      <c r="AS295" s="302"/>
      <c r="AT295" s="303"/>
      <c r="AU295" s="146"/>
      <c r="AV295" s="145"/>
      <c r="AW295" s="336"/>
      <c r="AX295" s="302"/>
      <c r="AY295" s="302"/>
      <c r="AZ295" s="303"/>
      <c r="BA295" s="146"/>
      <c r="BB295" s="145"/>
      <c r="BC295" s="336"/>
      <c r="BD295" s="303"/>
      <c r="BE295" s="163"/>
      <c r="BF295" s="306"/>
      <c r="BG295" s="302"/>
      <c r="BH295" s="303"/>
      <c r="BI295" s="336"/>
      <c r="BJ295" s="303"/>
      <c r="BK295" s="335" t="str">
        <f t="shared" si="32"/>
        <v/>
      </c>
      <c r="BL295" s="302"/>
      <c r="BM295" s="303"/>
      <c r="BN295" s="306"/>
      <c r="BO295" s="302"/>
      <c r="BP295" s="303"/>
      <c r="BQ295" s="306"/>
      <c r="BR295" s="303"/>
      <c r="BS295" s="148">
        <v>24</v>
      </c>
      <c r="BT295" s="335"/>
      <c r="BU295" s="302"/>
      <c r="BV295" s="302"/>
      <c r="BW295" s="303"/>
      <c r="BX295" s="2"/>
      <c r="BY295" s="8"/>
      <c r="BZ295" s="8"/>
      <c r="CA295" s="8"/>
      <c r="CB295" s="8"/>
      <c r="CC295" s="8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57"/>
      <c r="DI295" s="58"/>
      <c r="DJ295" s="58"/>
      <c r="DK295" s="57"/>
      <c r="DL295" s="58"/>
      <c r="DM295" s="58"/>
      <c r="DN295" s="57"/>
      <c r="DO295" s="58"/>
      <c r="DP295" s="59"/>
      <c r="DQ295" s="59"/>
      <c r="DR295" s="59"/>
      <c r="DZ295" s="133"/>
    </row>
    <row r="296" spans="1:130" ht="12.75" customHeight="1" x14ac:dyDescent="0.2">
      <c r="A296" s="1">
        <v>7</v>
      </c>
      <c r="B296" s="163" t="s">
        <v>239</v>
      </c>
      <c r="C296" s="163" t="s">
        <v>201</v>
      </c>
      <c r="D296" s="335"/>
      <c r="E296" s="302"/>
      <c r="F296" s="302"/>
      <c r="G296" s="302"/>
      <c r="H296" s="303"/>
      <c r="I296" s="335"/>
      <c r="J296" s="302"/>
      <c r="K296" s="302"/>
      <c r="L296" s="302"/>
      <c r="M296" s="303"/>
      <c r="N296" s="336" t="str">
        <f t="shared" si="29"/>
        <v/>
      </c>
      <c r="O296" s="302"/>
      <c r="P296" s="302"/>
      <c r="Q296" s="303"/>
      <c r="R296" s="335"/>
      <c r="S296" s="302"/>
      <c r="T296" s="303"/>
      <c r="U296" s="335"/>
      <c r="V296" s="302"/>
      <c r="W296" s="303"/>
      <c r="X296" s="336" t="str">
        <f t="shared" si="30"/>
        <v/>
      </c>
      <c r="Y296" s="303"/>
      <c r="Z296" s="335" t="str">
        <f t="shared" si="31"/>
        <v/>
      </c>
      <c r="AA296" s="302"/>
      <c r="AB296" s="303"/>
      <c r="AC296" s="144"/>
      <c r="AD296" s="145"/>
      <c r="AE296" s="336"/>
      <c r="AF296" s="302"/>
      <c r="AG296" s="302"/>
      <c r="AH296" s="303"/>
      <c r="AI296" s="146"/>
      <c r="AJ296" s="145"/>
      <c r="AK296" s="336"/>
      <c r="AL296" s="302"/>
      <c r="AM296" s="302"/>
      <c r="AN296" s="303"/>
      <c r="AO296" s="146"/>
      <c r="AP296" s="145"/>
      <c r="AQ296" s="336"/>
      <c r="AR296" s="302"/>
      <c r="AS296" s="302"/>
      <c r="AT296" s="303"/>
      <c r="AU296" s="146"/>
      <c r="AV296" s="145"/>
      <c r="AW296" s="336"/>
      <c r="AX296" s="302"/>
      <c r="AY296" s="302"/>
      <c r="AZ296" s="303"/>
      <c r="BA296" s="146"/>
      <c r="BB296" s="145"/>
      <c r="BC296" s="336"/>
      <c r="BD296" s="303"/>
      <c r="BE296" s="163"/>
      <c r="BF296" s="306"/>
      <c r="BG296" s="302"/>
      <c r="BH296" s="303"/>
      <c r="BI296" s="336"/>
      <c r="BJ296" s="303"/>
      <c r="BK296" s="335" t="str">
        <f t="shared" si="32"/>
        <v/>
      </c>
      <c r="BL296" s="302"/>
      <c r="BM296" s="303"/>
      <c r="BN296" s="306"/>
      <c r="BO296" s="302"/>
      <c r="BP296" s="303"/>
      <c r="BQ296" s="306"/>
      <c r="BR296" s="303"/>
      <c r="BS296" s="147" t="s">
        <v>19</v>
      </c>
      <c r="BT296" s="335"/>
      <c r="BU296" s="302"/>
      <c r="BV296" s="302"/>
      <c r="BW296" s="303"/>
      <c r="BX296" s="2"/>
      <c r="BY296" s="8"/>
      <c r="BZ296" s="8"/>
      <c r="CA296" s="8"/>
      <c r="CB296" s="8"/>
      <c r="CC296" s="8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57"/>
      <c r="DI296" s="58"/>
      <c r="DJ296" s="58"/>
      <c r="DK296" s="57"/>
      <c r="DL296" s="58"/>
      <c r="DM296" s="58"/>
      <c r="DN296" s="57"/>
      <c r="DO296" s="58"/>
      <c r="DP296" s="59"/>
      <c r="DQ296" s="59"/>
      <c r="DR296" s="59"/>
      <c r="DZ296" s="133"/>
    </row>
    <row r="297" spans="1:130" ht="12.75" customHeight="1" x14ac:dyDescent="0.2">
      <c r="A297" s="1">
        <v>7</v>
      </c>
      <c r="B297" s="162" t="s">
        <v>2</v>
      </c>
      <c r="C297" s="162" t="s">
        <v>209</v>
      </c>
      <c r="D297" s="335"/>
      <c r="E297" s="302"/>
      <c r="F297" s="302"/>
      <c r="G297" s="302"/>
      <c r="H297" s="303"/>
      <c r="I297" s="335"/>
      <c r="J297" s="302"/>
      <c r="K297" s="302"/>
      <c r="L297" s="302"/>
      <c r="M297" s="303"/>
      <c r="N297" s="336" t="str">
        <f t="shared" si="29"/>
        <v/>
      </c>
      <c r="O297" s="302"/>
      <c r="P297" s="302"/>
      <c r="Q297" s="303"/>
      <c r="R297" s="335"/>
      <c r="S297" s="302"/>
      <c r="T297" s="303"/>
      <c r="U297" s="335"/>
      <c r="V297" s="302"/>
      <c r="W297" s="303"/>
      <c r="X297" s="336" t="str">
        <f t="shared" si="30"/>
        <v/>
      </c>
      <c r="Y297" s="303"/>
      <c r="Z297" s="335" t="str">
        <f t="shared" si="31"/>
        <v/>
      </c>
      <c r="AA297" s="302"/>
      <c r="AB297" s="303"/>
      <c r="AC297" s="144"/>
      <c r="AD297" s="145"/>
      <c r="AE297" s="336"/>
      <c r="AF297" s="302"/>
      <c r="AG297" s="302"/>
      <c r="AH297" s="303"/>
      <c r="AI297" s="146"/>
      <c r="AJ297" s="145"/>
      <c r="AK297" s="336"/>
      <c r="AL297" s="302"/>
      <c r="AM297" s="302"/>
      <c r="AN297" s="303"/>
      <c r="AO297" s="146"/>
      <c r="AP297" s="145"/>
      <c r="AQ297" s="336"/>
      <c r="AR297" s="302"/>
      <c r="AS297" s="302"/>
      <c r="AT297" s="303"/>
      <c r="AU297" s="146"/>
      <c r="AV297" s="145"/>
      <c r="AW297" s="336"/>
      <c r="AX297" s="302"/>
      <c r="AY297" s="302"/>
      <c r="AZ297" s="303"/>
      <c r="BA297" s="146"/>
      <c r="BB297" s="145"/>
      <c r="BC297" s="336"/>
      <c r="BD297" s="303"/>
      <c r="BE297" s="163"/>
      <c r="BF297" s="306"/>
      <c r="BG297" s="302"/>
      <c r="BH297" s="303"/>
      <c r="BI297" s="336"/>
      <c r="BJ297" s="303"/>
      <c r="BK297" s="335" t="str">
        <f t="shared" si="32"/>
        <v/>
      </c>
      <c r="BL297" s="302"/>
      <c r="BM297" s="303"/>
      <c r="BN297" s="306"/>
      <c r="BO297" s="302"/>
      <c r="BP297" s="303"/>
      <c r="BQ297" s="306"/>
      <c r="BR297" s="303"/>
      <c r="BS297" s="147" t="s">
        <v>27</v>
      </c>
      <c r="BT297" s="335"/>
      <c r="BU297" s="302"/>
      <c r="BV297" s="302"/>
      <c r="BW297" s="303"/>
      <c r="BX297" s="2"/>
      <c r="BY297" s="8"/>
      <c r="BZ297" s="8"/>
      <c r="CA297" s="8"/>
      <c r="CB297" s="8"/>
      <c r="CC297" s="8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57"/>
      <c r="DI297" s="58"/>
      <c r="DJ297" s="58"/>
      <c r="DK297" s="57"/>
      <c r="DL297" s="58"/>
      <c r="DM297" s="58"/>
      <c r="DN297" s="57"/>
      <c r="DO297" s="58"/>
      <c r="DP297" s="59"/>
      <c r="DQ297" s="59"/>
      <c r="DR297" s="59"/>
      <c r="DZ297" s="133"/>
    </row>
    <row r="298" spans="1:130" ht="12.75" customHeight="1" x14ac:dyDescent="0.2">
      <c r="A298" s="1">
        <v>7</v>
      </c>
      <c r="B298" s="162" t="s">
        <v>19</v>
      </c>
      <c r="C298" s="162" t="s">
        <v>216</v>
      </c>
      <c r="D298" s="335"/>
      <c r="E298" s="302"/>
      <c r="F298" s="302"/>
      <c r="G298" s="302"/>
      <c r="H298" s="303"/>
      <c r="I298" s="335"/>
      <c r="J298" s="302"/>
      <c r="K298" s="302"/>
      <c r="L298" s="302"/>
      <c r="M298" s="303"/>
      <c r="N298" s="336" t="str">
        <f t="shared" si="29"/>
        <v/>
      </c>
      <c r="O298" s="302"/>
      <c r="P298" s="302"/>
      <c r="Q298" s="303"/>
      <c r="R298" s="335"/>
      <c r="S298" s="302"/>
      <c r="T298" s="303"/>
      <c r="U298" s="335"/>
      <c r="V298" s="302"/>
      <c r="W298" s="303"/>
      <c r="X298" s="336" t="str">
        <f t="shared" si="30"/>
        <v/>
      </c>
      <c r="Y298" s="303"/>
      <c r="Z298" s="335" t="str">
        <f t="shared" si="31"/>
        <v/>
      </c>
      <c r="AA298" s="302"/>
      <c r="AB298" s="303"/>
      <c r="AC298" s="144"/>
      <c r="AD298" s="145"/>
      <c r="AE298" s="336"/>
      <c r="AF298" s="302"/>
      <c r="AG298" s="302"/>
      <c r="AH298" s="303"/>
      <c r="AI298" s="146"/>
      <c r="AJ298" s="145"/>
      <c r="AK298" s="336"/>
      <c r="AL298" s="302"/>
      <c r="AM298" s="302"/>
      <c r="AN298" s="303"/>
      <c r="AO298" s="146"/>
      <c r="AP298" s="145"/>
      <c r="AQ298" s="336"/>
      <c r="AR298" s="302"/>
      <c r="AS298" s="302"/>
      <c r="AT298" s="303"/>
      <c r="AU298" s="146"/>
      <c r="AV298" s="145"/>
      <c r="AW298" s="336"/>
      <c r="AX298" s="302"/>
      <c r="AY298" s="302"/>
      <c r="AZ298" s="303"/>
      <c r="BA298" s="146"/>
      <c r="BB298" s="145"/>
      <c r="BC298" s="336"/>
      <c r="BD298" s="303"/>
      <c r="BE298" s="163"/>
      <c r="BF298" s="306"/>
      <c r="BG298" s="302"/>
      <c r="BH298" s="303"/>
      <c r="BI298" s="336"/>
      <c r="BJ298" s="303"/>
      <c r="BK298" s="335" t="str">
        <f t="shared" si="32"/>
        <v/>
      </c>
      <c r="BL298" s="302"/>
      <c r="BM298" s="303"/>
      <c r="BN298" s="306"/>
      <c r="BO298" s="302"/>
      <c r="BP298" s="303"/>
      <c r="BQ298" s="306"/>
      <c r="BR298" s="303"/>
      <c r="BS298" s="147" t="s">
        <v>33</v>
      </c>
      <c r="BT298" s="335"/>
      <c r="BU298" s="302"/>
      <c r="BV298" s="302"/>
      <c r="BW298" s="303"/>
      <c r="BX298" s="2"/>
      <c r="BY298" s="8"/>
      <c r="BZ298" s="8"/>
      <c r="CA298" s="8"/>
      <c r="CB298" s="8"/>
      <c r="CC298" s="8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57"/>
      <c r="DI298" s="58"/>
      <c r="DJ298" s="58"/>
      <c r="DK298" s="57"/>
      <c r="DL298" s="58"/>
      <c r="DM298" s="58"/>
      <c r="DN298" s="57"/>
      <c r="DO298" s="58"/>
      <c r="DP298" s="59"/>
      <c r="DQ298" s="59"/>
      <c r="DR298" s="59"/>
      <c r="DZ298" s="133"/>
    </row>
    <row r="299" spans="1:130" ht="12.75" customHeight="1" x14ac:dyDescent="0.2">
      <c r="A299" s="1">
        <v>7</v>
      </c>
      <c r="B299" s="162" t="s">
        <v>27</v>
      </c>
      <c r="C299" s="162" t="s">
        <v>224</v>
      </c>
      <c r="D299" s="335"/>
      <c r="E299" s="302"/>
      <c r="F299" s="302"/>
      <c r="G299" s="302"/>
      <c r="H299" s="303"/>
      <c r="I299" s="335"/>
      <c r="J299" s="302"/>
      <c r="K299" s="302"/>
      <c r="L299" s="302"/>
      <c r="M299" s="303"/>
      <c r="N299" s="336" t="str">
        <f t="shared" si="29"/>
        <v/>
      </c>
      <c r="O299" s="302"/>
      <c r="P299" s="302"/>
      <c r="Q299" s="303"/>
      <c r="R299" s="335"/>
      <c r="S299" s="302"/>
      <c r="T299" s="303"/>
      <c r="U299" s="335"/>
      <c r="V299" s="302"/>
      <c r="W299" s="303"/>
      <c r="X299" s="336" t="str">
        <f t="shared" si="30"/>
        <v/>
      </c>
      <c r="Y299" s="303"/>
      <c r="Z299" s="335" t="str">
        <f t="shared" si="31"/>
        <v/>
      </c>
      <c r="AA299" s="302"/>
      <c r="AB299" s="303"/>
      <c r="AC299" s="144"/>
      <c r="AD299" s="145"/>
      <c r="AE299" s="336"/>
      <c r="AF299" s="302"/>
      <c r="AG299" s="302"/>
      <c r="AH299" s="303"/>
      <c r="AI299" s="146"/>
      <c r="AJ299" s="145"/>
      <c r="AK299" s="336"/>
      <c r="AL299" s="302"/>
      <c r="AM299" s="302"/>
      <c r="AN299" s="303"/>
      <c r="AO299" s="146"/>
      <c r="AP299" s="145"/>
      <c r="AQ299" s="336"/>
      <c r="AR299" s="302"/>
      <c r="AS299" s="302"/>
      <c r="AT299" s="303"/>
      <c r="AU299" s="146"/>
      <c r="AV299" s="145"/>
      <c r="AW299" s="336"/>
      <c r="AX299" s="302"/>
      <c r="AY299" s="302"/>
      <c r="AZ299" s="303"/>
      <c r="BA299" s="146"/>
      <c r="BB299" s="145"/>
      <c r="BC299" s="336"/>
      <c r="BD299" s="303"/>
      <c r="BE299" s="163"/>
      <c r="BF299" s="306"/>
      <c r="BG299" s="302"/>
      <c r="BH299" s="303"/>
      <c r="BI299" s="336"/>
      <c r="BJ299" s="303"/>
      <c r="BK299" s="335" t="str">
        <f t="shared" si="32"/>
        <v/>
      </c>
      <c r="BL299" s="302"/>
      <c r="BM299" s="303"/>
      <c r="BN299" s="306"/>
      <c r="BO299" s="302"/>
      <c r="BP299" s="303"/>
      <c r="BQ299" s="306"/>
      <c r="BR299" s="303"/>
      <c r="BS299" s="147" t="s">
        <v>47</v>
      </c>
      <c r="BT299" s="335"/>
      <c r="BU299" s="302"/>
      <c r="BV299" s="302"/>
      <c r="BW299" s="303"/>
      <c r="BX299" s="2"/>
      <c r="BY299" s="8"/>
      <c r="BZ299" s="8"/>
      <c r="CA299" s="8"/>
      <c r="CB299" s="8"/>
      <c r="CC299" s="8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57"/>
      <c r="DI299" s="58"/>
      <c r="DJ299" s="58"/>
      <c r="DK299" s="57"/>
      <c r="DL299" s="58"/>
      <c r="DM299" s="58"/>
      <c r="DN299" s="57"/>
      <c r="DO299" s="58"/>
      <c r="DP299" s="59"/>
      <c r="DQ299" s="59"/>
      <c r="DR299" s="59"/>
      <c r="DZ299" s="133"/>
    </row>
    <row r="300" spans="1:130" ht="12.75" customHeight="1" x14ac:dyDescent="0.2">
      <c r="A300" s="1">
        <v>7</v>
      </c>
      <c r="B300" s="162" t="s">
        <v>33</v>
      </c>
      <c r="C300" s="162" t="s">
        <v>232</v>
      </c>
      <c r="D300" s="335"/>
      <c r="E300" s="302"/>
      <c r="F300" s="302"/>
      <c r="G300" s="302"/>
      <c r="H300" s="303"/>
      <c r="I300" s="335"/>
      <c r="J300" s="302"/>
      <c r="K300" s="302"/>
      <c r="L300" s="302"/>
      <c r="M300" s="303"/>
      <c r="N300" s="336" t="str">
        <f t="shared" si="29"/>
        <v/>
      </c>
      <c r="O300" s="302"/>
      <c r="P300" s="302"/>
      <c r="Q300" s="303"/>
      <c r="R300" s="335"/>
      <c r="S300" s="302"/>
      <c r="T300" s="303"/>
      <c r="U300" s="335"/>
      <c r="V300" s="302"/>
      <c r="W300" s="303"/>
      <c r="X300" s="336" t="str">
        <f t="shared" si="30"/>
        <v/>
      </c>
      <c r="Y300" s="303"/>
      <c r="Z300" s="335" t="str">
        <f t="shared" si="31"/>
        <v/>
      </c>
      <c r="AA300" s="302"/>
      <c r="AB300" s="303"/>
      <c r="AC300" s="144"/>
      <c r="AD300" s="145"/>
      <c r="AE300" s="336"/>
      <c r="AF300" s="302"/>
      <c r="AG300" s="302"/>
      <c r="AH300" s="303"/>
      <c r="AI300" s="146"/>
      <c r="AJ300" s="145"/>
      <c r="AK300" s="336"/>
      <c r="AL300" s="302"/>
      <c r="AM300" s="302"/>
      <c r="AN300" s="303"/>
      <c r="AO300" s="146"/>
      <c r="AP300" s="145"/>
      <c r="AQ300" s="336"/>
      <c r="AR300" s="302"/>
      <c r="AS300" s="302"/>
      <c r="AT300" s="303"/>
      <c r="AU300" s="146"/>
      <c r="AV300" s="145"/>
      <c r="AW300" s="336"/>
      <c r="AX300" s="302"/>
      <c r="AY300" s="302"/>
      <c r="AZ300" s="303"/>
      <c r="BA300" s="146"/>
      <c r="BB300" s="145"/>
      <c r="BC300" s="336"/>
      <c r="BD300" s="303"/>
      <c r="BE300" s="163"/>
      <c r="BF300" s="306"/>
      <c r="BG300" s="302"/>
      <c r="BH300" s="303"/>
      <c r="BI300" s="336"/>
      <c r="BJ300" s="303"/>
      <c r="BK300" s="335" t="str">
        <f t="shared" si="32"/>
        <v/>
      </c>
      <c r="BL300" s="302"/>
      <c r="BM300" s="303"/>
      <c r="BN300" s="306"/>
      <c r="BO300" s="302"/>
      <c r="BP300" s="303"/>
      <c r="BQ300" s="306"/>
      <c r="BR300" s="303"/>
      <c r="BS300" s="147" t="s">
        <v>75</v>
      </c>
      <c r="BT300" s="335"/>
      <c r="BU300" s="302"/>
      <c r="BV300" s="302"/>
      <c r="BW300" s="303"/>
      <c r="BX300" s="2"/>
      <c r="BY300" s="8"/>
      <c r="BZ300" s="8"/>
      <c r="CA300" s="8"/>
      <c r="CB300" s="8"/>
      <c r="CC300" s="8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57"/>
      <c r="DI300" s="58"/>
      <c r="DJ300" s="58"/>
      <c r="DK300" s="57"/>
      <c r="DL300" s="58"/>
      <c r="DM300" s="58"/>
      <c r="DN300" s="57"/>
      <c r="DO300" s="58"/>
      <c r="DP300" s="59"/>
      <c r="DQ300" s="59"/>
      <c r="DR300" s="59"/>
      <c r="DZ300" s="133"/>
    </row>
    <row r="301" spans="1:130" ht="12.75" customHeight="1" x14ac:dyDescent="0.2">
      <c r="A301" s="1">
        <v>7</v>
      </c>
      <c r="B301" s="162" t="s">
        <v>47</v>
      </c>
      <c r="C301" s="162" t="s">
        <v>239</v>
      </c>
      <c r="D301" s="335"/>
      <c r="E301" s="302"/>
      <c r="F301" s="302"/>
      <c r="G301" s="302"/>
      <c r="H301" s="303"/>
      <c r="I301" s="335"/>
      <c r="J301" s="302"/>
      <c r="K301" s="302"/>
      <c r="L301" s="302"/>
      <c r="M301" s="303"/>
      <c r="N301" s="336" t="str">
        <f t="shared" si="29"/>
        <v/>
      </c>
      <c r="O301" s="302"/>
      <c r="P301" s="302"/>
      <c r="Q301" s="303"/>
      <c r="R301" s="335"/>
      <c r="S301" s="302"/>
      <c r="T301" s="303"/>
      <c r="U301" s="335"/>
      <c r="V301" s="302"/>
      <c r="W301" s="303"/>
      <c r="X301" s="336" t="str">
        <f t="shared" si="30"/>
        <v/>
      </c>
      <c r="Y301" s="303"/>
      <c r="Z301" s="335" t="str">
        <f t="shared" si="31"/>
        <v/>
      </c>
      <c r="AA301" s="302"/>
      <c r="AB301" s="303"/>
      <c r="AC301" s="144"/>
      <c r="AD301" s="145"/>
      <c r="AE301" s="336"/>
      <c r="AF301" s="302"/>
      <c r="AG301" s="302"/>
      <c r="AH301" s="303"/>
      <c r="AI301" s="146"/>
      <c r="AJ301" s="145"/>
      <c r="AK301" s="336"/>
      <c r="AL301" s="302"/>
      <c r="AM301" s="302"/>
      <c r="AN301" s="303"/>
      <c r="AO301" s="146"/>
      <c r="AP301" s="145"/>
      <c r="AQ301" s="336"/>
      <c r="AR301" s="302"/>
      <c r="AS301" s="302"/>
      <c r="AT301" s="303"/>
      <c r="AU301" s="146"/>
      <c r="AV301" s="145"/>
      <c r="AW301" s="336"/>
      <c r="AX301" s="302"/>
      <c r="AY301" s="302"/>
      <c r="AZ301" s="303"/>
      <c r="BA301" s="146"/>
      <c r="BB301" s="145"/>
      <c r="BC301" s="336"/>
      <c r="BD301" s="303"/>
      <c r="BE301" s="163"/>
      <c r="BF301" s="306"/>
      <c r="BG301" s="302"/>
      <c r="BH301" s="303"/>
      <c r="BI301" s="336"/>
      <c r="BJ301" s="303"/>
      <c r="BK301" s="335" t="str">
        <f t="shared" si="32"/>
        <v/>
      </c>
      <c r="BL301" s="302"/>
      <c r="BM301" s="303"/>
      <c r="BN301" s="306"/>
      <c r="BO301" s="302"/>
      <c r="BP301" s="303"/>
      <c r="BQ301" s="306"/>
      <c r="BR301" s="303"/>
      <c r="BS301" s="147" t="s">
        <v>87</v>
      </c>
      <c r="BT301" s="335"/>
      <c r="BU301" s="302"/>
      <c r="BV301" s="302"/>
      <c r="BW301" s="303"/>
      <c r="BX301" s="2"/>
      <c r="BY301" s="8"/>
      <c r="BZ301" s="8"/>
      <c r="CA301" s="8"/>
      <c r="CB301" s="8"/>
      <c r="CC301" s="8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57"/>
      <c r="DI301" s="58"/>
      <c r="DJ301" s="58"/>
      <c r="DK301" s="57"/>
      <c r="DL301" s="58"/>
      <c r="DM301" s="58"/>
      <c r="DN301" s="57"/>
      <c r="DO301" s="58"/>
      <c r="DP301" s="59"/>
      <c r="DQ301" s="59"/>
      <c r="DR301" s="59"/>
      <c r="DZ301" s="133"/>
    </row>
    <row r="302" spans="1:130" ht="12.75" customHeight="1" x14ac:dyDescent="0.2">
      <c r="A302" s="1">
        <v>7</v>
      </c>
      <c r="B302" s="164" t="s">
        <v>75</v>
      </c>
      <c r="C302" s="164" t="s">
        <v>245</v>
      </c>
      <c r="D302" s="320"/>
      <c r="E302" s="294"/>
      <c r="F302" s="294"/>
      <c r="G302" s="294"/>
      <c r="H302" s="295"/>
      <c r="I302" s="320"/>
      <c r="J302" s="294"/>
      <c r="K302" s="294"/>
      <c r="L302" s="294"/>
      <c r="M302" s="295"/>
      <c r="N302" s="334" t="str">
        <f t="shared" si="29"/>
        <v/>
      </c>
      <c r="O302" s="294"/>
      <c r="P302" s="294"/>
      <c r="Q302" s="295"/>
      <c r="R302" s="320"/>
      <c r="S302" s="294"/>
      <c r="T302" s="295"/>
      <c r="U302" s="320"/>
      <c r="V302" s="294"/>
      <c r="W302" s="295"/>
      <c r="X302" s="334" t="str">
        <f t="shared" si="30"/>
        <v/>
      </c>
      <c r="Y302" s="295"/>
      <c r="Z302" s="320" t="str">
        <f t="shared" si="31"/>
        <v/>
      </c>
      <c r="AA302" s="294"/>
      <c r="AB302" s="295"/>
      <c r="AC302" s="151"/>
      <c r="AD302" s="152"/>
      <c r="AE302" s="334"/>
      <c r="AF302" s="294"/>
      <c r="AG302" s="294"/>
      <c r="AH302" s="295"/>
      <c r="AI302" s="153"/>
      <c r="AJ302" s="152"/>
      <c r="AK302" s="334"/>
      <c r="AL302" s="294"/>
      <c r="AM302" s="294"/>
      <c r="AN302" s="295"/>
      <c r="AO302" s="153"/>
      <c r="AP302" s="152"/>
      <c r="AQ302" s="334"/>
      <c r="AR302" s="294"/>
      <c r="AS302" s="294"/>
      <c r="AT302" s="295"/>
      <c r="AU302" s="153"/>
      <c r="AV302" s="152"/>
      <c r="AW302" s="334"/>
      <c r="AX302" s="294"/>
      <c r="AY302" s="294"/>
      <c r="AZ302" s="295"/>
      <c r="BA302" s="153"/>
      <c r="BB302" s="152"/>
      <c r="BC302" s="334"/>
      <c r="BD302" s="295"/>
      <c r="BE302" s="165"/>
      <c r="BF302" s="298"/>
      <c r="BG302" s="294"/>
      <c r="BH302" s="295"/>
      <c r="BI302" s="334"/>
      <c r="BJ302" s="295"/>
      <c r="BK302" s="320" t="str">
        <f t="shared" si="32"/>
        <v/>
      </c>
      <c r="BL302" s="294"/>
      <c r="BM302" s="295"/>
      <c r="BN302" s="298"/>
      <c r="BO302" s="294"/>
      <c r="BP302" s="295"/>
      <c r="BQ302" s="298"/>
      <c r="BR302" s="295"/>
      <c r="BS302" s="154" t="s">
        <v>94</v>
      </c>
      <c r="BT302" s="320"/>
      <c r="BU302" s="294"/>
      <c r="BV302" s="294"/>
      <c r="BW302" s="295"/>
      <c r="BX302" s="2"/>
      <c r="BY302" s="8"/>
      <c r="BZ302" s="8"/>
      <c r="CA302" s="8"/>
      <c r="CB302" s="8"/>
      <c r="CC302" s="8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57"/>
      <c r="DI302" s="58"/>
      <c r="DJ302" s="58"/>
      <c r="DK302" s="57"/>
      <c r="DL302" s="58"/>
      <c r="DM302" s="58"/>
      <c r="DN302" s="57"/>
      <c r="DO302" s="58"/>
      <c r="DP302" s="59"/>
      <c r="DQ302" s="59"/>
      <c r="DR302" s="59"/>
      <c r="DZ302" s="133"/>
    </row>
    <row r="303" spans="1:130" ht="12.75" customHeight="1" x14ac:dyDescent="0.2">
      <c r="A303" s="1">
        <v>7</v>
      </c>
      <c r="B303" s="321"/>
      <c r="C303" s="322"/>
      <c r="D303" s="322"/>
      <c r="E303" s="322"/>
      <c r="F303" s="322"/>
      <c r="G303" s="322"/>
      <c r="H303" s="322"/>
      <c r="I303" s="322"/>
      <c r="J303" s="322"/>
      <c r="K303" s="322"/>
      <c r="L303" s="322"/>
      <c r="M303" s="322"/>
      <c r="N303" s="322"/>
      <c r="O303" s="322"/>
      <c r="P303" s="322"/>
      <c r="Q303" s="322"/>
      <c r="R303" s="322"/>
      <c r="S303" s="322"/>
      <c r="T303" s="322"/>
      <c r="U303" s="322"/>
      <c r="V303" s="322"/>
      <c r="W303" s="322"/>
      <c r="X303" s="322"/>
      <c r="Y303" s="322"/>
      <c r="Z303" s="322"/>
      <c r="AA303" s="322"/>
      <c r="AB303" s="322"/>
      <c r="AC303" s="322"/>
      <c r="AD303" s="322"/>
      <c r="AE303" s="322"/>
      <c r="AF303" s="322"/>
      <c r="AG303" s="322"/>
      <c r="AH303" s="322"/>
      <c r="AI303" s="322"/>
      <c r="AJ303" s="322"/>
      <c r="AK303" s="322"/>
      <c r="AL303" s="322"/>
      <c r="AM303" s="322"/>
      <c r="AN303" s="322"/>
      <c r="AO303" s="322"/>
      <c r="AP303" s="322"/>
      <c r="AQ303" s="322"/>
      <c r="AR303" s="322"/>
      <c r="AS303" s="322"/>
      <c r="AT303" s="322"/>
      <c r="AU303" s="322"/>
      <c r="AV303" s="322"/>
      <c r="AW303" s="322"/>
      <c r="AX303" s="322"/>
      <c r="AY303" s="322"/>
      <c r="AZ303" s="322"/>
      <c r="BA303" s="322"/>
      <c r="BB303" s="322"/>
      <c r="BC303" s="322"/>
      <c r="BD303" s="322"/>
      <c r="BE303" s="322"/>
      <c r="BF303" s="322"/>
      <c r="BG303" s="322"/>
      <c r="BH303" s="322"/>
      <c r="BI303" s="322"/>
      <c r="BJ303" s="322"/>
      <c r="BK303" s="322"/>
      <c r="BL303" s="322"/>
      <c r="BM303" s="322"/>
      <c r="BN303" s="322"/>
      <c r="BO303" s="322"/>
      <c r="BP303" s="322"/>
      <c r="BQ303" s="322"/>
      <c r="BR303" s="322"/>
      <c r="BS303" s="322"/>
      <c r="BT303" s="322"/>
      <c r="BU303" s="322"/>
      <c r="BV303" s="322"/>
      <c r="BW303" s="322"/>
      <c r="BX303" s="2"/>
      <c r="BY303" s="8"/>
      <c r="BZ303" s="8"/>
      <c r="CA303" s="8"/>
      <c r="CB303" s="8"/>
      <c r="CC303" s="8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57"/>
      <c r="DI303" s="58"/>
      <c r="DJ303" s="58"/>
      <c r="DK303" s="57"/>
      <c r="DL303" s="58"/>
      <c r="DM303" s="58"/>
      <c r="DN303" s="57"/>
      <c r="DO303" s="58"/>
      <c r="DP303" s="59"/>
      <c r="DQ303" s="59"/>
      <c r="DR303" s="59"/>
      <c r="DZ303" s="133"/>
    </row>
    <row r="304" spans="1:130" ht="12.75" customHeight="1" x14ac:dyDescent="0.2">
      <c r="A304" s="1">
        <v>7</v>
      </c>
      <c r="B304" s="323" t="s">
        <v>247</v>
      </c>
      <c r="C304" s="324"/>
      <c r="D304" s="324"/>
      <c r="E304" s="324"/>
      <c r="F304" s="324"/>
      <c r="G304" s="32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  <c r="AR304" s="324"/>
      <c r="AS304" s="324"/>
      <c r="AT304" s="324"/>
      <c r="AU304" s="324"/>
      <c r="AV304" s="324"/>
      <c r="AW304" s="324"/>
      <c r="AX304" s="324"/>
      <c r="AY304" s="324"/>
      <c r="AZ304" s="324"/>
      <c r="BA304" s="324"/>
      <c r="BB304" s="324"/>
      <c r="BC304" s="324"/>
      <c r="BD304" s="324"/>
      <c r="BE304" s="324"/>
      <c r="BF304" s="324"/>
      <c r="BG304" s="324"/>
      <c r="BH304" s="324"/>
      <c r="BI304" s="324"/>
      <c r="BJ304" s="325" t="s">
        <v>248</v>
      </c>
      <c r="BK304" s="326"/>
      <c r="BL304" s="326"/>
      <c r="BM304" s="326"/>
      <c r="BN304" s="326"/>
      <c r="BO304" s="326"/>
      <c r="BP304" s="326"/>
      <c r="BQ304" s="326"/>
      <c r="BR304" s="326"/>
      <c r="BS304" s="326"/>
      <c r="BT304" s="326"/>
      <c r="BU304" s="326"/>
      <c r="BV304" s="326"/>
      <c r="BW304" s="327"/>
      <c r="BX304" s="2"/>
      <c r="BY304" s="8"/>
      <c r="BZ304" s="8"/>
      <c r="CA304" s="8"/>
      <c r="CB304" s="8"/>
      <c r="CC304" s="8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57"/>
      <c r="DI304" s="58"/>
      <c r="DJ304" s="58"/>
      <c r="DK304" s="57"/>
      <c r="DL304" s="58"/>
      <c r="DM304" s="58"/>
      <c r="DN304" s="57"/>
      <c r="DO304" s="58"/>
      <c r="DP304" s="59"/>
      <c r="DQ304" s="59"/>
      <c r="DR304" s="59"/>
      <c r="DZ304" s="133"/>
    </row>
    <row r="305" spans="1:130" ht="12.75" customHeight="1" x14ac:dyDescent="0.2">
      <c r="A305" s="1">
        <v>7</v>
      </c>
      <c r="B305" s="331" t="s">
        <v>249</v>
      </c>
      <c r="C305" s="316"/>
      <c r="D305" s="332" t="s">
        <v>250</v>
      </c>
      <c r="E305" s="316"/>
      <c r="F305" s="333" t="s">
        <v>251</v>
      </c>
      <c r="G305" s="315"/>
      <c r="H305" s="315"/>
      <c r="I305" s="316"/>
      <c r="J305" s="333" t="s">
        <v>252</v>
      </c>
      <c r="K305" s="315"/>
      <c r="L305" s="315"/>
      <c r="M305" s="318"/>
      <c r="N305" s="331" t="s">
        <v>249</v>
      </c>
      <c r="O305" s="316"/>
      <c r="P305" s="332" t="s">
        <v>250</v>
      </c>
      <c r="Q305" s="316"/>
      <c r="R305" s="333" t="s">
        <v>251</v>
      </c>
      <c r="S305" s="315"/>
      <c r="T305" s="315"/>
      <c r="U305" s="316"/>
      <c r="V305" s="333" t="s">
        <v>252</v>
      </c>
      <c r="W305" s="315"/>
      <c r="X305" s="315"/>
      <c r="Y305" s="318"/>
      <c r="Z305" s="331" t="s">
        <v>249</v>
      </c>
      <c r="AA305" s="316"/>
      <c r="AB305" s="332" t="s">
        <v>250</v>
      </c>
      <c r="AC305" s="316"/>
      <c r="AD305" s="333" t="s">
        <v>251</v>
      </c>
      <c r="AE305" s="315"/>
      <c r="AF305" s="315"/>
      <c r="AG305" s="316"/>
      <c r="AH305" s="333" t="s">
        <v>252</v>
      </c>
      <c r="AI305" s="315"/>
      <c r="AJ305" s="315"/>
      <c r="AK305" s="318"/>
      <c r="AL305" s="331" t="s">
        <v>249</v>
      </c>
      <c r="AM305" s="316"/>
      <c r="AN305" s="332" t="s">
        <v>250</v>
      </c>
      <c r="AO305" s="316"/>
      <c r="AP305" s="333" t="s">
        <v>251</v>
      </c>
      <c r="AQ305" s="315"/>
      <c r="AR305" s="315"/>
      <c r="AS305" s="316"/>
      <c r="AT305" s="333" t="s">
        <v>252</v>
      </c>
      <c r="AU305" s="315"/>
      <c r="AV305" s="315"/>
      <c r="AW305" s="318"/>
      <c r="AX305" s="331" t="s">
        <v>249</v>
      </c>
      <c r="AY305" s="316"/>
      <c r="AZ305" s="332" t="s">
        <v>250</v>
      </c>
      <c r="BA305" s="316"/>
      <c r="BB305" s="333" t="s">
        <v>251</v>
      </c>
      <c r="BC305" s="315"/>
      <c r="BD305" s="315"/>
      <c r="BE305" s="316"/>
      <c r="BF305" s="333" t="s">
        <v>253</v>
      </c>
      <c r="BG305" s="315"/>
      <c r="BH305" s="315"/>
      <c r="BI305" s="318"/>
      <c r="BJ305" s="328"/>
      <c r="BK305" s="329"/>
      <c r="BL305" s="329"/>
      <c r="BM305" s="329"/>
      <c r="BN305" s="329"/>
      <c r="BO305" s="329"/>
      <c r="BP305" s="329"/>
      <c r="BQ305" s="329"/>
      <c r="BR305" s="329"/>
      <c r="BS305" s="329"/>
      <c r="BT305" s="329"/>
      <c r="BU305" s="329"/>
      <c r="BV305" s="329"/>
      <c r="BW305" s="330"/>
      <c r="BX305" s="2"/>
      <c r="BY305" s="8"/>
      <c r="BZ305" s="8"/>
      <c r="CA305" s="8"/>
      <c r="CB305" s="8"/>
      <c r="CC305" s="8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57"/>
      <c r="DI305" s="58"/>
      <c r="DJ305" s="58"/>
      <c r="DK305" s="57"/>
      <c r="DL305" s="58"/>
      <c r="DM305" s="58"/>
      <c r="DN305" s="57"/>
      <c r="DO305" s="58"/>
      <c r="DP305" s="59"/>
      <c r="DQ305" s="59"/>
      <c r="DR305" s="59"/>
      <c r="DZ305" s="133"/>
    </row>
    <row r="306" spans="1:130" ht="12.75" customHeight="1" x14ac:dyDescent="0.2">
      <c r="A306" s="1">
        <v>7</v>
      </c>
      <c r="B306" s="319"/>
      <c r="C306" s="310"/>
      <c r="D306" s="309"/>
      <c r="E306" s="310"/>
      <c r="F306" s="311"/>
      <c r="G306" s="312"/>
      <c r="H306" s="312"/>
      <c r="I306" s="310"/>
      <c r="J306" s="311"/>
      <c r="K306" s="312"/>
      <c r="L306" s="312"/>
      <c r="M306" s="313"/>
      <c r="N306" s="319"/>
      <c r="O306" s="310"/>
      <c r="P306" s="309"/>
      <c r="Q306" s="310"/>
      <c r="R306" s="311"/>
      <c r="S306" s="312"/>
      <c r="T306" s="312"/>
      <c r="U306" s="310"/>
      <c r="V306" s="311"/>
      <c r="W306" s="312"/>
      <c r="X306" s="312"/>
      <c r="Y306" s="313"/>
      <c r="Z306" s="319"/>
      <c r="AA306" s="310"/>
      <c r="AB306" s="309"/>
      <c r="AC306" s="310"/>
      <c r="AD306" s="311"/>
      <c r="AE306" s="312"/>
      <c r="AF306" s="312"/>
      <c r="AG306" s="310"/>
      <c r="AH306" s="311"/>
      <c r="AI306" s="312"/>
      <c r="AJ306" s="312"/>
      <c r="AK306" s="313"/>
      <c r="AL306" s="319"/>
      <c r="AM306" s="310"/>
      <c r="AN306" s="309"/>
      <c r="AO306" s="310"/>
      <c r="AP306" s="311"/>
      <c r="AQ306" s="312"/>
      <c r="AR306" s="312"/>
      <c r="AS306" s="310"/>
      <c r="AT306" s="311"/>
      <c r="AU306" s="312"/>
      <c r="AV306" s="312"/>
      <c r="AW306" s="313"/>
      <c r="AX306" s="319"/>
      <c r="AY306" s="310"/>
      <c r="AZ306" s="309"/>
      <c r="BA306" s="310"/>
      <c r="BB306" s="311"/>
      <c r="BC306" s="312"/>
      <c r="BD306" s="312"/>
      <c r="BE306" s="310"/>
      <c r="BF306" s="311"/>
      <c r="BG306" s="312"/>
      <c r="BH306" s="312"/>
      <c r="BI306" s="313"/>
      <c r="BJ306" s="314" t="s">
        <v>255</v>
      </c>
      <c r="BK306" s="315"/>
      <c r="BL306" s="315"/>
      <c r="BM306" s="315"/>
      <c r="BN306" s="315"/>
      <c r="BO306" s="315"/>
      <c r="BP306" s="315"/>
      <c r="BQ306" s="315"/>
      <c r="BR306" s="315"/>
      <c r="BS306" s="316"/>
      <c r="BT306" s="317" t="str">
        <f>IF(MAX(R242:T258,R279:T285)=0,"",MAX(R242:T258,R279:T285))</f>
        <v/>
      </c>
      <c r="BU306" s="315"/>
      <c r="BV306" s="315"/>
      <c r="BW306" s="318"/>
      <c r="BX306" s="2"/>
      <c r="BY306" s="8"/>
      <c r="BZ306" s="8"/>
      <c r="CA306" s="8"/>
      <c r="CB306" s="8"/>
      <c r="CC306" s="8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57"/>
      <c r="DI306" s="58"/>
      <c r="DJ306" s="58"/>
      <c r="DK306" s="57"/>
      <c r="DL306" s="58"/>
      <c r="DM306" s="58"/>
      <c r="DN306" s="57"/>
      <c r="DO306" s="58"/>
      <c r="DP306" s="59"/>
      <c r="DQ306" s="59"/>
      <c r="DR306" s="59"/>
      <c r="DZ306" s="133"/>
    </row>
    <row r="307" spans="1:130" ht="12.75" customHeight="1" x14ac:dyDescent="0.2">
      <c r="A307" s="1">
        <v>7</v>
      </c>
      <c r="B307" s="306"/>
      <c r="C307" s="300"/>
      <c r="D307" s="299"/>
      <c r="E307" s="300"/>
      <c r="F307" s="301"/>
      <c r="G307" s="302"/>
      <c r="H307" s="302"/>
      <c r="I307" s="300"/>
      <c r="J307" s="301"/>
      <c r="K307" s="302"/>
      <c r="L307" s="302"/>
      <c r="M307" s="303"/>
      <c r="N307" s="306"/>
      <c r="O307" s="300"/>
      <c r="P307" s="299"/>
      <c r="Q307" s="300"/>
      <c r="R307" s="301"/>
      <c r="S307" s="302"/>
      <c r="T307" s="302"/>
      <c r="U307" s="300"/>
      <c r="V307" s="301"/>
      <c r="W307" s="302"/>
      <c r="X307" s="302"/>
      <c r="Y307" s="303"/>
      <c r="Z307" s="306"/>
      <c r="AA307" s="300"/>
      <c r="AB307" s="299"/>
      <c r="AC307" s="300"/>
      <c r="AD307" s="301"/>
      <c r="AE307" s="302"/>
      <c r="AF307" s="302"/>
      <c r="AG307" s="300"/>
      <c r="AH307" s="301"/>
      <c r="AI307" s="302"/>
      <c r="AJ307" s="302"/>
      <c r="AK307" s="303"/>
      <c r="AL307" s="306"/>
      <c r="AM307" s="300"/>
      <c r="AN307" s="299"/>
      <c r="AO307" s="300"/>
      <c r="AP307" s="301"/>
      <c r="AQ307" s="302"/>
      <c r="AR307" s="302"/>
      <c r="AS307" s="300"/>
      <c r="AT307" s="301"/>
      <c r="AU307" s="302"/>
      <c r="AV307" s="302"/>
      <c r="AW307" s="303"/>
      <c r="AX307" s="306"/>
      <c r="AY307" s="300"/>
      <c r="AZ307" s="299"/>
      <c r="BA307" s="300"/>
      <c r="BB307" s="301"/>
      <c r="BC307" s="302"/>
      <c r="BD307" s="302"/>
      <c r="BE307" s="300"/>
      <c r="BF307" s="301"/>
      <c r="BG307" s="302"/>
      <c r="BH307" s="302"/>
      <c r="BI307" s="303"/>
      <c r="BJ307" s="304" t="s">
        <v>256</v>
      </c>
      <c r="BK307" s="302"/>
      <c r="BL307" s="302"/>
      <c r="BM307" s="302"/>
      <c r="BN307" s="302"/>
      <c r="BO307" s="302"/>
      <c r="BP307" s="302"/>
      <c r="BQ307" s="302"/>
      <c r="BR307" s="302"/>
      <c r="BS307" s="300"/>
      <c r="BT307" s="305" t="str">
        <f>IF(MIN(R242:T258,R279:T285)=0,"",MIN(R242:T258,R279:T285))</f>
        <v/>
      </c>
      <c r="BU307" s="302"/>
      <c r="BV307" s="302"/>
      <c r="BW307" s="303"/>
      <c r="BX307" s="2"/>
      <c r="BY307" s="8"/>
      <c r="BZ307" s="8"/>
      <c r="CA307" s="8"/>
      <c r="CB307" s="8"/>
      <c r="CC307" s="8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57"/>
      <c r="DI307" s="58"/>
      <c r="DJ307" s="58"/>
      <c r="DK307" s="57"/>
      <c r="DL307" s="58"/>
      <c r="DM307" s="58"/>
      <c r="DN307" s="57"/>
      <c r="DO307" s="58"/>
      <c r="DP307" s="59"/>
      <c r="DQ307" s="59"/>
      <c r="DR307" s="59"/>
      <c r="DZ307" s="133"/>
    </row>
    <row r="308" spans="1:130" ht="12.75" customHeight="1" x14ac:dyDescent="0.2">
      <c r="A308" s="1">
        <v>7</v>
      </c>
      <c r="B308" s="306"/>
      <c r="C308" s="300"/>
      <c r="D308" s="299"/>
      <c r="E308" s="300"/>
      <c r="F308" s="301"/>
      <c r="G308" s="302"/>
      <c r="H308" s="302"/>
      <c r="I308" s="300"/>
      <c r="J308" s="301"/>
      <c r="K308" s="302"/>
      <c r="L308" s="302"/>
      <c r="M308" s="303"/>
      <c r="N308" s="306"/>
      <c r="O308" s="300"/>
      <c r="P308" s="299"/>
      <c r="Q308" s="300"/>
      <c r="R308" s="301"/>
      <c r="S308" s="302"/>
      <c r="T308" s="302"/>
      <c r="U308" s="300"/>
      <c r="V308" s="301"/>
      <c r="W308" s="302"/>
      <c r="X308" s="302"/>
      <c r="Y308" s="303"/>
      <c r="Z308" s="306"/>
      <c r="AA308" s="300"/>
      <c r="AB308" s="299"/>
      <c r="AC308" s="300"/>
      <c r="AD308" s="301"/>
      <c r="AE308" s="302"/>
      <c r="AF308" s="302"/>
      <c r="AG308" s="300"/>
      <c r="AH308" s="301"/>
      <c r="AI308" s="302"/>
      <c r="AJ308" s="302"/>
      <c r="AK308" s="303"/>
      <c r="AL308" s="306"/>
      <c r="AM308" s="300"/>
      <c r="AN308" s="299"/>
      <c r="AO308" s="300"/>
      <c r="AP308" s="301"/>
      <c r="AQ308" s="302"/>
      <c r="AR308" s="302"/>
      <c r="AS308" s="300"/>
      <c r="AT308" s="301"/>
      <c r="AU308" s="302"/>
      <c r="AV308" s="302"/>
      <c r="AW308" s="303"/>
      <c r="AX308" s="306"/>
      <c r="AY308" s="300"/>
      <c r="AZ308" s="299"/>
      <c r="BA308" s="300"/>
      <c r="BB308" s="301"/>
      <c r="BC308" s="302"/>
      <c r="BD308" s="302"/>
      <c r="BE308" s="300"/>
      <c r="BF308" s="301"/>
      <c r="BG308" s="302"/>
      <c r="BH308" s="302"/>
      <c r="BI308" s="303"/>
      <c r="BJ308" s="304" t="s">
        <v>257</v>
      </c>
      <c r="BK308" s="302"/>
      <c r="BL308" s="302"/>
      <c r="BM308" s="302"/>
      <c r="BN308" s="302"/>
      <c r="BO308" s="302"/>
      <c r="BP308" s="302"/>
      <c r="BQ308" s="302"/>
      <c r="BR308" s="302"/>
      <c r="BS308" s="300"/>
      <c r="BT308" s="307" t="str">
        <f ca="1">IF(BT309="","",IF(ISERROR(MATCH(BT309,BK242:BK258,0))=TRUE,OFFSET(BK278,MATCH(BT309,BK279:BK285,0),-5),OFFSET(BK241,MATCH(BT309,BK242:BK258,0),-5)))</f>
        <v/>
      </c>
      <c r="BU308" s="302"/>
      <c r="BV308" s="302"/>
      <c r="BW308" s="303"/>
      <c r="BX308" s="2"/>
      <c r="BY308" s="8"/>
      <c r="BZ308" s="8"/>
      <c r="CA308" s="8"/>
      <c r="CB308" s="8"/>
      <c r="CC308" s="8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57"/>
      <c r="DI308" s="58"/>
      <c r="DJ308" s="58"/>
      <c r="DK308" s="57"/>
      <c r="DL308" s="58"/>
      <c r="DM308" s="58"/>
      <c r="DN308" s="57"/>
      <c r="DO308" s="58"/>
      <c r="DP308" s="59"/>
      <c r="DQ308" s="59"/>
      <c r="DR308" s="59"/>
      <c r="DZ308" s="133"/>
    </row>
    <row r="309" spans="1:130" ht="12.75" customHeight="1" x14ac:dyDescent="0.2">
      <c r="A309" s="1">
        <v>7</v>
      </c>
      <c r="B309" s="306"/>
      <c r="C309" s="300"/>
      <c r="D309" s="299"/>
      <c r="E309" s="300"/>
      <c r="F309" s="301"/>
      <c r="G309" s="302"/>
      <c r="H309" s="302"/>
      <c r="I309" s="300"/>
      <c r="J309" s="301"/>
      <c r="K309" s="302"/>
      <c r="L309" s="302"/>
      <c r="M309" s="303"/>
      <c r="N309" s="306"/>
      <c r="O309" s="300"/>
      <c r="P309" s="299"/>
      <c r="Q309" s="300"/>
      <c r="R309" s="301"/>
      <c r="S309" s="302"/>
      <c r="T309" s="302"/>
      <c r="U309" s="300"/>
      <c r="V309" s="301"/>
      <c r="W309" s="302"/>
      <c r="X309" s="302"/>
      <c r="Y309" s="303"/>
      <c r="Z309" s="306"/>
      <c r="AA309" s="300"/>
      <c r="AB309" s="299"/>
      <c r="AC309" s="300"/>
      <c r="AD309" s="301"/>
      <c r="AE309" s="302"/>
      <c r="AF309" s="302"/>
      <c r="AG309" s="300"/>
      <c r="AH309" s="301"/>
      <c r="AI309" s="302"/>
      <c r="AJ309" s="302"/>
      <c r="AK309" s="303"/>
      <c r="AL309" s="306"/>
      <c r="AM309" s="300"/>
      <c r="AN309" s="299"/>
      <c r="AO309" s="300"/>
      <c r="AP309" s="301"/>
      <c r="AQ309" s="302"/>
      <c r="AR309" s="302"/>
      <c r="AS309" s="300"/>
      <c r="AT309" s="301"/>
      <c r="AU309" s="302"/>
      <c r="AV309" s="302"/>
      <c r="AW309" s="303"/>
      <c r="AX309" s="306"/>
      <c r="AY309" s="300"/>
      <c r="AZ309" s="299"/>
      <c r="BA309" s="300"/>
      <c r="BB309" s="301"/>
      <c r="BC309" s="302"/>
      <c r="BD309" s="302"/>
      <c r="BE309" s="300"/>
      <c r="BF309" s="301"/>
      <c r="BG309" s="302"/>
      <c r="BH309" s="302"/>
      <c r="BI309" s="303"/>
      <c r="BJ309" s="308" t="s">
        <v>258</v>
      </c>
      <c r="BK309" s="302"/>
      <c r="BL309" s="302"/>
      <c r="BM309" s="302"/>
      <c r="BN309" s="302"/>
      <c r="BO309" s="302"/>
      <c r="BP309" s="302"/>
      <c r="BQ309" s="302"/>
      <c r="BR309" s="302"/>
      <c r="BS309" s="300"/>
      <c r="BT309" s="305" t="str">
        <f>IF(MAX(BK242:BM258,BK279:BM285)=0,"",MAX(BK242:BM258,BK279:BM285))</f>
        <v/>
      </c>
      <c r="BU309" s="302"/>
      <c r="BV309" s="302"/>
      <c r="BW309" s="303"/>
      <c r="BX309" s="2"/>
      <c r="BY309" s="8"/>
      <c r="BZ309" s="8"/>
      <c r="CA309" s="8"/>
      <c r="CB309" s="8"/>
      <c r="CC309" s="8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57"/>
      <c r="DI309" s="58"/>
      <c r="DJ309" s="58"/>
      <c r="DK309" s="57"/>
      <c r="DL309" s="58"/>
      <c r="DM309" s="58"/>
      <c r="DN309" s="57"/>
      <c r="DO309" s="58"/>
      <c r="DP309" s="59"/>
      <c r="DQ309" s="59"/>
      <c r="DR309" s="59"/>
      <c r="DZ309" s="133"/>
    </row>
    <row r="310" spans="1:130" ht="12.75" customHeight="1" x14ac:dyDescent="0.2">
      <c r="A310" s="1">
        <v>7</v>
      </c>
      <c r="B310" s="306"/>
      <c r="C310" s="300"/>
      <c r="D310" s="299"/>
      <c r="E310" s="300"/>
      <c r="F310" s="301"/>
      <c r="G310" s="302"/>
      <c r="H310" s="302"/>
      <c r="I310" s="300"/>
      <c r="J310" s="301"/>
      <c r="K310" s="302"/>
      <c r="L310" s="302"/>
      <c r="M310" s="303"/>
      <c r="N310" s="306"/>
      <c r="O310" s="300"/>
      <c r="P310" s="299"/>
      <c r="Q310" s="300"/>
      <c r="R310" s="301"/>
      <c r="S310" s="302"/>
      <c r="T310" s="302"/>
      <c r="U310" s="300"/>
      <c r="V310" s="301"/>
      <c r="W310" s="302"/>
      <c r="X310" s="302"/>
      <c r="Y310" s="303"/>
      <c r="Z310" s="306"/>
      <c r="AA310" s="300"/>
      <c r="AB310" s="299"/>
      <c r="AC310" s="300"/>
      <c r="AD310" s="301"/>
      <c r="AE310" s="302"/>
      <c r="AF310" s="302"/>
      <c r="AG310" s="300"/>
      <c r="AH310" s="301"/>
      <c r="AI310" s="302"/>
      <c r="AJ310" s="302"/>
      <c r="AK310" s="303"/>
      <c r="AL310" s="306"/>
      <c r="AM310" s="300"/>
      <c r="AN310" s="299"/>
      <c r="AO310" s="300"/>
      <c r="AP310" s="301"/>
      <c r="AQ310" s="302"/>
      <c r="AR310" s="302"/>
      <c r="AS310" s="300"/>
      <c r="AT310" s="301"/>
      <c r="AU310" s="302"/>
      <c r="AV310" s="302"/>
      <c r="AW310" s="303"/>
      <c r="AX310" s="306"/>
      <c r="AY310" s="300"/>
      <c r="AZ310" s="299"/>
      <c r="BA310" s="300"/>
      <c r="BB310" s="301"/>
      <c r="BC310" s="302"/>
      <c r="BD310" s="302"/>
      <c r="BE310" s="300"/>
      <c r="BF310" s="301"/>
      <c r="BG310" s="302"/>
      <c r="BH310" s="302"/>
      <c r="BI310" s="303"/>
      <c r="BJ310" s="304" t="s">
        <v>261</v>
      </c>
      <c r="BK310" s="302"/>
      <c r="BL310" s="302"/>
      <c r="BM310" s="302"/>
      <c r="BN310" s="302"/>
      <c r="BO310" s="302"/>
      <c r="BP310" s="302"/>
      <c r="BQ310" s="302"/>
      <c r="BR310" s="302"/>
      <c r="BS310" s="300"/>
      <c r="BT310" s="305"/>
      <c r="BU310" s="300"/>
      <c r="BV310" s="305"/>
      <c r="BW310" s="303"/>
      <c r="BX310" s="2"/>
      <c r="BY310" s="8"/>
      <c r="BZ310" s="8"/>
      <c r="CA310" s="8"/>
      <c r="CB310" s="8"/>
      <c r="CC310" s="8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57"/>
      <c r="DI310" s="58"/>
      <c r="DJ310" s="58"/>
      <c r="DK310" s="57"/>
      <c r="DL310" s="58"/>
      <c r="DM310" s="58"/>
      <c r="DN310" s="57"/>
      <c r="DO310" s="58"/>
      <c r="DP310" s="59"/>
      <c r="DQ310" s="59"/>
      <c r="DR310" s="59"/>
      <c r="DZ310" s="133"/>
    </row>
    <row r="311" spans="1:130" ht="12.75" customHeight="1" x14ac:dyDescent="0.2">
      <c r="A311" s="1">
        <v>7</v>
      </c>
      <c r="B311" s="306"/>
      <c r="C311" s="300"/>
      <c r="D311" s="299"/>
      <c r="E311" s="300"/>
      <c r="F311" s="301"/>
      <c r="G311" s="302"/>
      <c r="H311" s="302"/>
      <c r="I311" s="300"/>
      <c r="J311" s="301"/>
      <c r="K311" s="302"/>
      <c r="L311" s="302"/>
      <c r="M311" s="303"/>
      <c r="N311" s="306"/>
      <c r="O311" s="300"/>
      <c r="P311" s="299"/>
      <c r="Q311" s="300"/>
      <c r="R311" s="301"/>
      <c r="S311" s="302"/>
      <c r="T311" s="302"/>
      <c r="U311" s="300"/>
      <c r="V311" s="301"/>
      <c r="W311" s="302"/>
      <c r="X311" s="302"/>
      <c r="Y311" s="303"/>
      <c r="Z311" s="306"/>
      <c r="AA311" s="300"/>
      <c r="AB311" s="299"/>
      <c r="AC311" s="300"/>
      <c r="AD311" s="301"/>
      <c r="AE311" s="302"/>
      <c r="AF311" s="302"/>
      <c r="AG311" s="300"/>
      <c r="AH311" s="301"/>
      <c r="AI311" s="302"/>
      <c r="AJ311" s="302"/>
      <c r="AK311" s="303"/>
      <c r="AL311" s="306"/>
      <c r="AM311" s="300"/>
      <c r="AN311" s="299"/>
      <c r="AO311" s="300"/>
      <c r="AP311" s="301"/>
      <c r="AQ311" s="302"/>
      <c r="AR311" s="302"/>
      <c r="AS311" s="300"/>
      <c r="AT311" s="301"/>
      <c r="AU311" s="302"/>
      <c r="AV311" s="302"/>
      <c r="AW311" s="303"/>
      <c r="AX311" s="306"/>
      <c r="AY311" s="300"/>
      <c r="AZ311" s="299"/>
      <c r="BA311" s="300"/>
      <c r="BB311" s="301"/>
      <c r="BC311" s="302"/>
      <c r="BD311" s="302"/>
      <c r="BE311" s="300"/>
      <c r="BF311" s="301"/>
      <c r="BG311" s="302"/>
      <c r="BH311" s="302"/>
      <c r="BI311" s="303"/>
      <c r="BJ311" s="304" t="s">
        <v>263</v>
      </c>
      <c r="BK311" s="302"/>
      <c r="BL311" s="302"/>
      <c r="BM311" s="302"/>
      <c r="BN311" s="302"/>
      <c r="BO311" s="302"/>
      <c r="BP311" s="302"/>
      <c r="BQ311" s="302"/>
      <c r="BR311" s="302"/>
      <c r="BS311" s="300"/>
      <c r="BT311" s="305" t="str">
        <f>IF(COUNTBLANK(BT279:BW302)=96,"",(SUM(BT281+BT284+BT287+BT290+BT293+BT296+BT299+BT302)))</f>
        <v/>
      </c>
      <c r="BU311" s="302"/>
      <c r="BV311" s="302"/>
      <c r="BW311" s="303"/>
      <c r="BX311" s="2"/>
      <c r="BY311" s="8"/>
      <c r="BZ311" s="8"/>
      <c r="CA311" s="8"/>
      <c r="CB311" s="8"/>
      <c r="CC311" s="8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57"/>
      <c r="DI311" s="58"/>
      <c r="DJ311" s="58"/>
      <c r="DK311" s="57"/>
      <c r="DL311" s="58"/>
      <c r="DM311" s="58"/>
      <c r="DN311" s="57"/>
      <c r="DO311" s="58"/>
      <c r="DP311" s="59"/>
      <c r="DQ311" s="59"/>
      <c r="DR311" s="59"/>
      <c r="DZ311" s="133"/>
    </row>
    <row r="312" spans="1:130" ht="12.75" customHeight="1" x14ac:dyDescent="0.2">
      <c r="A312" s="1">
        <v>7</v>
      </c>
      <c r="B312" s="298"/>
      <c r="C312" s="292"/>
      <c r="D312" s="291"/>
      <c r="E312" s="292"/>
      <c r="F312" s="293"/>
      <c r="G312" s="294"/>
      <c r="H312" s="294"/>
      <c r="I312" s="292"/>
      <c r="J312" s="293"/>
      <c r="K312" s="294"/>
      <c r="L312" s="294"/>
      <c r="M312" s="295"/>
      <c r="N312" s="298"/>
      <c r="O312" s="292"/>
      <c r="P312" s="291"/>
      <c r="Q312" s="292"/>
      <c r="R312" s="293"/>
      <c r="S312" s="294"/>
      <c r="T312" s="294"/>
      <c r="U312" s="292"/>
      <c r="V312" s="293"/>
      <c r="W312" s="294"/>
      <c r="X312" s="294"/>
      <c r="Y312" s="295"/>
      <c r="Z312" s="298"/>
      <c r="AA312" s="292"/>
      <c r="AB312" s="291"/>
      <c r="AC312" s="292"/>
      <c r="AD312" s="293"/>
      <c r="AE312" s="294"/>
      <c r="AF312" s="294"/>
      <c r="AG312" s="292"/>
      <c r="AH312" s="293"/>
      <c r="AI312" s="294"/>
      <c r="AJ312" s="294"/>
      <c r="AK312" s="295"/>
      <c r="AL312" s="298"/>
      <c r="AM312" s="292"/>
      <c r="AN312" s="291"/>
      <c r="AO312" s="292"/>
      <c r="AP312" s="293"/>
      <c r="AQ312" s="294"/>
      <c r="AR312" s="294"/>
      <c r="AS312" s="292"/>
      <c r="AT312" s="293"/>
      <c r="AU312" s="294"/>
      <c r="AV312" s="294"/>
      <c r="AW312" s="295"/>
      <c r="AX312" s="298"/>
      <c r="AY312" s="292"/>
      <c r="AZ312" s="291"/>
      <c r="BA312" s="292"/>
      <c r="BB312" s="293"/>
      <c r="BC312" s="294"/>
      <c r="BD312" s="294"/>
      <c r="BE312" s="292"/>
      <c r="BF312" s="293"/>
      <c r="BG312" s="294"/>
      <c r="BH312" s="294"/>
      <c r="BI312" s="295"/>
      <c r="BJ312" s="296" t="s">
        <v>299</v>
      </c>
      <c r="BK312" s="294"/>
      <c r="BL312" s="294"/>
      <c r="BM312" s="294"/>
      <c r="BN312" s="294"/>
      <c r="BO312" s="294"/>
      <c r="BP312" s="294"/>
      <c r="BQ312" s="294"/>
      <c r="BR312" s="294"/>
      <c r="BS312" s="294"/>
      <c r="BT312" s="297"/>
      <c r="BU312" s="294"/>
      <c r="BV312" s="294"/>
      <c r="BW312" s="295"/>
      <c r="BX312" s="2"/>
      <c r="BY312" s="8"/>
      <c r="BZ312" s="8"/>
      <c r="CA312" s="8"/>
      <c r="CB312" s="8"/>
      <c r="CC312" s="8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57"/>
      <c r="DI312" s="58"/>
      <c r="DJ312" s="58"/>
      <c r="DK312" s="57"/>
      <c r="DL312" s="58"/>
      <c r="DM312" s="58"/>
      <c r="DN312" s="57"/>
      <c r="DO312" s="58"/>
      <c r="DP312" s="59"/>
      <c r="DQ312" s="59"/>
      <c r="DR312" s="59"/>
      <c r="DZ312" s="133"/>
    </row>
    <row r="313" spans="1:130" ht="12.75" customHeight="1" x14ac:dyDescent="0.2">
      <c r="A313" s="1">
        <v>7</v>
      </c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6"/>
      <c r="BQ313" s="166"/>
      <c r="BR313" s="166"/>
      <c r="BS313" s="166"/>
      <c r="BT313" s="166"/>
      <c r="BU313" s="166"/>
      <c r="BV313" s="166"/>
      <c r="BW313" s="166"/>
      <c r="BX313" s="2"/>
      <c r="BY313" s="8"/>
      <c r="BZ313" s="8"/>
      <c r="CA313" s="8"/>
      <c r="CB313" s="8"/>
      <c r="CC313" s="8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57"/>
      <c r="DI313" s="58"/>
      <c r="DJ313" s="58"/>
      <c r="DK313" s="57"/>
      <c r="DL313" s="58"/>
      <c r="DM313" s="58"/>
      <c r="DN313" s="57"/>
      <c r="DO313" s="58"/>
      <c r="DP313" s="59"/>
      <c r="DQ313" s="59"/>
      <c r="DR313" s="59"/>
      <c r="DZ313" s="133"/>
    </row>
    <row r="314" spans="1:130" ht="12.75" customHeight="1" x14ac:dyDescent="0.2">
      <c r="A314" s="1">
        <v>8</v>
      </c>
      <c r="B314" s="364" t="s">
        <v>4</v>
      </c>
      <c r="C314" s="324"/>
      <c r="D314" s="324"/>
      <c r="E314" s="338"/>
      <c r="F314" s="365" t="s">
        <v>5</v>
      </c>
      <c r="G314" s="338"/>
      <c r="H314" s="365" t="s">
        <v>6</v>
      </c>
      <c r="I314" s="324"/>
      <c r="J314" s="323" t="s">
        <v>7</v>
      </c>
      <c r="K314" s="324"/>
      <c r="L314" s="324"/>
      <c r="M314" s="324"/>
      <c r="N314" s="324"/>
      <c r="O314" s="324"/>
      <c r="P314" s="324"/>
      <c r="Q314" s="324"/>
      <c r="R314" s="324"/>
      <c r="S314" s="324"/>
      <c r="T314" s="324"/>
      <c r="U314" s="324"/>
      <c r="V314" s="324"/>
      <c r="W314" s="324"/>
      <c r="X314" s="324"/>
      <c r="Y314" s="324"/>
      <c r="Z314" s="324"/>
      <c r="AA314" s="324"/>
      <c r="AB314" s="324"/>
      <c r="AC314" s="324"/>
      <c r="AD314" s="324"/>
      <c r="AE314" s="324"/>
      <c r="AF314" s="338"/>
      <c r="AG314" s="366" t="s">
        <v>8</v>
      </c>
      <c r="AH314" s="324"/>
      <c r="AI314" s="324"/>
      <c r="AJ314" s="324"/>
      <c r="AK314" s="324"/>
      <c r="AL314" s="324"/>
      <c r="AM314" s="324"/>
      <c r="AN314" s="324"/>
      <c r="AO314" s="324"/>
      <c r="AP314" s="338"/>
      <c r="AQ314" s="323" t="s">
        <v>9</v>
      </c>
      <c r="AR314" s="324"/>
      <c r="AS314" s="324"/>
      <c r="AT314" s="324"/>
      <c r="AU314" s="324"/>
      <c r="AV314" s="324"/>
      <c r="AW314" s="324"/>
      <c r="AX314" s="324"/>
      <c r="AY314" s="324"/>
      <c r="AZ314" s="324"/>
      <c r="BA314" s="324"/>
      <c r="BB314" s="324"/>
      <c r="BC314" s="324"/>
      <c r="BD314" s="324"/>
      <c r="BE314" s="324"/>
      <c r="BF314" s="324"/>
      <c r="BG314" s="338"/>
      <c r="BH314" s="323" t="s">
        <v>10</v>
      </c>
      <c r="BI314" s="324"/>
      <c r="BJ314" s="324"/>
      <c r="BK314" s="324"/>
      <c r="BL314" s="324"/>
      <c r="BM314" s="324"/>
      <c r="BN314" s="338"/>
      <c r="BO314" s="323" t="s">
        <v>11</v>
      </c>
      <c r="BP314" s="324"/>
      <c r="BQ314" s="324"/>
      <c r="BR314" s="324"/>
      <c r="BS314" s="338"/>
      <c r="BT314" s="323" t="s">
        <v>12</v>
      </c>
      <c r="BU314" s="324"/>
      <c r="BV314" s="324"/>
      <c r="BW314" s="338"/>
      <c r="BX314" s="2"/>
      <c r="BY314" s="8"/>
      <c r="BZ314" s="8"/>
      <c r="CA314" s="8"/>
      <c r="CB314" s="8"/>
      <c r="CC314" s="8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57"/>
      <c r="DI314" s="58"/>
      <c r="DJ314" s="58"/>
      <c r="DK314" s="57"/>
      <c r="DL314" s="58"/>
      <c r="DM314" s="58"/>
      <c r="DN314" s="57"/>
      <c r="DO314" s="58"/>
      <c r="DP314" s="59"/>
      <c r="DQ314" s="59"/>
      <c r="DR314" s="59"/>
      <c r="DZ314" s="133"/>
    </row>
    <row r="315" spans="1:130" ht="12.75" customHeight="1" x14ac:dyDescent="0.2">
      <c r="A315" s="1">
        <v>8</v>
      </c>
      <c r="B315" s="364">
        <f>$B$7</f>
        <v>0</v>
      </c>
      <c r="C315" s="324"/>
      <c r="D315" s="324"/>
      <c r="E315" s="338"/>
      <c r="F315" s="365">
        <f>$F$7</f>
        <v>0</v>
      </c>
      <c r="G315" s="338"/>
      <c r="H315" s="365" t="s">
        <v>101</v>
      </c>
      <c r="I315" s="324"/>
      <c r="J315" s="323">
        <f>J227</f>
        <v>0</v>
      </c>
      <c r="K315" s="324"/>
      <c r="L315" s="324"/>
      <c r="M315" s="324"/>
      <c r="N315" s="324"/>
      <c r="O315" s="324"/>
      <c r="P315" s="324"/>
      <c r="Q315" s="324"/>
      <c r="R315" s="324"/>
      <c r="S315" s="324"/>
      <c r="T315" s="324"/>
      <c r="U315" s="324"/>
      <c r="V315" s="324"/>
      <c r="W315" s="324"/>
      <c r="X315" s="324"/>
      <c r="Y315" s="324"/>
      <c r="Z315" s="324"/>
      <c r="AA315" s="324"/>
      <c r="AB315" s="324"/>
      <c r="AC315" s="324"/>
      <c r="AD315" s="324"/>
      <c r="AE315" s="324"/>
      <c r="AF315" s="338"/>
      <c r="AG315" s="367" t="e">
        <f>VLOOKUP(J315,$DH$6:$DO$31,4,FALSE)</f>
        <v>#N/A</v>
      </c>
      <c r="AH315" s="324"/>
      <c r="AI315" s="324"/>
      <c r="AJ315" s="324"/>
      <c r="AK315" s="324"/>
      <c r="AL315" s="324"/>
      <c r="AM315" s="324"/>
      <c r="AN315" s="324"/>
      <c r="AO315" s="324"/>
      <c r="AP315" s="338"/>
      <c r="AQ315" s="323" t="e">
        <f>VLOOKUP(J315,$DH$6:$DO$31,7,FALSE)</f>
        <v>#N/A</v>
      </c>
      <c r="AR315" s="324"/>
      <c r="AS315" s="324"/>
      <c r="AT315" s="324"/>
      <c r="AU315" s="324"/>
      <c r="AV315" s="324"/>
      <c r="AW315" s="324"/>
      <c r="AX315" s="324"/>
      <c r="AY315" s="324"/>
      <c r="AZ315" s="324"/>
      <c r="BA315" s="324"/>
      <c r="BB315" s="324"/>
      <c r="BC315" s="324"/>
      <c r="BD315" s="324"/>
      <c r="BE315" s="324"/>
      <c r="BF315" s="324"/>
      <c r="BG315" s="338"/>
      <c r="BH315" s="323" t="e">
        <f>VLOOKUP(J315,$DH$6:$DP$31,9,FALSE)</f>
        <v>#N/A</v>
      </c>
      <c r="BI315" s="324"/>
      <c r="BJ315" s="324"/>
      <c r="BK315" s="324"/>
      <c r="BL315" s="324"/>
      <c r="BM315" s="324"/>
      <c r="BN315" s="338"/>
      <c r="BO315" s="323" t="e">
        <f>VLOOKUP(J315,$DH$6:$DP$31,8,FALSE)</f>
        <v>#N/A</v>
      </c>
      <c r="BP315" s="324"/>
      <c r="BQ315" s="324"/>
      <c r="BR315" s="324"/>
      <c r="BS315" s="338"/>
      <c r="BT315" s="323" t="e">
        <f>VLOOKUP(J315,$DH$6:$DP$31,2,FALSE)</f>
        <v>#N/A</v>
      </c>
      <c r="BU315" s="324"/>
      <c r="BV315" s="324"/>
      <c r="BW315" s="338"/>
      <c r="BX315" s="2"/>
      <c r="BY315" s="8"/>
      <c r="BZ315" s="8"/>
      <c r="CA315" s="8"/>
      <c r="CB315" s="8"/>
      <c r="CC315" s="8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57"/>
      <c r="DI315" s="58"/>
      <c r="DJ315" s="58"/>
      <c r="DK315" s="57"/>
      <c r="DL315" s="58"/>
      <c r="DM315" s="58"/>
      <c r="DN315" s="57"/>
      <c r="DO315" s="58"/>
      <c r="DP315" s="59"/>
      <c r="DQ315" s="59"/>
      <c r="DR315" s="59"/>
      <c r="DZ315" s="133"/>
    </row>
    <row r="316" spans="1:130" ht="12.75" customHeight="1" x14ac:dyDescent="0.2">
      <c r="A316" s="1">
        <v>8</v>
      </c>
      <c r="B316" s="169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158"/>
      <c r="BC316" s="158"/>
      <c r="BD316" s="158"/>
      <c r="BE316" s="158"/>
      <c r="BF316" s="158"/>
      <c r="BG316" s="158"/>
      <c r="BH316" s="158"/>
      <c r="BI316" s="158"/>
      <c r="BJ316" s="158"/>
      <c r="BK316" s="158"/>
      <c r="BL316" s="158"/>
      <c r="BM316" s="158"/>
      <c r="BN316" s="158"/>
      <c r="BO316" s="158"/>
      <c r="BP316" s="158"/>
      <c r="BQ316" s="158"/>
      <c r="BR316" s="158"/>
      <c r="BS316" s="158"/>
      <c r="BT316" s="158"/>
      <c r="BU316" s="158"/>
      <c r="BV316" s="158"/>
      <c r="BW316" s="170"/>
      <c r="BX316" s="2"/>
      <c r="BY316" s="8"/>
      <c r="BZ316" s="8"/>
      <c r="CA316" s="8"/>
      <c r="CB316" s="8"/>
      <c r="CC316" s="8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57"/>
      <c r="DI316" s="58"/>
      <c r="DJ316" s="58"/>
      <c r="DK316" s="57"/>
      <c r="DL316" s="58"/>
      <c r="DM316" s="58"/>
      <c r="DN316" s="57"/>
      <c r="DO316" s="58"/>
      <c r="DP316" s="59"/>
      <c r="DQ316" s="59"/>
      <c r="DR316" s="59"/>
      <c r="DZ316" s="133"/>
    </row>
    <row r="317" spans="1:130" ht="12.75" customHeight="1" x14ac:dyDescent="0.2">
      <c r="A317" s="1">
        <v>8</v>
      </c>
      <c r="B317" s="351" t="s">
        <v>34</v>
      </c>
      <c r="C317" s="327"/>
      <c r="D317" s="352" t="s">
        <v>35</v>
      </c>
      <c r="E317" s="324"/>
      <c r="F317" s="324"/>
      <c r="G317" s="324"/>
      <c r="H317" s="324"/>
      <c r="I317" s="324"/>
      <c r="J317" s="324"/>
      <c r="K317" s="324"/>
      <c r="L317" s="324"/>
      <c r="M317" s="324"/>
      <c r="N317" s="324"/>
      <c r="O317" s="324"/>
      <c r="P317" s="324"/>
      <c r="Q317" s="338"/>
      <c r="R317" s="352" t="s">
        <v>36</v>
      </c>
      <c r="S317" s="324"/>
      <c r="T317" s="324"/>
      <c r="U317" s="324"/>
      <c r="V317" s="324"/>
      <c r="W317" s="324"/>
      <c r="X317" s="324"/>
      <c r="Y317" s="324"/>
      <c r="Z317" s="324"/>
      <c r="AA317" s="324"/>
      <c r="AB317" s="338"/>
      <c r="AC317" s="352" t="s">
        <v>37</v>
      </c>
      <c r="AD317" s="324"/>
      <c r="AE317" s="324"/>
      <c r="AF317" s="324"/>
      <c r="AG317" s="324"/>
      <c r="AH317" s="324"/>
      <c r="AI317" s="324"/>
      <c r="AJ317" s="324"/>
      <c r="AK317" s="324"/>
      <c r="AL317" s="324"/>
      <c r="AM317" s="324"/>
      <c r="AN317" s="324"/>
      <c r="AO317" s="324"/>
      <c r="AP317" s="324"/>
      <c r="AQ317" s="324"/>
      <c r="AR317" s="324"/>
      <c r="AS317" s="324"/>
      <c r="AT317" s="324"/>
      <c r="AU317" s="324"/>
      <c r="AV317" s="324"/>
      <c r="AW317" s="324"/>
      <c r="AX317" s="324"/>
      <c r="AY317" s="324"/>
      <c r="AZ317" s="324"/>
      <c r="BA317" s="324"/>
      <c r="BB317" s="324"/>
      <c r="BC317" s="324"/>
      <c r="BD317" s="324"/>
      <c r="BE317" s="338"/>
      <c r="BF317" s="352" t="s">
        <v>38</v>
      </c>
      <c r="BG317" s="324"/>
      <c r="BH317" s="324"/>
      <c r="BI317" s="324"/>
      <c r="BJ317" s="324"/>
      <c r="BK317" s="324"/>
      <c r="BL317" s="324"/>
      <c r="BM317" s="338"/>
      <c r="BN317" s="353" t="s">
        <v>39</v>
      </c>
      <c r="BO317" s="326"/>
      <c r="BP317" s="327"/>
      <c r="BQ317" s="353" t="s">
        <v>40</v>
      </c>
      <c r="BR317" s="327"/>
      <c r="BS317" s="354" t="s">
        <v>41</v>
      </c>
      <c r="BT317" s="324"/>
      <c r="BU317" s="324"/>
      <c r="BV317" s="324"/>
      <c r="BW317" s="338"/>
      <c r="BX317" s="2"/>
      <c r="BY317" s="8"/>
      <c r="BZ317" s="8"/>
      <c r="CA317" s="8"/>
      <c r="CB317" s="8"/>
      <c r="CC317" s="8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57"/>
      <c r="DI317" s="58"/>
      <c r="DJ317" s="58"/>
      <c r="DK317" s="57"/>
      <c r="DL317" s="58"/>
      <c r="DM317" s="58"/>
      <c r="DN317" s="57"/>
      <c r="DO317" s="58"/>
      <c r="DP317" s="59"/>
      <c r="DQ317" s="59"/>
      <c r="DR317" s="59"/>
      <c r="DZ317" s="133"/>
    </row>
    <row r="318" spans="1:130" ht="12.75" customHeight="1" x14ac:dyDescent="0.2">
      <c r="A318" s="1">
        <v>8</v>
      </c>
      <c r="B318" s="346"/>
      <c r="C318" s="347"/>
      <c r="D318" s="355" t="s">
        <v>52</v>
      </c>
      <c r="E318" s="326"/>
      <c r="F318" s="326"/>
      <c r="G318" s="326"/>
      <c r="H318" s="327"/>
      <c r="I318" s="355" t="s">
        <v>53</v>
      </c>
      <c r="J318" s="326"/>
      <c r="K318" s="326"/>
      <c r="L318" s="326"/>
      <c r="M318" s="327"/>
      <c r="N318" s="355" t="s">
        <v>54</v>
      </c>
      <c r="O318" s="326"/>
      <c r="P318" s="326"/>
      <c r="Q318" s="327"/>
      <c r="R318" s="356" t="s">
        <v>55</v>
      </c>
      <c r="S318" s="326"/>
      <c r="T318" s="327"/>
      <c r="U318" s="353" t="s">
        <v>56</v>
      </c>
      <c r="V318" s="326"/>
      <c r="W318" s="327"/>
      <c r="X318" s="353" t="s">
        <v>57</v>
      </c>
      <c r="Y318" s="327"/>
      <c r="Z318" s="353" t="s">
        <v>58</v>
      </c>
      <c r="AA318" s="326"/>
      <c r="AB318" s="327"/>
      <c r="AC318" s="352" t="s">
        <v>59</v>
      </c>
      <c r="AD318" s="324"/>
      <c r="AE318" s="324"/>
      <c r="AF318" s="324"/>
      <c r="AG318" s="324"/>
      <c r="AH318" s="338"/>
      <c r="AI318" s="352" t="s">
        <v>60</v>
      </c>
      <c r="AJ318" s="324"/>
      <c r="AK318" s="324"/>
      <c r="AL318" s="324"/>
      <c r="AM318" s="324"/>
      <c r="AN318" s="338"/>
      <c r="AO318" s="352" t="s">
        <v>61</v>
      </c>
      <c r="AP318" s="324"/>
      <c r="AQ318" s="324"/>
      <c r="AR318" s="324"/>
      <c r="AS318" s="324"/>
      <c r="AT318" s="338"/>
      <c r="AU318" s="352" t="s">
        <v>62</v>
      </c>
      <c r="AV318" s="324"/>
      <c r="AW318" s="324"/>
      <c r="AX318" s="324"/>
      <c r="AY318" s="324"/>
      <c r="AZ318" s="357"/>
      <c r="BA318" s="352" t="s">
        <v>63</v>
      </c>
      <c r="BB318" s="324"/>
      <c r="BC318" s="324"/>
      <c r="BD318" s="338"/>
      <c r="BE318" s="358" t="s">
        <v>64</v>
      </c>
      <c r="BF318" s="361" t="s">
        <v>65</v>
      </c>
      <c r="BG318" s="326"/>
      <c r="BH318" s="327"/>
      <c r="BI318" s="361" t="s">
        <v>66</v>
      </c>
      <c r="BJ318" s="326"/>
      <c r="BK318" s="326"/>
      <c r="BL318" s="326"/>
      <c r="BM318" s="327"/>
      <c r="BN318" s="346"/>
      <c r="BO318" s="322"/>
      <c r="BP318" s="347"/>
      <c r="BQ318" s="346"/>
      <c r="BR318" s="347"/>
      <c r="BS318" s="358" t="s">
        <v>67</v>
      </c>
      <c r="BT318" s="363" t="s">
        <v>68</v>
      </c>
      <c r="BU318" s="326"/>
      <c r="BV318" s="326"/>
      <c r="BW318" s="327"/>
      <c r="BX318" s="2"/>
      <c r="BY318" s="8"/>
      <c r="BZ318" s="8"/>
      <c r="CA318" s="8"/>
      <c r="CB318" s="8"/>
      <c r="CC318" s="8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57"/>
      <c r="DI318" s="58"/>
      <c r="DJ318" s="58"/>
      <c r="DK318" s="57"/>
      <c r="DL318" s="58"/>
      <c r="DM318" s="58"/>
      <c r="DN318" s="57"/>
      <c r="DO318" s="58"/>
      <c r="DP318" s="59"/>
      <c r="DQ318" s="59"/>
      <c r="DR318" s="59"/>
      <c r="DZ318" s="133"/>
    </row>
    <row r="319" spans="1:130" ht="12.75" customHeight="1" x14ac:dyDescent="0.2">
      <c r="A319" s="1">
        <v>8</v>
      </c>
      <c r="B319" s="346"/>
      <c r="C319" s="347"/>
      <c r="D319" s="346"/>
      <c r="E319" s="322"/>
      <c r="F319" s="322"/>
      <c r="G319" s="322"/>
      <c r="H319" s="347"/>
      <c r="I319" s="346"/>
      <c r="J319" s="322"/>
      <c r="K319" s="322"/>
      <c r="L319" s="322"/>
      <c r="M319" s="347"/>
      <c r="N319" s="346"/>
      <c r="O319" s="322"/>
      <c r="P319" s="322"/>
      <c r="Q319" s="347"/>
      <c r="R319" s="346"/>
      <c r="S319" s="322"/>
      <c r="T319" s="347"/>
      <c r="U319" s="346"/>
      <c r="V319" s="322"/>
      <c r="W319" s="347"/>
      <c r="X319" s="346"/>
      <c r="Y319" s="347"/>
      <c r="Z319" s="346"/>
      <c r="AA319" s="322"/>
      <c r="AB319" s="347"/>
      <c r="AC319" s="342" t="s">
        <v>77</v>
      </c>
      <c r="AD319" s="342" t="s">
        <v>78</v>
      </c>
      <c r="AE319" s="345" t="s">
        <v>79</v>
      </c>
      <c r="AF319" s="326"/>
      <c r="AG319" s="326"/>
      <c r="AH319" s="327"/>
      <c r="AI319" s="342" t="s">
        <v>77</v>
      </c>
      <c r="AJ319" s="342" t="s">
        <v>78</v>
      </c>
      <c r="AK319" s="345" t="s">
        <v>79</v>
      </c>
      <c r="AL319" s="326"/>
      <c r="AM319" s="326"/>
      <c r="AN319" s="327"/>
      <c r="AO319" s="342" t="s">
        <v>77</v>
      </c>
      <c r="AP319" s="342" t="s">
        <v>78</v>
      </c>
      <c r="AQ319" s="345" t="s">
        <v>79</v>
      </c>
      <c r="AR319" s="326"/>
      <c r="AS319" s="326"/>
      <c r="AT319" s="327"/>
      <c r="AU319" s="342" t="s">
        <v>77</v>
      </c>
      <c r="AV319" s="342" t="s">
        <v>78</v>
      </c>
      <c r="AW319" s="345" t="s">
        <v>79</v>
      </c>
      <c r="AX319" s="326"/>
      <c r="AY319" s="326"/>
      <c r="AZ319" s="327"/>
      <c r="BA319" s="342" t="s">
        <v>77</v>
      </c>
      <c r="BB319" s="342" t="s">
        <v>65</v>
      </c>
      <c r="BC319" s="348" t="s">
        <v>80</v>
      </c>
      <c r="BD319" s="349"/>
      <c r="BE319" s="359"/>
      <c r="BF319" s="346"/>
      <c r="BG319" s="322"/>
      <c r="BH319" s="347"/>
      <c r="BI319" s="346"/>
      <c r="BJ319" s="322"/>
      <c r="BK319" s="322"/>
      <c r="BL319" s="322"/>
      <c r="BM319" s="347"/>
      <c r="BN319" s="346"/>
      <c r="BO319" s="322"/>
      <c r="BP319" s="347"/>
      <c r="BQ319" s="346"/>
      <c r="BR319" s="347"/>
      <c r="BS319" s="359"/>
      <c r="BT319" s="346"/>
      <c r="BU319" s="322"/>
      <c r="BV319" s="322"/>
      <c r="BW319" s="347"/>
      <c r="BX319" s="2"/>
      <c r="BY319" s="8"/>
      <c r="BZ319" s="8"/>
      <c r="CA319" s="8"/>
      <c r="CB319" s="8"/>
      <c r="CC319" s="8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57"/>
      <c r="DI319" s="58"/>
      <c r="DJ319" s="58"/>
      <c r="DK319" s="57"/>
      <c r="DL319" s="58"/>
      <c r="DM319" s="58"/>
      <c r="DN319" s="57"/>
      <c r="DO319" s="58"/>
      <c r="DP319" s="59"/>
      <c r="DQ319" s="59"/>
      <c r="DR319" s="59"/>
      <c r="DZ319" s="133"/>
    </row>
    <row r="320" spans="1:130" ht="12.75" customHeight="1" x14ac:dyDescent="0.2">
      <c r="A320" s="1">
        <v>8</v>
      </c>
      <c r="B320" s="346"/>
      <c r="C320" s="347"/>
      <c r="D320" s="346"/>
      <c r="E320" s="322"/>
      <c r="F320" s="322"/>
      <c r="G320" s="322"/>
      <c r="H320" s="347"/>
      <c r="I320" s="346"/>
      <c r="J320" s="322"/>
      <c r="K320" s="322"/>
      <c r="L320" s="322"/>
      <c r="M320" s="347"/>
      <c r="N320" s="346"/>
      <c r="O320" s="322"/>
      <c r="P320" s="322"/>
      <c r="Q320" s="347"/>
      <c r="R320" s="346"/>
      <c r="S320" s="322"/>
      <c r="T320" s="347"/>
      <c r="U320" s="346"/>
      <c r="V320" s="322"/>
      <c r="W320" s="347"/>
      <c r="X320" s="346"/>
      <c r="Y320" s="347"/>
      <c r="Z320" s="346"/>
      <c r="AA320" s="322"/>
      <c r="AB320" s="347"/>
      <c r="AC320" s="343"/>
      <c r="AD320" s="343"/>
      <c r="AE320" s="346"/>
      <c r="AF320" s="322"/>
      <c r="AG320" s="322"/>
      <c r="AH320" s="347"/>
      <c r="AI320" s="343"/>
      <c r="AJ320" s="343"/>
      <c r="AK320" s="346"/>
      <c r="AL320" s="322"/>
      <c r="AM320" s="322"/>
      <c r="AN320" s="347"/>
      <c r="AO320" s="343"/>
      <c r="AP320" s="343"/>
      <c r="AQ320" s="346"/>
      <c r="AR320" s="322"/>
      <c r="AS320" s="322"/>
      <c r="AT320" s="347"/>
      <c r="AU320" s="343"/>
      <c r="AV320" s="343"/>
      <c r="AW320" s="346"/>
      <c r="AX320" s="322"/>
      <c r="AY320" s="322"/>
      <c r="AZ320" s="347"/>
      <c r="BA320" s="343"/>
      <c r="BB320" s="343"/>
      <c r="BC320" s="346"/>
      <c r="BD320" s="347"/>
      <c r="BE320" s="359"/>
      <c r="BF320" s="346"/>
      <c r="BG320" s="322"/>
      <c r="BH320" s="347"/>
      <c r="BI320" s="346"/>
      <c r="BJ320" s="322"/>
      <c r="BK320" s="322"/>
      <c r="BL320" s="322"/>
      <c r="BM320" s="347"/>
      <c r="BN320" s="346"/>
      <c r="BO320" s="322"/>
      <c r="BP320" s="347"/>
      <c r="BQ320" s="346"/>
      <c r="BR320" s="347"/>
      <c r="BS320" s="359"/>
      <c r="BT320" s="346"/>
      <c r="BU320" s="322"/>
      <c r="BV320" s="322"/>
      <c r="BW320" s="347"/>
      <c r="BX320" s="2"/>
      <c r="BY320" s="8"/>
      <c r="BZ320" s="8"/>
      <c r="CA320" s="8"/>
      <c r="CB320" s="8"/>
      <c r="CC320" s="8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57"/>
      <c r="DI320" s="58"/>
      <c r="DJ320" s="58"/>
      <c r="DK320" s="57"/>
      <c r="DL320" s="58"/>
      <c r="DM320" s="58"/>
      <c r="DN320" s="57"/>
      <c r="DO320" s="58"/>
      <c r="DP320" s="59"/>
      <c r="DQ320" s="59"/>
      <c r="DR320" s="59"/>
      <c r="DZ320" s="133"/>
    </row>
    <row r="321" spans="1:130" ht="12.75" customHeight="1" x14ac:dyDescent="0.2">
      <c r="A321" s="1">
        <v>8</v>
      </c>
      <c r="B321" s="328"/>
      <c r="C321" s="330"/>
      <c r="D321" s="328"/>
      <c r="E321" s="329"/>
      <c r="F321" s="329"/>
      <c r="G321" s="329"/>
      <c r="H321" s="330"/>
      <c r="I321" s="328"/>
      <c r="J321" s="329"/>
      <c r="K321" s="329"/>
      <c r="L321" s="329"/>
      <c r="M321" s="330"/>
      <c r="N321" s="328"/>
      <c r="O321" s="329"/>
      <c r="P321" s="329"/>
      <c r="Q321" s="330"/>
      <c r="R321" s="328"/>
      <c r="S321" s="329"/>
      <c r="T321" s="330"/>
      <c r="U321" s="328"/>
      <c r="V321" s="329"/>
      <c r="W321" s="330"/>
      <c r="X321" s="328"/>
      <c r="Y321" s="330"/>
      <c r="Z321" s="328"/>
      <c r="AA321" s="329"/>
      <c r="AB321" s="330"/>
      <c r="AC321" s="343"/>
      <c r="AD321" s="343"/>
      <c r="AE321" s="346"/>
      <c r="AF321" s="322"/>
      <c r="AG321" s="322"/>
      <c r="AH321" s="347"/>
      <c r="AI321" s="343"/>
      <c r="AJ321" s="343"/>
      <c r="AK321" s="346"/>
      <c r="AL321" s="322"/>
      <c r="AM321" s="322"/>
      <c r="AN321" s="347"/>
      <c r="AO321" s="343"/>
      <c r="AP321" s="343"/>
      <c r="AQ321" s="346"/>
      <c r="AR321" s="322"/>
      <c r="AS321" s="322"/>
      <c r="AT321" s="347"/>
      <c r="AU321" s="343"/>
      <c r="AV321" s="343"/>
      <c r="AW321" s="346"/>
      <c r="AX321" s="322"/>
      <c r="AY321" s="322"/>
      <c r="AZ321" s="347"/>
      <c r="BA321" s="343"/>
      <c r="BB321" s="343"/>
      <c r="BC321" s="346"/>
      <c r="BD321" s="347"/>
      <c r="BE321" s="359"/>
      <c r="BF321" s="328"/>
      <c r="BG321" s="329"/>
      <c r="BH321" s="330"/>
      <c r="BI321" s="328"/>
      <c r="BJ321" s="329"/>
      <c r="BK321" s="329"/>
      <c r="BL321" s="329"/>
      <c r="BM321" s="330"/>
      <c r="BN321" s="346"/>
      <c r="BO321" s="322"/>
      <c r="BP321" s="347"/>
      <c r="BQ321" s="346"/>
      <c r="BR321" s="347"/>
      <c r="BS321" s="362"/>
      <c r="BT321" s="328"/>
      <c r="BU321" s="329"/>
      <c r="BV321" s="329"/>
      <c r="BW321" s="330"/>
      <c r="BX321" s="2"/>
      <c r="BY321" s="8"/>
      <c r="BZ321" s="8"/>
      <c r="CA321" s="8"/>
      <c r="CB321" s="8"/>
      <c r="CC321" s="8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57"/>
      <c r="DI321" s="58"/>
      <c r="DJ321" s="58"/>
      <c r="DK321" s="57"/>
      <c r="DL321" s="58"/>
      <c r="DM321" s="58"/>
      <c r="DN321" s="57"/>
      <c r="DO321" s="58"/>
      <c r="DP321" s="59"/>
      <c r="DQ321" s="59"/>
      <c r="DR321" s="59"/>
      <c r="DZ321" s="133"/>
    </row>
    <row r="322" spans="1:130" ht="12.75" customHeight="1" x14ac:dyDescent="0.2">
      <c r="A322" s="1">
        <v>8</v>
      </c>
      <c r="B322" s="135" t="s">
        <v>103</v>
      </c>
      <c r="C322" s="135" t="s">
        <v>104</v>
      </c>
      <c r="D322" s="337" t="s">
        <v>105</v>
      </c>
      <c r="E322" s="324"/>
      <c r="F322" s="324"/>
      <c r="G322" s="324"/>
      <c r="H322" s="338"/>
      <c r="I322" s="337" t="s">
        <v>105</v>
      </c>
      <c r="J322" s="324"/>
      <c r="K322" s="324"/>
      <c r="L322" s="324"/>
      <c r="M322" s="338"/>
      <c r="N322" s="337" t="s">
        <v>105</v>
      </c>
      <c r="O322" s="324"/>
      <c r="P322" s="324"/>
      <c r="Q322" s="338"/>
      <c r="R322" s="337" t="s">
        <v>106</v>
      </c>
      <c r="S322" s="324"/>
      <c r="T322" s="338"/>
      <c r="U322" s="337" t="s">
        <v>106</v>
      </c>
      <c r="V322" s="324"/>
      <c r="W322" s="338"/>
      <c r="X322" s="337" t="s">
        <v>107</v>
      </c>
      <c r="Y322" s="338"/>
      <c r="Z322" s="337" t="s">
        <v>105</v>
      </c>
      <c r="AA322" s="324"/>
      <c r="AB322" s="338"/>
      <c r="AC322" s="344"/>
      <c r="AD322" s="344"/>
      <c r="AE322" s="328"/>
      <c r="AF322" s="329"/>
      <c r="AG322" s="329"/>
      <c r="AH322" s="330"/>
      <c r="AI322" s="344"/>
      <c r="AJ322" s="344"/>
      <c r="AK322" s="328"/>
      <c r="AL322" s="329"/>
      <c r="AM322" s="329"/>
      <c r="AN322" s="330"/>
      <c r="AO322" s="344"/>
      <c r="AP322" s="344"/>
      <c r="AQ322" s="328"/>
      <c r="AR322" s="329"/>
      <c r="AS322" s="329"/>
      <c r="AT322" s="330"/>
      <c r="AU322" s="344"/>
      <c r="AV322" s="344"/>
      <c r="AW322" s="328"/>
      <c r="AX322" s="329"/>
      <c r="AY322" s="329"/>
      <c r="AZ322" s="330"/>
      <c r="BA322" s="344"/>
      <c r="BB322" s="344"/>
      <c r="BC322" s="328"/>
      <c r="BD322" s="330"/>
      <c r="BE322" s="360"/>
      <c r="BF322" s="350" t="s">
        <v>108</v>
      </c>
      <c r="BG322" s="324"/>
      <c r="BH322" s="338"/>
      <c r="BI322" s="337" t="s">
        <v>109</v>
      </c>
      <c r="BJ322" s="338"/>
      <c r="BK322" s="337" t="s">
        <v>110</v>
      </c>
      <c r="BL322" s="324"/>
      <c r="BM322" s="338"/>
      <c r="BN322" s="328"/>
      <c r="BO322" s="329"/>
      <c r="BP322" s="330"/>
      <c r="BQ322" s="328"/>
      <c r="BR322" s="330"/>
      <c r="BS322" s="159" t="s">
        <v>104</v>
      </c>
      <c r="BT322" s="337" t="s">
        <v>111</v>
      </c>
      <c r="BU322" s="324"/>
      <c r="BV322" s="324"/>
      <c r="BW322" s="338"/>
      <c r="BX322" s="2"/>
      <c r="BY322" s="8"/>
      <c r="BZ322" s="8"/>
      <c r="CA322" s="8"/>
      <c r="CB322" s="8"/>
      <c r="CC322" s="8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57"/>
      <c r="DI322" s="58"/>
      <c r="DJ322" s="58"/>
      <c r="DK322" s="57"/>
      <c r="DL322" s="58"/>
      <c r="DM322" s="58"/>
      <c r="DN322" s="57"/>
      <c r="DO322" s="58"/>
      <c r="DP322" s="59"/>
      <c r="DQ322" s="59"/>
      <c r="DR322" s="59"/>
      <c r="DZ322" s="133"/>
    </row>
    <row r="323" spans="1:130" ht="12.75" customHeight="1" x14ac:dyDescent="0.2">
      <c r="A323" s="1">
        <v>8</v>
      </c>
      <c r="B323" s="160" t="s">
        <v>87</v>
      </c>
      <c r="C323" s="160" t="s">
        <v>19</v>
      </c>
      <c r="D323" s="339"/>
      <c r="E323" s="315"/>
      <c r="F323" s="315"/>
      <c r="G323" s="315"/>
      <c r="H323" s="318"/>
      <c r="I323" s="339"/>
      <c r="J323" s="315"/>
      <c r="K323" s="315"/>
      <c r="L323" s="315"/>
      <c r="M323" s="318"/>
      <c r="N323" s="340" t="str">
        <f t="shared" ref="N323:N346" si="33">IF(D323="","",INT(VLOOKUP($J$7,$DH$6:$DO$31,3,FALSE)+D323))</f>
        <v/>
      </c>
      <c r="O323" s="315"/>
      <c r="P323" s="315"/>
      <c r="Q323" s="318"/>
      <c r="R323" s="339"/>
      <c r="S323" s="315"/>
      <c r="T323" s="318"/>
      <c r="U323" s="339"/>
      <c r="V323" s="315"/>
      <c r="W323" s="318"/>
      <c r="X323" s="340" t="str">
        <f t="shared" ref="X323:X346" si="34">IF(OR(U323="",U323&gt;R323),"",100*(Z323/(6.11*EXP((17.27*R323)/(237.3+R323)))))</f>
        <v/>
      </c>
      <c r="Y323" s="318"/>
      <c r="Z323" s="339" t="str">
        <f t="shared" ref="Z323:Z346" si="35">IF(OR(U323="",U323&gt;R323),"",6.11*EXP((17.7*U323/(243.5+U323))))</f>
        <v/>
      </c>
      <c r="AA323" s="315"/>
      <c r="AB323" s="318"/>
      <c r="AC323" s="138"/>
      <c r="AD323" s="139"/>
      <c r="AE323" s="340"/>
      <c r="AF323" s="315"/>
      <c r="AG323" s="315"/>
      <c r="AH323" s="318"/>
      <c r="AI323" s="140"/>
      <c r="AJ323" s="139"/>
      <c r="AK323" s="340"/>
      <c r="AL323" s="315"/>
      <c r="AM323" s="315"/>
      <c r="AN323" s="318"/>
      <c r="AO323" s="140"/>
      <c r="AP323" s="139"/>
      <c r="AQ323" s="340"/>
      <c r="AR323" s="315"/>
      <c r="AS323" s="315"/>
      <c r="AT323" s="318"/>
      <c r="AU323" s="140"/>
      <c r="AV323" s="139"/>
      <c r="AW323" s="340"/>
      <c r="AX323" s="315"/>
      <c r="AY323" s="315"/>
      <c r="AZ323" s="318"/>
      <c r="BA323" s="140"/>
      <c r="BB323" s="141"/>
      <c r="BC323" s="340"/>
      <c r="BD323" s="318"/>
      <c r="BE323" s="161"/>
      <c r="BF323" s="341"/>
      <c r="BG323" s="315"/>
      <c r="BH323" s="318"/>
      <c r="BI323" s="340"/>
      <c r="BJ323" s="318"/>
      <c r="BK323" s="339" t="str">
        <f t="shared" ref="BK323:BK346" si="36">IF(BI323="","",BI323/1.94384)</f>
        <v/>
      </c>
      <c r="BL323" s="315"/>
      <c r="BM323" s="318"/>
      <c r="BN323" s="341"/>
      <c r="BO323" s="315"/>
      <c r="BP323" s="318"/>
      <c r="BQ323" s="341"/>
      <c r="BR323" s="318"/>
      <c r="BS323" s="142" t="s">
        <v>101</v>
      </c>
      <c r="BT323" s="339"/>
      <c r="BU323" s="315"/>
      <c r="BV323" s="315"/>
      <c r="BW323" s="318"/>
      <c r="BX323" s="2"/>
      <c r="BY323" s="8"/>
      <c r="BZ323" s="8"/>
      <c r="CA323" s="8"/>
      <c r="CB323" s="8"/>
      <c r="CC323" s="8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57"/>
      <c r="DI323" s="58"/>
      <c r="DJ323" s="58"/>
      <c r="DK323" s="57"/>
      <c r="DL323" s="58"/>
      <c r="DM323" s="58"/>
      <c r="DN323" s="57"/>
      <c r="DO323" s="58"/>
      <c r="DP323" s="59"/>
      <c r="DQ323" s="59"/>
      <c r="DR323" s="59"/>
      <c r="DZ323" s="133"/>
    </row>
    <row r="324" spans="1:130" ht="12.75" customHeight="1" x14ac:dyDescent="0.2">
      <c r="A324" s="1">
        <v>8</v>
      </c>
      <c r="B324" s="162" t="s">
        <v>94</v>
      </c>
      <c r="C324" s="162" t="s">
        <v>27</v>
      </c>
      <c r="D324" s="335"/>
      <c r="E324" s="302"/>
      <c r="F324" s="302"/>
      <c r="G324" s="302"/>
      <c r="H324" s="303"/>
      <c r="I324" s="335"/>
      <c r="J324" s="302"/>
      <c r="K324" s="302"/>
      <c r="L324" s="302"/>
      <c r="M324" s="303"/>
      <c r="N324" s="336" t="str">
        <f t="shared" si="33"/>
        <v/>
      </c>
      <c r="O324" s="302"/>
      <c r="P324" s="302"/>
      <c r="Q324" s="303"/>
      <c r="R324" s="335"/>
      <c r="S324" s="302"/>
      <c r="T324" s="303"/>
      <c r="U324" s="335"/>
      <c r="V324" s="302"/>
      <c r="W324" s="303"/>
      <c r="X324" s="336" t="str">
        <f t="shared" si="34"/>
        <v/>
      </c>
      <c r="Y324" s="303"/>
      <c r="Z324" s="335" t="str">
        <f t="shared" si="35"/>
        <v/>
      </c>
      <c r="AA324" s="302"/>
      <c r="AB324" s="303"/>
      <c r="AC324" s="144"/>
      <c r="AD324" s="145"/>
      <c r="AE324" s="336"/>
      <c r="AF324" s="302"/>
      <c r="AG324" s="302"/>
      <c r="AH324" s="303"/>
      <c r="AI324" s="146"/>
      <c r="AJ324" s="145"/>
      <c r="AK324" s="336"/>
      <c r="AL324" s="302"/>
      <c r="AM324" s="302"/>
      <c r="AN324" s="303"/>
      <c r="AO324" s="146"/>
      <c r="AP324" s="145"/>
      <c r="AQ324" s="336"/>
      <c r="AR324" s="302"/>
      <c r="AS324" s="302"/>
      <c r="AT324" s="303"/>
      <c r="AU324" s="146"/>
      <c r="AV324" s="145"/>
      <c r="AW324" s="336"/>
      <c r="AX324" s="302"/>
      <c r="AY324" s="302"/>
      <c r="AZ324" s="303"/>
      <c r="BA324" s="146"/>
      <c r="BB324" s="145"/>
      <c r="BC324" s="336"/>
      <c r="BD324" s="303"/>
      <c r="BE324" s="163"/>
      <c r="BF324" s="306"/>
      <c r="BG324" s="302"/>
      <c r="BH324" s="303"/>
      <c r="BI324" s="336"/>
      <c r="BJ324" s="303"/>
      <c r="BK324" s="335" t="str">
        <f t="shared" si="36"/>
        <v/>
      </c>
      <c r="BL324" s="302"/>
      <c r="BM324" s="303"/>
      <c r="BN324" s="306"/>
      <c r="BO324" s="302"/>
      <c r="BP324" s="303"/>
      <c r="BQ324" s="306"/>
      <c r="BR324" s="303"/>
      <c r="BS324" s="147" t="s">
        <v>117</v>
      </c>
      <c r="BT324" s="335"/>
      <c r="BU324" s="302"/>
      <c r="BV324" s="302"/>
      <c r="BW324" s="303"/>
      <c r="BX324" s="2"/>
      <c r="BY324" s="8"/>
      <c r="BZ324" s="8"/>
      <c r="CA324" s="8"/>
      <c r="CB324" s="8"/>
      <c r="CC324" s="8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57"/>
      <c r="DI324" s="58"/>
      <c r="DJ324" s="58"/>
      <c r="DK324" s="57"/>
      <c r="DL324" s="58"/>
      <c r="DM324" s="58"/>
      <c r="DN324" s="57"/>
      <c r="DO324" s="58"/>
      <c r="DP324" s="59"/>
      <c r="DQ324" s="59"/>
      <c r="DR324" s="59"/>
      <c r="DZ324" s="133"/>
    </row>
    <row r="325" spans="1:130" ht="12.75" customHeight="1" x14ac:dyDescent="0.2">
      <c r="A325" s="1">
        <v>8</v>
      </c>
      <c r="B325" s="162" t="s">
        <v>101</v>
      </c>
      <c r="C325" s="162" t="s">
        <v>33</v>
      </c>
      <c r="D325" s="335"/>
      <c r="E325" s="302"/>
      <c r="F325" s="302"/>
      <c r="G325" s="302"/>
      <c r="H325" s="303"/>
      <c r="I325" s="335"/>
      <c r="J325" s="302"/>
      <c r="K325" s="302"/>
      <c r="L325" s="302"/>
      <c r="M325" s="303"/>
      <c r="N325" s="336" t="str">
        <f t="shared" si="33"/>
        <v/>
      </c>
      <c r="O325" s="302"/>
      <c r="P325" s="302"/>
      <c r="Q325" s="303"/>
      <c r="R325" s="335"/>
      <c r="S325" s="302"/>
      <c r="T325" s="303"/>
      <c r="U325" s="335"/>
      <c r="V325" s="302"/>
      <c r="W325" s="303"/>
      <c r="X325" s="336" t="str">
        <f t="shared" si="34"/>
        <v/>
      </c>
      <c r="Y325" s="303"/>
      <c r="Z325" s="335" t="str">
        <f t="shared" si="35"/>
        <v/>
      </c>
      <c r="AA325" s="302"/>
      <c r="AB325" s="303"/>
      <c r="AC325" s="144"/>
      <c r="AD325" s="145"/>
      <c r="AE325" s="336"/>
      <c r="AF325" s="302"/>
      <c r="AG325" s="302"/>
      <c r="AH325" s="303"/>
      <c r="AI325" s="146"/>
      <c r="AJ325" s="145"/>
      <c r="AK325" s="336"/>
      <c r="AL325" s="302"/>
      <c r="AM325" s="302"/>
      <c r="AN325" s="303"/>
      <c r="AO325" s="146"/>
      <c r="AP325" s="145"/>
      <c r="AQ325" s="336"/>
      <c r="AR325" s="302"/>
      <c r="AS325" s="302"/>
      <c r="AT325" s="303"/>
      <c r="AU325" s="146"/>
      <c r="AV325" s="145"/>
      <c r="AW325" s="336"/>
      <c r="AX325" s="302"/>
      <c r="AY325" s="302"/>
      <c r="AZ325" s="303"/>
      <c r="BA325" s="146"/>
      <c r="BB325" s="145"/>
      <c r="BC325" s="336"/>
      <c r="BD325" s="303"/>
      <c r="BE325" s="163"/>
      <c r="BF325" s="306"/>
      <c r="BG325" s="302"/>
      <c r="BH325" s="303"/>
      <c r="BI325" s="336"/>
      <c r="BJ325" s="303"/>
      <c r="BK325" s="335" t="str">
        <f t="shared" si="36"/>
        <v/>
      </c>
      <c r="BL325" s="302"/>
      <c r="BM325" s="303"/>
      <c r="BN325" s="306"/>
      <c r="BO325" s="302"/>
      <c r="BP325" s="303"/>
      <c r="BQ325" s="306"/>
      <c r="BR325" s="303"/>
      <c r="BS325" s="148">
        <v>10</v>
      </c>
      <c r="BT325" s="335"/>
      <c r="BU325" s="302"/>
      <c r="BV325" s="302"/>
      <c r="BW325" s="303"/>
      <c r="BX325" s="2"/>
      <c r="BY325" s="8"/>
      <c r="BZ325" s="8"/>
      <c r="CA325" s="8"/>
      <c r="CB325" s="8"/>
      <c r="CC325" s="8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57"/>
      <c r="DI325" s="58"/>
      <c r="DJ325" s="58"/>
      <c r="DK325" s="57"/>
      <c r="DL325" s="58"/>
      <c r="DM325" s="58"/>
      <c r="DN325" s="57"/>
      <c r="DO325" s="58"/>
      <c r="DP325" s="59"/>
      <c r="DQ325" s="59"/>
      <c r="DR325" s="59"/>
      <c r="DZ325" s="133"/>
    </row>
    <row r="326" spans="1:130" ht="12.75" customHeight="1" x14ac:dyDescent="0.2">
      <c r="A326" s="1">
        <v>8</v>
      </c>
      <c r="B326" s="162" t="s">
        <v>117</v>
      </c>
      <c r="C326" s="162" t="s">
        <v>47</v>
      </c>
      <c r="D326" s="335"/>
      <c r="E326" s="302"/>
      <c r="F326" s="302"/>
      <c r="G326" s="302"/>
      <c r="H326" s="303"/>
      <c r="I326" s="335"/>
      <c r="J326" s="302"/>
      <c r="K326" s="302"/>
      <c r="L326" s="302"/>
      <c r="M326" s="303"/>
      <c r="N326" s="336" t="str">
        <f t="shared" si="33"/>
        <v/>
      </c>
      <c r="O326" s="302"/>
      <c r="P326" s="302"/>
      <c r="Q326" s="303"/>
      <c r="R326" s="335"/>
      <c r="S326" s="302"/>
      <c r="T326" s="303"/>
      <c r="U326" s="335"/>
      <c r="V326" s="302"/>
      <c r="W326" s="303"/>
      <c r="X326" s="336" t="str">
        <f t="shared" si="34"/>
        <v/>
      </c>
      <c r="Y326" s="303"/>
      <c r="Z326" s="335" t="str">
        <f t="shared" si="35"/>
        <v/>
      </c>
      <c r="AA326" s="302"/>
      <c r="AB326" s="303"/>
      <c r="AC326" s="144"/>
      <c r="AD326" s="145"/>
      <c r="AE326" s="336"/>
      <c r="AF326" s="302"/>
      <c r="AG326" s="302"/>
      <c r="AH326" s="303"/>
      <c r="AI326" s="146"/>
      <c r="AJ326" s="145"/>
      <c r="AK326" s="336"/>
      <c r="AL326" s="302"/>
      <c r="AM326" s="302"/>
      <c r="AN326" s="303"/>
      <c r="AO326" s="146"/>
      <c r="AP326" s="145"/>
      <c r="AQ326" s="336"/>
      <c r="AR326" s="302"/>
      <c r="AS326" s="302"/>
      <c r="AT326" s="303"/>
      <c r="AU326" s="146"/>
      <c r="AV326" s="145"/>
      <c r="AW326" s="336"/>
      <c r="AX326" s="302"/>
      <c r="AY326" s="302"/>
      <c r="AZ326" s="303"/>
      <c r="BA326" s="146"/>
      <c r="BB326" s="145"/>
      <c r="BC326" s="336"/>
      <c r="BD326" s="303"/>
      <c r="BE326" s="163"/>
      <c r="BF326" s="306"/>
      <c r="BG326" s="302"/>
      <c r="BH326" s="303"/>
      <c r="BI326" s="336"/>
      <c r="BJ326" s="303"/>
      <c r="BK326" s="335" t="str">
        <f t="shared" si="36"/>
        <v/>
      </c>
      <c r="BL326" s="302"/>
      <c r="BM326" s="303"/>
      <c r="BN326" s="306"/>
      <c r="BO326" s="302"/>
      <c r="BP326" s="303"/>
      <c r="BQ326" s="306"/>
      <c r="BR326" s="303"/>
      <c r="BS326" s="148">
        <v>11</v>
      </c>
      <c r="BT326" s="335"/>
      <c r="BU326" s="302"/>
      <c r="BV326" s="302"/>
      <c r="BW326" s="303"/>
      <c r="BX326" s="2"/>
      <c r="BY326" s="8"/>
      <c r="BZ326" s="8"/>
      <c r="CA326" s="8"/>
      <c r="CB326" s="8"/>
      <c r="CC326" s="8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57"/>
      <c r="DI326" s="58"/>
      <c r="DJ326" s="58"/>
      <c r="DK326" s="57"/>
      <c r="DL326" s="58"/>
      <c r="DM326" s="58"/>
      <c r="DN326" s="57"/>
      <c r="DO326" s="58"/>
      <c r="DP326" s="59"/>
      <c r="DQ326" s="59"/>
      <c r="DR326" s="59"/>
      <c r="DZ326" s="133"/>
    </row>
    <row r="327" spans="1:130" ht="12.75" customHeight="1" x14ac:dyDescent="0.2">
      <c r="A327" s="1">
        <v>8</v>
      </c>
      <c r="B327" s="163" t="s">
        <v>145</v>
      </c>
      <c r="C327" s="163" t="s">
        <v>75</v>
      </c>
      <c r="D327" s="335"/>
      <c r="E327" s="302"/>
      <c r="F327" s="302"/>
      <c r="G327" s="302"/>
      <c r="H327" s="303"/>
      <c r="I327" s="335"/>
      <c r="J327" s="302"/>
      <c r="K327" s="302"/>
      <c r="L327" s="302"/>
      <c r="M327" s="303"/>
      <c r="N327" s="336" t="str">
        <f t="shared" si="33"/>
        <v/>
      </c>
      <c r="O327" s="302"/>
      <c r="P327" s="302"/>
      <c r="Q327" s="303"/>
      <c r="R327" s="335"/>
      <c r="S327" s="302"/>
      <c r="T327" s="303"/>
      <c r="U327" s="335"/>
      <c r="V327" s="302"/>
      <c r="W327" s="303"/>
      <c r="X327" s="336" t="str">
        <f t="shared" si="34"/>
        <v/>
      </c>
      <c r="Y327" s="303"/>
      <c r="Z327" s="335" t="str">
        <f t="shared" si="35"/>
        <v/>
      </c>
      <c r="AA327" s="302"/>
      <c r="AB327" s="303"/>
      <c r="AC327" s="144"/>
      <c r="AD327" s="145"/>
      <c r="AE327" s="336"/>
      <c r="AF327" s="302"/>
      <c r="AG327" s="302"/>
      <c r="AH327" s="303"/>
      <c r="AI327" s="146"/>
      <c r="AJ327" s="145"/>
      <c r="AK327" s="336"/>
      <c r="AL327" s="302"/>
      <c r="AM327" s="302"/>
      <c r="AN327" s="303"/>
      <c r="AO327" s="146"/>
      <c r="AP327" s="145"/>
      <c r="AQ327" s="336"/>
      <c r="AR327" s="302"/>
      <c r="AS327" s="302"/>
      <c r="AT327" s="303"/>
      <c r="AU327" s="146"/>
      <c r="AV327" s="145"/>
      <c r="AW327" s="336"/>
      <c r="AX327" s="302"/>
      <c r="AY327" s="302"/>
      <c r="AZ327" s="303"/>
      <c r="BA327" s="146"/>
      <c r="BB327" s="145"/>
      <c r="BC327" s="336"/>
      <c r="BD327" s="303"/>
      <c r="BE327" s="163"/>
      <c r="BF327" s="306"/>
      <c r="BG327" s="302"/>
      <c r="BH327" s="303"/>
      <c r="BI327" s="336"/>
      <c r="BJ327" s="303"/>
      <c r="BK327" s="335" t="str">
        <f t="shared" si="36"/>
        <v/>
      </c>
      <c r="BL327" s="302"/>
      <c r="BM327" s="303"/>
      <c r="BN327" s="306"/>
      <c r="BO327" s="302"/>
      <c r="BP327" s="303"/>
      <c r="BQ327" s="306"/>
      <c r="BR327" s="303"/>
      <c r="BS327" s="148">
        <v>12</v>
      </c>
      <c r="BT327" s="335"/>
      <c r="BU327" s="302"/>
      <c r="BV327" s="302"/>
      <c r="BW327" s="303"/>
      <c r="BX327" s="2"/>
      <c r="BY327" s="8"/>
      <c r="BZ327" s="8"/>
      <c r="CA327" s="8"/>
      <c r="CB327" s="8"/>
      <c r="CC327" s="8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57"/>
      <c r="DI327" s="58"/>
      <c r="DJ327" s="58"/>
      <c r="DK327" s="57"/>
      <c r="DL327" s="58"/>
      <c r="DM327" s="58"/>
      <c r="DN327" s="57"/>
      <c r="DO327" s="58"/>
      <c r="DP327" s="59"/>
      <c r="DQ327" s="59"/>
      <c r="DR327" s="59"/>
      <c r="DZ327" s="133"/>
    </row>
    <row r="328" spans="1:130" ht="12.75" customHeight="1" x14ac:dyDescent="0.2">
      <c r="A328" s="1">
        <v>8</v>
      </c>
      <c r="B328" s="163" t="s">
        <v>151</v>
      </c>
      <c r="C328" s="163" t="s">
        <v>87</v>
      </c>
      <c r="D328" s="335"/>
      <c r="E328" s="302"/>
      <c r="F328" s="302"/>
      <c r="G328" s="302"/>
      <c r="H328" s="303"/>
      <c r="I328" s="335"/>
      <c r="J328" s="302"/>
      <c r="K328" s="302"/>
      <c r="L328" s="302"/>
      <c r="M328" s="303"/>
      <c r="N328" s="336" t="str">
        <f t="shared" si="33"/>
        <v/>
      </c>
      <c r="O328" s="302"/>
      <c r="P328" s="302"/>
      <c r="Q328" s="303"/>
      <c r="R328" s="335"/>
      <c r="S328" s="302"/>
      <c r="T328" s="303"/>
      <c r="U328" s="335"/>
      <c r="V328" s="302"/>
      <c r="W328" s="303"/>
      <c r="X328" s="336" t="str">
        <f t="shared" si="34"/>
        <v/>
      </c>
      <c r="Y328" s="303"/>
      <c r="Z328" s="335" t="str">
        <f t="shared" si="35"/>
        <v/>
      </c>
      <c r="AA328" s="302"/>
      <c r="AB328" s="303"/>
      <c r="AC328" s="144"/>
      <c r="AD328" s="145"/>
      <c r="AE328" s="336"/>
      <c r="AF328" s="302"/>
      <c r="AG328" s="302"/>
      <c r="AH328" s="303"/>
      <c r="AI328" s="146"/>
      <c r="AJ328" s="145"/>
      <c r="AK328" s="336"/>
      <c r="AL328" s="302"/>
      <c r="AM328" s="302"/>
      <c r="AN328" s="303"/>
      <c r="AO328" s="146"/>
      <c r="AP328" s="145"/>
      <c r="AQ328" s="336"/>
      <c r="AR328" s="302"/>
      <c r="AS328" s="302"/>
      <c r="AT328" s="303"/>
      <c r="AU328" s="146"/>
      <c r="AV328" s="145"/>
      <c r="AW328" s="336"/>
      <c r="AX328" s="302"/>
      <c r="AY328" s="302"/>
      <c r="AZ328" s="303"/>
      <c r="BA328" s="146"/>
      <c r="BB328" s="145"/>
      <c r="BC328" s="336"/>
      <c r="BD328" s="303"/>
      <c r="BE328" s="163"/>
      <c r="BF328" s="306"/>
      <c r="BG328" s="302"/>
      <c r="BH328" s="303"/>
      <c r="BI328" s="336"/>
      <c r="BJ328" s="303"/>
      <c r="BK328" s="335" t="str">
        <f t="shared" si="36"/>
        <v/>
      </c>
      <c r="BL328" s="302"/>
      <c r="BM328" s="303"/>
      <c r="BN328" s="306"/>
      <c r="BO328" s="302"/>
      <c r="BP328" s="303"/>
      <c r="BQ328" s="306"/>
      <c r="BR328" s="303"/>
      <c r="BS328" s="148">
        <v>13</v>
      </c>
      <c r="BT328" s="335"/>
      <c r="BU328" s="302"/>
      <c r="BV328" s="302"/>
      <c r="BW328" s="303"/>
      <c r="BX328" s="2"/>
      <c r="BY328" s="8"/>
      <c r="BZ328" s="8"/>
      <c r="CA328" s="8"/>
      <c r="CB328" s="8"/>
      <c r="CC328" s="8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57"/>
      <c r="DI328" s="58"/>
      <c r="DJ328" s="58"/>
      <c r="DK328" s="57"/>
      <c r="DL328" s="58"/>
      <c r="DM328" s="58"/>
      <c r="DN328" s="57"/>
      <c r="DO328" s="58"/>
      <c r="DP328" s="59"/>
      <c r="DQ328" s="59"/>
      <c r="DR328" s="59"/>
      <c r="DZ328" s="133"/>
    </row>
    <row r="329" spans="1:130" ht="12.75" customHeight="1" x14ac:dyDescent="0.2">
      <c r="A329" s="1">
        <v>8</v>
      </c>
      <c r="B329" s="163" t="s">
        <v>158</v>
      </c>
      <c r="C329" s="163" t="s">
        <v>94</v>
      </c>
      <c r="D329" s="335"/>
      <c r="E329" s="302"/>
      <c r="F329" s="302"/>
      <c r="G329" s="302"/>
      <c r="H329" s="303"/>
      <c r="I329" s="335"/>
      <c r="J329" s="302"/>
      <c r="K329" s="302"/>
      <c r="L329" s="302"/>
      <c r="M329" s="303"/>
      <c r="N329" s="336" t="str">
        <f t="shared" si="33"/>
        <v/>
      </c>
      <c r="O329" s="302"/>
      <c r="P329" s="302"/>
      <c r="Q329" s="303"/>
      <c r="R329" s="335"/>
      <c r="S329" s="302"/>
      <c r="T329" s="303"/>
      <c r="U329" s="335"/>
      <c r="V329" s="302"/>
      <c r="W329" s="303"/>
      <c r="X329" s="336" t="str">
        <f t="shared" si="34"/>
        <v/>
      </c>
      <c r="Y329" s="303"/>
      <c r="Z329" s="335" t="str">
        <f t="shared" si="35"/>
        <v/>
      </c>
      <c r="AA329" s="302"/>
      <c r="AB329" s="303"/>
      <c r="AC329" s="144"/>
      <c r="AD329" s="145"/>
      <c r="AE329" s="336"/>
      <c r="AF329" s="302"/>
      <c r="AG329" s="302"/>
      <c r="AH329" s="303"/>
      <c r="AI329" s="146"/>
      <c r="AJ329" s="145"/>
      <c r="AK329" s="336"/>
      <c r="AL329" s="302"/>
      <c r="AM329" s="302"/>
      <c r="AN329" s="303"/>
      <c r="AO329" s="146"/>
      <c r="AP329" s="145"/>
      <c r="AQ329" s="336"/>
      <c r="AR329" s="302"/>
      <c r="AS329" s="302"/>
      <c r="AT329" s="303"/>
      <c r="AU329" s="146"/>
      <c r="AV329" s="145"/>
      <c r="AW329" s="336"/>
      <c r="AX329" s="302"/>
      <c r="AY329" s="302"/>
      <c r="AZ329" s="303"/>
      <c r="BA329" s="146"/>
      <c r="BB329" s="145"/>
      <c r="BC329" s="336"/>
      <c r="BD329" s="303"/>
      <c r="BE329" s="163"/>
      <c r="BF329" s="306"/>
      <c r="BG329" s="302"/>
      <c r="BH329" s="303"/>
      <c r="BI329" s="336"/>
      <c r="BJ329" s="303"/>
      <c r="BK329" s="335" t="str">
        <f t="shared" si="36"/>
        <v/>
      </c>
      <c r="BL329" s="302"/>
      <c r="BM329" s="303"/>
      <c r="BN329" s="306"/>
      <c r="BO329" s="302"/>
      <c r="BP329" s="303"/>
      <c r="BQ329" s="306"/>
      <c r="BR329" s="303"/>
      <c r="BS329" s="148">
        <v>14</v>
      </c>
      <c r="BT329" s="335"/>
      <c r="BU329" s="302"/>
      <c r="BV329" s="302"/>
      <c r="BW329" s="303"/>
      <c r="BX329" s="2"/>
      <c r="BY329" s="8"/>
      <c r="BZ329" s="8"/>
      <c r="CA329" s="8"/>
      <c r="CB329" s="8"/>
      <c r="CC329" s="8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57"/>
      <c r="DI329" s="58"/>
      <c r="DJ329" s="58"/>
      <c r="DK329" s="57"/>
      <c r="DL329" s="58"/>
      <c r="DM329" s="58"/>
      <c r="DN329" s="57"/>
      <c r="DO329" s="58"/>
      <c r="DP329" s="59"/>
      <c r="DQ329" s="59"/>
      <c r="DR329" s="59"/>
      <c r="DZ329" s="133"/>
    </row>
    <row r="330" spans="1:130" ht="12.75" customHeight="1" x14ac:dyDescent="0.2">
      <c r="A330" s="1">
        <v>8</v>
      </c>
      <c r="B330" s="163" t="s">
        <v>163</v>
      </c>
      <c r="C330" s="163" t="s">
        <v>101</v>
      </c>
      <c r="D330" s="335"/>
      <c r="E330" s="302"/>
      <c r="F330" s="302"/>
      <c r="G330" s="302"/>
      <c r="H330" s="303"/>
      <c r="I330" s="335"/>
      <c r="J330" s="302"/>
      <c r="K330" s="302"/>
      <c r="L330" s="302"/>
      <c r="M330" s="303"/>
      <c r="N330" s="336" t="str">
        <f t="shared" si="33"/>
        <v/>
      </c>
      <c r="O330" s="302"/>
      <c r="P330" s="302"/>
      <c r="Q330" s="303"/>
      <c r="R330" s="335"/>
      <c r="S330" s="302"/>
      <c r="T330" s="303"/>
      <c r="U330" s="335"/>
      <c r="V330" s="302"/>
      <c r="W330" s="303"/>
      <c r="X330" s="336" t="str">
        <f t="shared" si="34"/>
        <v/>
      </c>
      <c r="Y330" s="303"/>
      <c r="Z330" s="335" t="str">
        <f t="shared" si="35"/>
        <v/>
      </c>
      <c r="AA330" s="302"/>
      <c r="AB330" s="303"/>
      <c r="AC330" s="144"/>
      <c r="AD330" s="145"/>
      <c r="AE330" s="336"/>
      <c r="AF330" s="302"/>
      <c r="AG330" s="302"/>
      <c r="AH330" s="303"/>
      <c r="AI330" s="146"/>
      <c r="AJ330" s="145"/>
      <c r="AK330" s="336"/>
      <c r="AL330" s="302"/>
      <c r="AM330" s="302"/>
      <c r="AN330" s="303"/>
      <c r="AO330" s="146"/>
      <c r="AP330" s="145"/>
      <c r="AQ330" s="336"/>
      <c r="AR330" s="302"/>
      <c r="AS330" s="302"/>
      <c r="AT330" s="303"/>
      <c r="AU330" s="146"/>
      <c r="AV330" s="145"/>
      <c r="AW330" s="336"/>
      <c r="AX330" s="302"/>
      <c r="AY330" s="302"/>
      <c r="AZ330" s="303"/>
      <c r="BA330" s="146"/>
      <c r="BB330" s="145"/>
      <c r="BC330" s="336"/>
      <c r="BD330" s="303"/>
      <c r="BE330" s="163"/>
      <c r="BF330" s="306"/>
      <c r="BG330" s="302"/>
      <c r="BH330" s="303"/>
      <c r="BI330" s="336"/>
      <c r="BJ330" s="303"/>
      <c r="BK330" s="335" t="str">
        <f t="shared" si="36"/>
        <v/>
      </c>
      <c r="BL330" s="302"/>
      <c r="BM330" s="303"/>
      <c r="BN330" s="306"/>
      <c r="BO330" s="302"/>
      <c r="BP330" s="303"/>
      <c r="BQ330" s="306"/>
      <c r="BR330" s="303"/>
      <c r="BS330" s="148">
        <v>15</v>
      </c>
      <c r="BT330" s="335"/>
      <c r="BU330" s="302"/>
      <c r="BV330" s="302"/>
      <c r="BW330" s="303"/>
      <c r="BX330" s="2"/>
      <c r="BY330" s="8"/>
      <c r="BZ330" s="8"/>
      <c r="CA330" s="8"/>
      <c r="CB330" s="8"/>
      <c r="CC330" s="8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57"/>
      <c r="DI330" s="58"/>
      <c r="DJ330" s="58"/>
      <c r="DK330" s="57"/>
      <c r="DL330" s="58"/>
      <c r="DM330" s="58"/>
      <c r="DN330" s="57"/>
      <c r="DO330" s="58"/>
      <c r="DP330" s="59"/>
      <c r="DQ330" s="59"/>
      <c r="DR330" s="59"/>
      <c r="DZ330" s="133"/>
    </row>
    <row r="331" spans="1:130" ht="12.75" customHeight="1" x14ac:dyDescent="0.2">
      <c r="A331" s="1">
        <v>8</v>
      </c>
      <c r="B331" s="163" t="s">
        <v>171</v>
      </c>
      <c r="C331" s="163" t="s">
        <v>117</v>
      </c>
      <c r="D331" s="335"/>
      <c r="E331" s="302"/>
      <c r="F331" s="302"/>
      <c r="G331" s="302"/>
      <c r="H331" s="303"/>
      <c r="I331" s="335"/>
      <c r="J331" s="302"/>
      <c r="K331" s="302"/>
      <c r="L331" s="302"/>
      <c r="M331" s="303"/>
      <c r="N331" s="336" t="str">
        <f t="shared" si="33"/>
        <v/>
      </c>
      <c r="O331" s="302"/>
      <c r="P331" s="302"/>
      <c r="Q331" s="303"/>
      <c r="R331" s="335"/>
      <c r="S331" s="302"/>
      <c r="T331" s="303"/>
      <c r="U331" s="335"/>
      <c r="V331" s="302"/>
      <c r="W331" s="303"/>
      <c r="X331" s="336" t="str">
        <f t="shared" si="34"/>
        <v/>
      </c>
      <c r="Y331" s="303"/>
      <c r="Z331" s="335" t="str">
        <f t="shared" si="35"/>
        <v/>
      </c>
      <c r="AA331" s="302"/>
      <c r="AB331" s="303"/>
      <c r="AC331" s="144"/>
      <c r="AD331" s="145"/>
      <c r="AE331" s="336"/>
      <c r="AF331" s="302"/>
      <c r="AG331" s="302"/>
      <c r="AH331" s="303"/>
      <c r="AI331" s="146"/>
      <c r="AJ331" s="145"/>
      <c r="AK331" s="336"/>
      <c r="AL331" s="302"/>
      <c r="AM331" s="302"/>
      <c r="AN331" s="303"/>
      <c r="AO331" s="146"/>
      <c r="AP331" s="145"/>
      <c r="AQ331" s="336"/>
      <c r="AR331" s="302"/>
      <c r="AS331" s="302"/>
      <c r="AT331" s="303"/>
      <c r="AU331" s="146"/>
      <c r="AV331" s="145"/>
      <c r="AW331" s="336"/>
      <c r="AX331" s="302"/>
      <c r="AY331" s="302"/>
      <c r="AZ331" s="303"/>
      <c r="BA331" s="146"/>
      <c r="BB331" s="145"/>
      <c r="BC331" s="336"/>
      <c r="BD331" s="303"/>
      <c r="BE331" s="163"/>
      <c r="BF331" s="306"/>
      <c r="BG331" s="302"/>
      <c r="BH331" s="303"/>
      <c r="BI331" s="336"/>
      <c r="BJ331" s="303"/>
      <c r="BK331" s="335" t="str">
        <f t="shared" si="36"/>
        <v/>
      </c>
      <c r="BL331" s="302"/>
      <c r="BM331" s="303"/>
      <c r="BN331" s="306"/>
      <c r="BO331" s="302"/>
      <c r="BP331" s="303"/>
      <c r="BQ331" s="306"/>
      <c r="BR331" s="303"/>
      <c r="BS331" s="148">
        <v>16</v>
      </c>
      <c r="BT331" s="335"/>
      <c r="BU331" s="302"/>
      <c r="BV331" s="302"/>
      <c r="BW331" s="303"/>
      <c r="BX331" s="2"/>
      <c r="BY331" s="8"/>
      <c r="BZ331" s="8"/>
      <c r="CA331" s="8"/>
      <c r="CB331" s="8"/>
      <c r="CC331" s="8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57"/>
      <c r="DI331" s="58"/>
      <c r="DJ331" s="58"/>
      <c r="DK331" s="57"/>
      <c r="DL331" s="58"/>
      <c r="DM331" s="58"/>
      <c r="DN331" s="57"/>
      <c r="DO331" s="58"/>
      <c r="DP331" s="59"/>
      <c r="DQ331" s="59"/>
      <c r="DR331" s="59"/>
      <c r="DZ331" s="133"/>
    </row>
    <row r="332" spans="1:130" ht="12.75" customHeight="1" x14ac:dyDescent="0.2">
      <c r="A332" s="1">
        <v>8</v>
      </c>
      <c r="B332" s="163" t="s">
        <v>177</v>
      </c>
      <c r="C332" s="163" t="s">
        <v>145</v>
      </c>
      <c r="D332" s="335"/>
      <c r="E332" s="302"/>
      <c r="F332" s="302"/>
      <c r="G332" s="302"/>
      <c r="H332" s="303"/>
      <c r="I332" s="335"/>
      <c r="J332" s="302"/>
      <c r="K332" s="302"/>
      <c r="L332" s="302"/>
      <c r="M332" s="303"/>
      <c r="N332" s="336" t="str">
        <f t="shared" si="33"/>
        <v/>
      </c>
      <c r="O332" s="302"/>
      <c r="P332" s="302"/>
      <c r="Q332" s="303"/>
      <c r="R332" s="335"/>
      <c r="S332" s="302"/>
      <c r="T332" s="303"/>
      <c r="U332" s="335"/>
      <c r="V332" s="302"/>
      <c r="W332" s="303"/>
      <c r="X332" s="336" t="str">
        <f t="shared" si="34"/>
        <v/>
      </c>
      <c r="Y332" s="303"/>
      <c r="Z332" s="335" t="str">
        <f t="shared" si="35"/>
        <v/>
      </c>
      <c r="AA332" s="302"/>
      <c r="AB332" s="303"/>
      <c r="AC332" s="144"/>
      <c r="AD332" s="145"/>
      <c r="AE332" s="336"/>
      <c r="AF332" s="302"/>
      <c r="AG332" s="302"/>
      <c r="AH332" s="303"/>
      <c r="AI332" s="146"/>
      <c r="AJ332" s="145"/>
      <c r="AK332" s="336"/>
      <c r="AL332" s="302"/>
      <c r="AM332" s="302"/>
      <c r="AN332" s="303"/>
      <c r="AO332" s="146"/>
      <c r="AP332" s="145"/>
      <c r="AQ332" s="336"/>
      <c r="AR332" s="302"/>
      <c r="AS332" s="302"/>
      <c r="AT332" s="303"/>
      <c r="AU332" s="146"/>
      <c r="AV332" s="145"/>
      <c r="AW332" s="336"/>
      <c r="AX332" s="302"/>
      <c r="AY332" s="302"/>
      <c r="AZ332" s="303"/>
      <c r="BA332" s="146"/>
      <c r="BB332" s="145"/>
      <c r="BC332" s="336"/>
      <c r="BD332" s="303"/>
      <c r="BE332" s="163"/>
      <c r="BF332" s="306"/>
      <c r="BG332" s="302"/>
      <c r="BH332" s="303"/>
      <c r="BI332" s="336"/>
      <c r="BJ332" s="303"/>
      <c r="BK332" s="335" t="str">
        <f t="shared" si="36"/>
        <v/>
      </c>
      <c r="BL332" s="302"/>
      <c r="BM332" s="303"/>
      <c r="BN332" s="306"/>
      <c r="BO332" s="302"/>
      <c r="BP332" s="303"/>
      <c r="BQ332" s="306"/>
      <c r="BR332" s="303"/>
      <c r="BS332" s="148">
        <v>17</v>
      </c>
      <c r="BT332" s="335"/>
      <c r="BU332" s="302"/>
      <c r="BV332" s="302"/>
      <c r="BW332" s="303"/>
      <c r="BX332" s="2"/>
      <c r="BY332" s="8"/>
      <c r="BZ332" s="8"/>
      <c r="CA332" s="8"/>
      <c r="CB332" s="8"/>
      <c r="CC332" s="8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57"/>
      <c r="DI332" s="58"/>
      <c r="DJ332" s="58"/>
      <c r="DK332" s="57"/>
      <c r="DL332" s="58"/>
      <c r="DM332" s="58"/>
      <c r="DN332" s="57"/>
      <c r="DO332" s="58"/>
      <c r="DP332" s="59"/>
      <c r="DQ332" s="59"/>
      <c r="DR332" s="59"/>
      <c r="DZ332" s="133"/>
    </row>
    <row r="333" spans="1:130" ht="12.75" customHeight="1" x14ac:dyDescent="0.2">
      <c r="A333" s="1">
        <v>8</v>
      </c>
      <c r="B333" s="163" t="s">
        <v>186</v>
      </c>
      <c r="C333" s="163" t="s">
        <v>151</v>
      </c>
      <c r="D333" s="335"/>
      <c r="E333" s="302"/>
      <c r="F333" s="302"/>
      <c r="G333" s="302"/>
      <c r="H333" s="303"/>
      <c r="I333" s="335"/>
      <c r="J333" s="302"/>
      <c r="K333" s="302"/>
      <c r="L333" s="302"/>
      <c r="M333" s="303"/>
      <c r="N333" s="336" t="str">
        <f t="shared" si="33"/>
        <v/>
      </c>
      <c r="O333" s="302"/>
      <c r="P333" s="302"/>
      <c r="Q333" s="303"/>
      <c r="R333" s="335"/>
      <c r="S333" s="302"/>
      <c r="T333" s="303"/>
      <c r="U333" s="335"/>
      <c r="V333" s="302"/>
      <c r="W333" s="303"/>
      <c r="X333" s="336" t="str">
        <f t="shared" si="34"/>
        <v/>
      </c>
      <c r="Y333" s="303"/>
      <c r="Z333" s="335" t="str">
        <f t="shared" si="35"/>
        <v/>
      </c>
      <c r="AA333" s="302"/>
      <c r="AB333" s="303"/>
      <c r="AC333" s="144"/>
      <c r="AD333" s="145"/>
      <c r="AE333" s="336"/>
      <c r="AF333" s="302"/>
      <c r="AG333" s="302"/>
      <c r="AH333" s="303"/>
      <c r="AI333" s="146"/>
      <c r="AJ333" s="145"/>
      <c r="AK333" s="336"/>
      <c r="AL333" s="302"/>
      <c r="AM333" s="302"/>
      <c r="AN333" s="303"/>
      <c r="AO333" s="146"/>
      <c r="AP333" s="145"/>
      <c r="AQ333" s="336"/>
      <c r="AR333" s="302"/>
      <c r="AS333" s="302"/>
      <c r="AT333" s="303"/>
      <c r="AU333" s="146"/>
      <c r="AV333" s="145"/>
      <c r="AW333" s="336"/>
      <c r="AX333" s="302"/>
      <c r="AY333" s="302"/>
      <c r="AZ333" s="303"/>
      <c r="BA333" s="146"/>
      <c r="BB333" s="145"/>
      <c r="BC333" s="336"/>
      <c r="BD333" s="303"/>
      <c r="BE333" s="163"/>
      <c r="BF333" s="306"/>
      <c r="BG333" s="302"/>
      <c r="BH333" s="303"/>
      <c r="BI333" s="336"/>
      <c r="BJ333" s="303"/>
      <c r="BK333" s="335" t="str">
        <f t="shared" si="36"/>
        <v/>
      </c>
      <c r="BL333" s="302"/>
      <c r="BM333" s="303"/>
      <c r="BN333" s="306"/>
      <c r="BO333" s="302"/>
      <c r="BP333" s="303"/>
      <c r="BQ333" s="306"/>
      <c r="BR333" s="303"/>
      <c r="BS333" s="148">
        <v>18</v>
      </c>
      <c r="BT333" s="335"/>
      <c r="BU333" s="302"/>
      <c r="BV333" s="302"/>
      <c r="BW333" s="303"/>
      <c r="BX333" s="2"/>
      <c r="BY333" s="8"/>
      <c r="BZ333" s="8"/>
      <c r="CA333" s="8"/>
      <c r="CB333" s="8"/>
      <c r="CC333" s="8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57"/>
      <c r="DI333" s="58"/>
      <c r="DJ333" s="58"/>
      <c r="DK333" s="57"/>
      <c r="DL333" s="58"/>
      <c r="DM333" s="58"/>
      <c r="DN333" s="57"/>
      <c r="DO333" s="58"/>
      <c r="DP333" s="59"/>
      <c r="DQ333" s="59"/>
      <c r="DR333" s="59"/>
      <c r="DZ333" s="133"/>
    </row>
    <row r="334" spans="1:130" ht="12.75" customHeight="1" x14ac:dyDescent="0.2">
      <c r="A334" s="1">
        <v>8</v>
      </c>
      <c r="B334" s="163" t="s">
        <v>195</v>
      </c>
      <c r="C334" s="163" t="s">
        <v>158</v>
      </c>
      <c r="D334" s="335"/>
      <c r="E334" s="302"/>
      <c r="F334" s="302"/>
      <c r="G334" s="302"/>
      <c r="H334" s="303"/>
      <c r="I334" s="335"/>
      <c r="J334" s="302"/>
      <c r="K334" s="302"/>
      <c r="L334" s="302"/>
      <c r="M334" s="303"/>
      <c r="N334" s="336" t="str">
        <f t="shared" si="33"/>
        <v/>
      </c>
      <c r="O334" s="302"/>
      <c r="P334" s="302"/>
      <c r="Q334" s="303"/>
      <c r="R334" s="335"/>
      <c r="S334" s="302"/>
      <c r="T334" s="303"/>
      <c r="U334" s="335"/>
      <c r="V334" s="302"/>
      <c r="W334" s="303"/>
      <c r="X334" s="336" t="str">
        <f t="shared" si="34"/>
        <v/>
      </c>
      <c r="Y334" s="303"/>
      <c r="Z334" s="335" t="str">
        <f t="shared" si="35"/>
        <v/>
      </c>
      <c r="AA334" s="302"/>
      <c r="AB334" s="303"/>
      <c r="AC334" s="144"/>
      <c r="AD334" s="145"/>
      <c r="AE334" s="336"/>
      <c r="AF334" s="302"/>
      <c r="AG334" s="302"/>
      <c r="AH334" s="303"/>
      <c r="AI334" s="146"/>
      <c r="AJ334" s="145"/>
      <c r="AK334" s="336"/>
      <c r="AL334" s="302"/>
      <c r="AM334" s="302"/>
      <c r="AN334" s="303"/>
      <c r="AO334" s="146"/>
      <c r="AP334" s="145"/>
      <c r="AQ334" s="336"/>
      <c r="AR334" s="302"/>
      <c r="AS334" s="302"/>
      <c r="AT334" s="303"/>
      <c r="AU334" s="146"/>
      <c r="AV334" s="145"/>
      <c r="AW334" s="336"/>
      <c r="AX334" s="302"/>
      <c r="AY334" s="302"/>
      <c r="AZ334" s="303"/>
      <c r="BA334" s="146"/>
      <c r="BB334" s="145"/>
      <c r="BC334" s="336"/>
      <c r="BD334" s="303"/>
      <c r="BE334" s="163"/>
      <c r="BF334" s="306"/>
      <c r="BG334" s="302"/>
      <c r="BH334" s="303"/>
      <c r="BI334" s="336"/>
      <c r="BJ334" s="303"/>
      <c r="BK334" s="335" t="str">
        <f t="shared" si="36"/>
        <v/>
      </c>
      <c r="BL334" s="302"/>
      <c r="BM334" s="303"/>
      <c r="BN334" s="306"/>
      <c r="BO334" s="302"/>
      <c r="BP334" s="303"/>
      <c r="BQ334" s="306"/>
      <c r="BR334" s="303"/>
      <c r="BS334" s="148">
        <v>19</v>
      </c>
      <c r="BT334" s="335"/>
      <c r="BU334" s="302"/>
      <c r="BV334" s="302"/>
      <c r="BW334" s="303"/>
      <c r="BX334" s="2"/>
      <c r="BY334" s="8"/>
      <c r="BZ334" s="8"/>
      <c r="CA334" s="8"/>
      <c r="CB334" s="8"/>
      <c r="CC334" s="8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57"/>
      <c r="DI334" s="58"/>
      <c r="DJ334" s="58"/>
      <c r="DK334" s="57"/>
      <c r="DL334" s="58"/>
      <c r="DM334" s="58"/>
      <c r="DN334" s="57"/>
      <c r="DO334" s="58"/>
      <c r="DP334" s="59"/>
      <c r="DQ334" s="59"/>
      <c r="DR334" s="59"/>
      <c r="DZ334" s="133"/>
    </row>
    <row r="335" spans="1:130" ht="12.75" customHeight="1" x14ac:dyDescent="0.2">
      <c r="A335" s="1">
        <v>8</v>
      </c>
      <c r="B335" s="163" t="s">
        <v>201</v>
      </c>
      <c r="C335" s="163" t="s">
        <v>163</v>
      </c>
      <c r="D335" s="335"/>
      <c r="E335" s="302"/>
      <c r="F335" s="302"/>
      <c r="G335" s="302"/>
      <c r="H335" s="303"/>
      <c r="I335" s="335"/>
      <c r="J335" s="302"/>
      <c r="K335" s="302"/>
      <c r="L335" s="302"/>
      <c r="M335" s="303"/>
      <c r="N335" s="336" t="str">
        <f t="shared" si="33"/>
        <v/>
      </c>
      <c r="O335" s="302"/>
      <c r="P335" s="302"/>
      <c r="Q335" s="303"/>
      <c r="R335" s="335"/>
      <c r="S335" s="302"/>
      <c r="T335" s="303"/>
      <c r="U335" s="335"/>
      <c r="V335" s="302"/>
      <c r="W335" s="303"/>
      <c r="X335" s="336" t="str">
        <f t="shared" si="34"/>
        <v/>
      </c>
      <c r="Y335" s="303"/>
      <c r="Z335" s="335" t="str">
        <f t="shared" si="35"/>
        <v/>
      </c>
      <c r="AA335" s="302"/>
      <c r="AB335" s="303"/>
      <c r="AC335" s="144"/>
      <c r="AD335" s="145"/>
      <c r="AE335" s="336"/>
      <c r="AF335" s="302"/>
      <c r="AG335" s="302"/>
      <c r="AH335" s="303"/>
      <c r="AI335" s="146"/>
      <c r="AJ335" s="145"/>
      <c r="AK335" s="336"/>
      <c r="AL335" s="302"/>
      <c r="AM335" s="302"/>
      <c r="AN335" s="303"/>
      <c r="AO335" s="146"/>
      <c r="AP335" s="145"/>
      <c r="AQ335" s="336"/>
      <c r="AR335" s="302"/>
      <c r="AS335" s="302"/>
      <c r="AT335" s="303"/>
      <c r="AU335" s="146"/>
      <c r="AV335" s="145"/>
      <c r="AW335" s="336"/>
      <c r="AX335" s="302"/>
      <c r="AY335" s="302"/>
      <c r="AZ335" s="303"/>
      <c r="BA335" s="146"/>
      <c r="BB335" s="145"/>
      <c r="BC335" s="336"/>
      <c r="BD335" s="303"/>
      <c r="BE335" s="163"/>
      <c r="BF335" s="306"/>
      <c r="BG335" s="302"/>
      <c r="BH335" s="303"/>
      <c r="BI335" s="336"/>
      <c r="BJ335" s="303"/>
      <c r="BK335" s="335" t="str">
        <f t="shared" si="36"/>
        <v/>
      </c>
      <c r="BL335" s="302"/>
      <c r="BM335" s="303"/>
      <c r="BN335" s="306"/>
      <c r="BO335" s="302"/>
      <c r="BP335" s="303"/>
      <c r="BQ335" s="306"/>
      <c r="BR335" s="303"/>
      <c r="BS335" s="148">
        <v>20</v>
      </c>
      <c r="BT335" s="335"/>
      <c r="BU335" s="302"/>
      <c r="BV335" s="302"/>
      <c r="BW335" s="303"/>
      <c r="BX335" s="2"/>
      <c r="BY335" s="8"/>
      <c r="BZ335" s="8"/>
      <c r="CA335" s="8"/>
      <c r="CB335" s="8"/>
      <c r="CC335" s="8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57"/>
      <c r="DI335" s="58"/>
      <c r="DJ335" s="58"/>
      <c r="DK335" s="57"/>
      <c r="DL335" s="58"/>
      <c r="DM335" s="58"/>
      <c r="DN335" s="57"/>
      <c r="DO335" s="58"/>
      <c r="DP335" s="59"/>
      <c r="DQ335" s="59"/>
      <c r="DR335" s="59"/>
      <c r="DZ335" s="133"/>
    </row>
    <row r="336" spans="1:130" ht="12.75" customHeight="1" x14ac:dyDescent="0.2">
      <c r="A336" s="1">
        <v>8</v>
      </c>
      <c r="B336" s="163" t="s">
        <v>209</v>
      </c>
      <c r="C336" s="163" t="s">
        <v>171</v>
      </c>
      <c r="D336" s="335"/>
      <c r="E336" s="302"/>
      <c r="F336" s="302"/>
      <c r="G336" s="302"/>
      <c r="H336" s="303"/>
      <c r="I336" s="335"/>
      <c r="J336" s="302"/>
      <c r="K336" s="302"/>
      <c r="L336" s="302"/>
      <c r="M336" s="303"/>
      <c r="N336" s="336" t="str">
        <f t="shared" si="33"/>
        <v/>
      </c>
      <c r="O336" s="302"/>
      <c r="P336" s="302"/>
      <c r="Q336" s="303"/>
      <c r="R336" s="335"/>
      <c r="S336" s="302"/>
      <c r="T336" s="303"/>
      <c r="U336" s="335"/>
      <c r="V336" s="302"/>
      <c r="W336" s="303"/>
      <c r="X336" s="336" t="str">
        <f t="shared" si="34"/>
        <v/>
      </c>
      <c r="Y336" s="303"/>
      <c r="Z336" s="335" t="str">
        <f t="shared" si="35"/>
        <v/>
      </c>
      <c r="AA336" s="302"/>
      <c r="AB336" s="303"/>
      <c r="AC336" s="144"/>
      <c r="AD336" s="145"/>
      <c r="AE336" s="336"/>
      <c r="AF336" s="302"/>
      <c r="AG336" s="302"/>
      <c r="AH336" s="303"/>
      <c r="AI336" s="146"/>
      <c r="AJ336" s="145"/>
      <c r="AK336" s="336"/>
      <c r="AL336" s="302"/>
      <c r="AM336" s="302"/>
      <c r="AN336" s="303"/>
      <c r="AO336" s="146"/>
      <c r="AP336" s="145"/>
      <c r="AQ336" s="336"/>
      <c r="AR336" s="302"/>
      <c r="AS336" s="302"/>
      <c r="AT336" s="303"/>
      <c r="AU336" s="146"/>
      <c r="AV336" s="145"/>
      <c r="AW336" s="336"/>
      <c r="AX336" s="302"/>
      <c r="AY336" s="302"/>
      <c r="AZ336" s="303"/>
      <c r="BA336" s="146"/>
      <c r="BB336" s="145"/>
      <c r="BC336" s="336"/>
      <c r="BD336" s="303"/>
      <c r="BE336" s="163"/>
      <c r="BF336" s="306"/>
      <c r="BG336" s="302"/>
      <c r="BH336" s="303"/>
      <c r="BI336" s="336"/>
      <c r="BJ336" s="303"/>
      <c r="BK336" s="335" t="str">
        <f t="shared" si="36"/>
        <v/>
      </c>
      <c r="BL336" s="302"/>
      <c r="BM336" s="303"/>
      <c r="BN336" s="306"/>
      <c r="BO336" s="302"/>
      <c r="BP336" s="303"/>
      <c r="BQ336" s="306"/>
      <c r="BR336" s="303"/>
      <c r="BS336" s="148">
        <v>21</v>
      </c>
      <c r="BT336" s="335"/>
      <c r="BU336" s="302"/>
      <c r="BV336" s="302"/>
      <c r="BW336" s="303"/>
      <c r="BX336" s="2"/>
      <c r="BY336" s="8"/>
      <c r="BZ336" s="8"/>
      <c r="CA336" s="8"/>
      <c r="CB336" s="8"/>
      <c r="CC336" s="8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57"/>
      <c r="DI336" s="58"/>
      <c r="DJ336" s="58"/>
      <c r="DK336" s="57"/>
      <c r="DL336" s="58"/>
      <c r="DM336" s="58"/>
      <c r="DN336" s="57"/>
      <c r="DO336" s="58"/>
      <c r="DP336" s="59"/>
      <c r="DQ336" s="59"/>
      <c r="DR336" s="59"/>
      <c r="DZ336" s="133"/>
    </row>
    <row r="337" spans="1:130" ht="12.75" customHeight="1" x14ac:dyDescent="0.2">
      <c r="A337" s="1">
        <v>8</v>
      </c>
      <c r="B337" s="163" t="s">
        <v>216</v>
      </c>
      <c r="C337" s="163" t="s">
        <v>177</v>
      </c>
      <c r="D337" s="335"/>
      <c r="E337" s="302"/>
      <c r="F337" s="302"/>
      <c r="G337" s="302"/>
      <c r="H337" s="303"/>
      <c r="I337" s="335"/>
      <c r="J337" s="302"/>
      <c r="K337" s="302"/>
      <c r="L337" s="302"/>
      <c r="M337" s="303"/>
      <c r="N337" s="336" t="str">
        <f t="shared" si="33"/>
        <v/>
      </c>
      <c r="O337" s="302"/>
      <c r="P337" s="302"/>
      <c r="Q337" s="303"/>
      <c r="R337" s="335"/>
      <c r="S337" s="302"/>
      <c r="T337" s="303"/>
      <c r="U337" s="335"/>
      <c r="V337" s="302"/>
      <c r="W337" s="303"/>
      <c r="X337" s="336" t="str">
        <f t="shared" si="34"/>
        <v/>
      </c>
      <c r="Y337" s="303"/>
      <c r="Z337" s="335" t="str">
        <f t="shared" si="35"/>
        <v/>
      </c>
      <c r="AA337" s="302"/>
      <c r="AB337" s="303"/>
      <c r="AC337" s="144"/>
      <c r="AD337" s="145"/>
      <c r="AE337" s="336"/>
      <c r="AF337" s="302"/>
      <c r="AG337" s="302"/>
      <c r="AH337" s="303"/>
      <c r="AI337" s="146"/>
      <c r="AJ337" s="145"/>
      <c r="AK337" s="336"/>
      <c r="AL337" s="302"/>
      <c r="AM337" s="302"/>
      <c r="AN337" s="303"/>
      <c r="AO337" s="146"/>
      <c r="AP337" s="145"/>
      <c r="AQ337" s="336"/>
      <c r="AR337" s="302"/>
      <c r="AS337" s="302"/>
      <c r="AT337" s="303"/>
      <c r="AU337" s="146"/>
      <c r="AV337" s="145"/>
      <c r="AW337" s="336"/>
      <c r="AX337" s="302"/>
      <c r="AY337" s="302"/>
      <c r="AZ337" s="303"/>
      <c r="BA337" s="146"/>
      <c r="BB337" s="145"/>
      <c r="BC337" s="336"/>
      <c r="BD337" s="303"/>
      <c r="BE337" s="163"/>
      <c r="BF337" s="306"/>
      <c r="BG337" s="302"/>
      <c r="BH337" s="303"/>
      <c r="BI337" s="336"/>
      <c r="BJ337" s="303"/>
      <c r="BK337" s="335" t="str">
        <f t="shared" si="36"/>
        <v/>
      </c>
      <c r="BL337" s="302"/>
      <c r="BM337" s="303"/>
      <c r="BN337" s="306"/>
      <c r="BO337" s="302"/>
      <c r="BP337" s="303"/>
      <c r="BQ337" s="306"/>
      <c r="BR337" s="303"/>
      <c r="BS337" s="148">
        <v>22</v>
      </c>
      <c r="BT337" s="335"/>
      <c r="BU337" s="302"/>
      <c r="BV337" s="302"/>
      <c r="BW337" s="303"/>
      <c r="BX337" s="2"/>
      <c r="BY337" s="8"/>
      <c r="BZ337" s="8"/>
      <c r="CA337" s="8"/>
      <c r="CB337" s="8"/>
      <c r="CC337" s="8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57"/>
      <c r="DI337" s="58"/>
      <c r="DJ337" s="58"/>
      <c r="DK337" s="57"/>
      <c r="DL337" s="58"/>
      <c r="DM337" s="58"/>
      <c r="DN337" s="57"/>
      <c r="DO337" s="58"/>
      <c r="DP337" s="59"/>
      <c r="DQ337" s="59"/>
      <c r="DR337" s="59"/>
      <c r="DZ337" s="133"/>
    </row>
    <row r="338" spans="1:130" ht="12.75" customHeight="1" x14ac:dyDescent="0.2">
      <c r="A338" s="1">
        <v>8</v>
      </c>
      <c r="B338" s="163" t="s">
        <v>224</v>
      </c>
      <c r="C338" s="163" t="s">
        <v>186</v>
      </c>
      <c r="D338" s="335"/>
      <c r="E338" s="302"/>
      <c r="F338" s="302"/>
      <c r="G338" s="302"/>
      <c r="H338" s="303"/>
      <c r="I338" s="335"/>
      <c r="J338" s="302"/>
      <c r="K338" s="302"/>
      <c r="L338" s="302"/>
      <c r="M338" s="303"/>
      <c r="N338" s="336" t="str">
        <f t="shared" si="33"/>
        <v/>
      </c>
      <c r="O338" s="302"/>
      <c r="P338" s="302"/>
      <c r="Q338" s="303"/>
      <c r="R338" s="335"/>
      <c r="S338" s="302"/>
      <c r="T338" s="303"/>
      <c r="U338" s="335"/>
      <c r="V338" s="302"/>
      <c r="W338" s="303"/>
      <c r="X338" s="336" t="str">
        <f t="shared" si="34"/>
        <v/>
      </c>
      <c r="Y338" s="303"/>
      <c r="Z338" s="335" t="str">
        <f t="shared" si="35"/>
        <v/>
      </c>
      <c r="AA338" s="302"/>
      <c r="AB338" s="303"/>
      <c r="AC338" s="144"/>
      <c r="AD338" s="145"/>
      <c r="AE338" s="336"/>
      <c r="AF338" s="302"/>
      <c r="AG338" s="302"/>
      <c r="AH338" s="303"/>
      <c r="AI338" s="146"/>
      <c r="AJ338" s="145"/>
      <c r="AK338" s="336"/>
      <c r="AL338" s="302"/>
      <c r="AM338" s="302"/>
      <c r="AN338" s="303"/>
      <c r="AO338" s="146"/>
      <c r="AP338" s="145"/>
      <c r="AQ338" s="336"/>
      <c r="AR338" s="302"/>
      <c r="AS338" s="302"/>
      <c r="AT338" s="303"/>
      <c r="AU338" s="146"/>
      <c r="AV338" s="145"/>
      <c r="AW338" s="336"/>
      <c r="AX338" s="302"/>
      <c r="AY338" s="302"/>
      <c r="AZ338" s="303"/>
      <c r="BA338" s="146"/>
      <c r="BB338" s="145"/>
      <c r="BC338" s="336"/>
      <c r="BD338" s="303"/>
      <c r="BE338" s="163"/>
      <c r="BF338" s="306"/>
      <c r="BG338" s="302"/>
      <c r="BH338" s="303"/>
      <c r="BI338" s="336"/>
      <c r="BJ338" s="303"/>
      <c r="BK338" s="335" t="str">
        <f t="shared" si="36"/>
        <v/>
      </c>
      <c r="BL338" s="302"/>
      <c r="BM338" s="303"/>
      <c r="BN338" s="306"/>
      <c r="BO338" s="302"/>
      <c r="BP338" s="303"/>
      <c r="BQ338" s="306"/>
      <c r="BR338" s="303"/>
      <c r="BS338" s="148">
        <v>23</v>
      </c>
      <c r="BT338" s="335"/>
      <c r="BU338" s="302"/>
      <c r="BV338" s="302"/>
      <c r="BW338" s="303"/>
      <c r="BX338" s="2"/>
      <c r="BY338" s="8"/>
      <c r="BZ338" s="8"/>
      <c r="CA338" s="8"/>
      <c r="CB338" s="8"/>
      <c r="CC338" s="8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57"/>
      <c r="DI338" s="58"/>
      <c r="DJ338" s="58"/>
      <c r="DK338" s="57"/>
      <c r="DL338" s="58"/>
      <c r="DM338" s="58"/>
      <c r="DN338" s="57"/>
      <c r="DO338" s="58"/>
      <c r="DP338" s="59"/>
      <c r="DQ338" s="59"/>
      <c r="DR338" s="59"/>
      <c r="DZ338" s="133"/>
    </row>
    <row r="339" spans="1:130" ht="12.75" customHeight="1" x14ac:dyDescent="0.2">
      <c r="A339" s="1">
        <v>8</v>
      </c>
      <c r="B339" s="163" t="s">
        <v>232</v>
      </c>
      <c r="C339" s="163" t="s">
        <v>195</v>
      </c>
      <c r="D339" s="335"/>
      <c r="E339" s="302"/>
      <c r="F339" s="302"/>
      <c r="G339" s="302"/>
      <c r="H339" s="303"/>
      <c r="I339" s="335"/>
      <c r="J339" s="302"/>
      <c r="K339" s="302"/>
      <c r="L339" s="302"/>
      <c r="M339" s="303"/>
      <c r="N339" s="336" t="str">
        <f t="shared" si="33"/>
        <v/>
      </c>
      <c r="O339" s="302"/>
      <c r="P339" s="302"/>
      <c r="Q339" s="303"/>
      <c r="R339" s="335"/>
      <c r="S339" s="302"/>
      <c r="T339" s="303"/>
      <c r="U339" s="335"/>
      <c r="V339" s="302"/>
      <c r="W339" s="303"/>
      <c r="X339" s="336" t="str">
        <f t="shared" si="34"/>
        <v/>
      </c>
      <c r="Y339" s="303"/>
      <c r="Z339" s="335" t="str">
        <f t="shared" si="35"/>
        <v/>
      </c>
      <c r="AA339" s="302"/>
      <c r="AB339" s="303"/>
      <c r="AC339" s="144"/>
      <c r="AD339" s="145"/>
      <c r="AE339" s="336"/>
      <c r="AF339" s="302"/>
      <c r="AG339" s="302"/>
      <c r="AH339" s="303"/>
      <c r="AI339" s="146"/>
      <c r="AJ339" s="145"/>
      <c r="AK339" s="336"/>
      <c r="AL339" s="302"/>
      <c r="AM339" s="302"/>
      <c r="AN339" s="303"/>
      <c r="AO339" s="146"/>
      <c r="AP339" s="145"/>
      <c r="AQ339" s="336"/>
      <c r="AR339" s="302"/>
      <c r="AS339" s="302"/>
      <c r="AT339" s="303"/>
      <c r="AU339" s="146"/>
      <c r="AV339" s="145"/>
      <c r="AW339" s="336"/>
      <c r="AX339" s="302"/>
      <c r="AY339" s="302"/>
      <c r="AZ339" s="303"/>
      <c r="BA339" s="146"/>
      <c r="BB339" s="145"/>
      <c r="BC339" s="336"/>
      <c r="BD339" s="303"/>
      <c r="BE339" s="163"/>
      <c r="BF339" s="306"/>
      <c r="BG339" s="302"/>
      <c r="BH339" s="303"/>
      <c r="BI339" s="336"/>
      <c r="BJ339" s="303"/>
      <c r="BK339" s="335" t="str">
        <f t="shared" si="36"/>
        <v/>
      </c>
      <c r="BL339" s="302"/>
      <c r="BM339" s="303"/>
      <c r="BN339" s="306"/>
      <c r="BO339" s="302"/>
      <c r="BP339" s="303"/>
      <c r="BQ339" s="306"/>
      <c r="BR339" s="303"/>
      <c r="BS339" s="148">
        <v>24</v>
      </c>
      <c r="BT339" s="335"/>
      <c r="BU339" s="302"/>
      <c r="BV339" s="302"/>
      <c r="BW339" s="303"/>
      <c r="BX339" s="2"/>
      <c r="BY339" s="8"/>
      <c r="BZ339" s="8"/>
      <c r="CA339" s="8"/>
      <c r="CB339" s="8"/>
      <c r="CC339" s="8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57"/>
      <c r="DI339" s="58"/>
      <c r="DJ339" s="58"/>
      <c r="DK339" s="57"/>
      <c r="DL339" s="58"/>
      <c r="DM339" s="58"/>
      <c r="DN339" s="57"/>
      <c r="DO339" s="58"/>
      <c r="DP339" s="59"/>
      <c r="DQ339" s="59"/>
      <c r="DR339" s="59"/>
      <c r="DZ339" s="133"/>
    </row>
    <row r="340" spans="1:130" ht="12.75" customHeight="1" x14ac:dyDescent="0.2">
      <c r="A340" s="1">
        <v>8</v>
      </c>
      <c r="B340" s="163" t="s">
        <v>239</v>
      </c>
      <c r="C340" s="163" t="s">
        <v>201</v>
      </c>
      <c r="D340" s="335"/>
      <c r="E340" s="302"/>
      <c r="F340" s="302"/>
      <c r="G340" s="302"/>
      <c r="H340" s="303"/>
      <c r="I340" s="335"/>
      <c r="J340" s="302"/>
      <c r="K340" s="302"/>
      <c r="L340" s="302"/>
      <c r="M340" s="303"/>
      <c r="N340" s="336" t="str">
        <f t="shared" si="33"/>
        <v/>
      </c>
      <c r="O340" s="302"/>
      <c r="P340" s="302"/>
      <c r="Q340" s="303"/>
      <c r="R340" s="335"/>
      <c r="S340" s="302"/>
      <c r="T340" s="303"/>
      <c r="U340" s="335"/>
      <c r="V340" s="302"/>
      <c r="W340" s="303"/>
      <c r="X340" s="336" t="str">
        <f t="shared" si="34"/>
        <v/>
      </c>
      <c r="Y340" s="303"/>
      <c r="Z340" s="335" t="str">
        <f t="shared" si="35"/>
        <v/>
      </c>
      <c r="AA340" s="302"/>
      <c r="AB340" s="303"/>
      <c r="AC340" s="144"/>
      <c r="AD340" s="145"/>
      <c r="AE340" s="336"/>
      <c r="AF340" s="302"/>
      <c r="AG340" s="302"/>
      <c r="AH340" s="303"/>
      <c r="AI340" s="146"/>
      <c r="AJ340" s="145"/>
      <c r="AK340" s="336"/>
      <c r="AL340" s="302"/>
      <c r="AM340" s="302"/>
      <c r="AN340" s="303"/>
      <c r="AO340" s="146"/>
      <c r="AP340" s="145"/>
      <c r="AQ340" s="336"/>
      <c r="AR340" s="302"/>
      <c r="AS340" s="302"/>
      <c r="AT340" s="303"/>
      <c r="AU340" s="146"/>
      <c r="AV340" s="145"/>
      <c r="AW340" s="336"/>
      <c r="AX340" s="302"/>
      <c r="AY340" s="302"/>
      <c r="AZ340" s="303"/>
      <c r="BA340" s="146"/>
      <c r="BB340" s="145"/>
      <c r="BC340" s="336"/>
      <c r="BD340" s="303"/>
      <c r="BE340" s="163"/>
      <c r="BF340" s="306"/>
      <c r="BG340" s="302"/>
      <c r="BH340" s="303"/>
      <c r="BI340" s="336"/>
      <c r="BJ340" s="303"/>
      <c r="BK340" s="335" t="str">
        <f t="shared" si="36"/>
        <v/>
      </c>
      <c r="BL340" s="302"/>
      <c r="BM340" s="303"/>
      <c r="BN340" s="306"/>
      <c r="BO340" s="302"/>
      <c r="BP340" s="303"/>
      <c r="BQ340" s="306"/>
      <c r="BR340" s="303"/>
      <c r="BS340" s="147" t="s">
        <v>19</v>
      </c>
      <c r="BT340" s="335"/>
      <c r="BU340" s="302"/>
      <c r="BV340" s="302"/>
      <c r="BW340" s="303"/>
      <c r="BX340" s="2"/>
      <c r="BY340" s="8"/>
      <c r="BZ340" s="8"/>
      <c r="CA340" s="8"/>
      <c r="CB340" s="8"/>
      <c r="CC340" s="8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57"/>
      <c r="DI340" s="58"/>
      <c r="DJ340" s="58"/>
      <c r="DK340" s="57"/>
      <c r="DL340" s="58"/>
      <c r="DM340" s="58"/>
      <c r="DN340" s="57"/>
      <c r="DO340" s="58"/>
      <c r="DP340" s="59"/>
      <c r="DQ340" s="59"/>
      <c r="DR340" s="59"/>
      <c r="DZ340" s="133"/>
    </row>
    <row r="341" spans="1:130" ht="12.75" customHeight="1" x14ac:dyDescent="0.2">
      <c r="A341" s="1">
        <v>8</v>
      </c>
      <c r="B341" s="162" t="s">
        <v>2</v>
      </c>
      <c r="C341" s="162" t="s">
        <v>209</v>
      </c>
      <c r="D341" s="335"/>
      <c r="E341" s="302"/>
      <c r="F341" s="302"/>
      <c r="G341" s="302"/>
      <c r="H341" s="303"/>
      <c r="I341" s="335"/>
      <c r="J341" s="302"/>
      <c r="K341" s="302"/>
      <c r="L341" s="302"/>
      <c r="M341" s="303"/>
      <c r="N341" s="336" t="str">
        <f t="shared" si="33"/>
        <v/>
      </c>
      <c r="O341" s="302"/>
      <c r="P341" s="302"/>
      <c r="Q341" s="303"/>
      <c r="R341" s="335"/>
      <c r="S341" s="302"/>
      <c r="T341" s="303"/>
      <c r="U341" s="335"/>
      <c r="V341" s="302"/>
      <c r="W341" s="303"/>
      <c r="X341" s="336" t="str">
        <f t="shared" si="34"/>
        <v/>
      </c>
      <c r="Y341" s="303"/>
      <c r="Z341" s="335" t="str">
        <f t="shared" si="35"/>
        <v/>
      </c>
      <c r="AA341" s="302"/>
      <c r="AB341" s="303"/>
      <c r="AC341" s="144"/>
      <c r="AD341" s="145"/>
      <c r="AE341" s="336"/>
      <c r="AF341" s="302"/>
      <c r="AG341" s="302"/>
      <c r="AH341" s="303"/>
      <c r="AI341" s="146"/>
      <c r="AJ341" s="145"/>
      <c r="AK341" s="336"/>
      <c r="AL341" s="302"/>
      <c r="AM341" s="302"/>
      <c r="AN341" s="303"/>
      <c r="AO341" s="146"/>
      <c r="AP341" s="145"/>
      <c r="AQ341" s="336"/>
      <c r="AR341" s="302"/>
      <c r="AS341" s="302"/>
      <c r="AT341" s="303"/>
      <c r="AU341" s="146"/>
      <c r="AV341" s="145"/>
      <c r="AW341" s="336"/>
      <c r="AX341" s="302"/>
      <c r="AY341" s="302"/>
      <c r="AZ341" s="303"/>
      <c r="BA341" s="146"/>
      <c r="BB341" s="145"/>
      <c r="BC341" s="336"/>
      <c r="BD341" s="303"/>
      <c r="BE341" s="163"/>
      <c r="BF341" s="306"/>
      <c r="BG341" s="302"/>
      <c r="BH341" s="303"/>
      <c r="BI341" s="336"/>
      <c r="BJ341" s="303"/>
      <c r="BK341" s="335" t="str">
        <f t="shared" si="36"/>
        <v/>
      </c>
      <c r="BL341" s="302"/>
      <c r="BM341" s="303"/>
      <c r="BN341" s="306"/>
      <c r="BO341" s="302"/>
      <c r="BP341" s="303"/>
      <c r="BQ341" s="306"/>
      <c r="BR341" s="303"/>
      <c r="BS341" s="147" t="s">
        <v>27</v>
      </c>
      <c r="BT341" s="335"/>
      <c r="BU341" s="302"/>
      <c r="BV341" s="302"/>
      <c r="BW341" s="303"/>
      <c r="BX341" s="2"/>
      <c r="BY341" s="8"/>
      <c r="BZ341" s="8"/>
      <c r="CA341" s="8"/>
      <c r="CB341" s="8"/>
      <c r="CC341" s="8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57"/>
      <c r="DI341" s="58"/>
      <c r="DJ341" s="58"/>
      <c r="DK341" s="57"/>
      <c r="DL341" s="58"/>
      <c r="DM341" s="58"/>
      <c r="DN341" s="57"/>
      <c r="DO341" s="58"/>
      <c r="DP341" s="59"/>
      <c r="DQ341" s="59"/>
      <c r="DR341" s="59"/>
      <c r="DZ341" s="133"/>
    </row>
    <row r="342" spans="1:130" ht="12.75" customHeight="1" x14ac:dyDescent="0.2">
      <c r="A342" s="1">
        <v>8</v>
      </c>
      <c r="B342" s="162" t="s">
        <v>19</v>
      </c>
      <c r="C342" s="162" t="s">
        <v>216</v>
      </c>
      <c r="D342" s="335"/>
      <c r="E342" s="302"/>
      <c r="F342" s="302"/>
      <c r="G342" s="302"/>
      <c r="H342" s="303"/>
      <c r="I342" s="335"/>
      <c r="J342" s="302"/>
      <c r="K342" s="302"/>
      <c r="L342" s="302"/>
      <c r="M342" s="303"/>
      <c r="N342" s="336" t="str">
        <f t="shared" si="33"/>
        <v/>
      </c>
      <c r="O342" s="302"/>
      <c r="P342" s="302"/>
      <c r="Q342" s="303"/>
      <c r="R342" s="335"/>
      <c r="S342" s="302"/>
      <c r="T342" s="303"/>
      <c r="U342" s="335"/>
      <c r="V342" s="302"/>
      <c r="W342" s="303"/>
      <c r="X342" s="336" t="str">
        <f t="shared" si="34"/>
        <v/>
      </c>
      <c r="Y342" s="303"/>
      <c r="Z342" s="335" t="str">
        <f t="shared" si="35"/>
        <v/>
      </c>
      <c r="AA342" s="302"/>
      <c r="AB342" s="303"/>
      <c r="AC342" s="144"/>
      <c r="AD342" s="145"/>
      <c r="AE342" s="336"/>
      <c r="AF342" s="302"/>
      <c r="AG342" s="302"/>
      <c r="AH342" s="303"/>
      <c r="AI342" s="146"/>
      <c r="AJ342" s="145"/>
      <c r="AK342" s="336"/>
      <c r="AL342" s="302"/>
      <c r="AM342" s="302"/>
      <c r="AN342" s="303"/>
      <c r="AO342" s="146"/>
      <c r="AP342" s="145"/>
      <c r="AQ342" s="336"/>
      <c r="AR342" s="302"/>
      <c r="AS342" s="302"/>
      <c r="AT342" s="303"/>
      <c r="AU342" s="146"/>
      <c r="AV342" s="145"/>
      <c r="AW342" s="336"/>
      <c r="AX342" s="302"/>
      <c r="AY342" s="302"/>
      <c r="AZ342" s="303"/>
      <c r="BA342" s="146"/>
      <c r="BB342" s="145"/>
      <c r="BC342" s="336"/>
      <c r="BD342" s="303"/>
      <c r="BE342" s="163"/>
      <c r="BF342" s="306"/>
      <c r="BG342" s="302"/>
      <c r="BH342" s="303"/>
      <c r="BI342" s="336"/>
      <c r="BJ342" s="303"/>
      <c r="BK342" s="335" t="str">
        <f t="shared" si="36"/>
        <v/>
      </c>
      <c r="BL342" s="302"/>
      <c r="BM342" s="303"/>
      <c r="BN342" s="306"/>
      <c r="BO342" s="302"/>
      <c r="BP342" s="303"/>
      <c r="BQ342" s="306"/>
      <c r="BR342" s="303"/>
      <c r="BS342" s="147" t="s">
        <v>33</v>
      </c>
      <c r="BT342" s="335"/>
      <c r="BU342" s="302"/>
      <c r="BV342" s="302"/>
      <c r="BW342" s="303"/>
      <c r="BX342" s="2"/>
      <c r="BY342" s="8"/>
      <c r="BZ342" s="8"/>
      <c r="CA342" s="8"/>
      <c r="CB342" s="8"/>
      <c r="CC342" s="8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57"/>
      <c r="DI342" s="58"/>
      <c r="DJ342" s="58"/>
      <c r="DK342" s="57"/>
      <c r="DL342" s="58"/>
      <c r="DM342" s="58"/>
      <c r="DN342" s="57"/>
      <c r="DO342" s="58"/>
      <c r="DP342" s="59"/>
      <c r="DQ342" s="59"/>
      <c r="DR342" s="59"/>
      <c r="DZ342" s="133"/>
    </row>
    <row r="343" spans="1:130" ht="12.75" customHeight="1" x14ac:dyDescent="0.2">
      <c r="A343" s="1">
        <v>8</v>
      </c>
      <c r="B343" s="162" t="s">
        <v>27</v>
      </c>
      <c r="C343" s="162" t="s">
        <v>224</v>
      </c>
      <c r="D343" s="335"/>
      <c r="E343" s="302"/>
      <c r="F343" s="302"/>
      <c r="G343" s="302"/>
      <c r="H343" s="303"/>
      <c r="I343" s="335"/>
      <c r="J343" s="302"/>
      <c r="K343" s="302"/>
      <c r="L343" s="302"/>
      <c r="M343" s="303"/>
      <c r="N343" s="336" t="str">
        <f t="shared" si="33"/>
        <v/>
      </c>
      <c r="O343" s="302"/>
      <c r="P343" s="302"/>
      <c r="Q343" s="303"/>
      <c r="R343" s="335"/>
      <c r="S343" s="302"/>
      <c r="T343" s="303"/>
      <c r="U343" s="335"/>
      <c r="V343" s="302"/>
      <c r="W343" s="303"/>
      <c r="X343" s="336" t="str">
        <f t="shared" si="34"/>
        <v/>
      </c>
      <c r="Y343" s="303"/>
      <c r="Z343" s="335" t="str">
        <f t="shared" si="35"/>
        <v/>
      </c>
      <c r="AA343" s="302"/>
      <c r="AB343" s="303"/>
      <c r="AC343" s="144"/>
      <c r="AD343" s="145"/>
      <c r="AE343" s="336"/>
      <c r="AF343" s="302"/>
      <c r="AG343" s="302"/>
      <c r="AH343" s="303"/>
      <c r="AI343" s="146"/>
      <c r="AJ343" s="145"/>
      <c r="AK343" s="336"/>
      <c r="AL343" s="302"/>
      <c r="AM343" s="302"/>
      <c r="AN343" s="303"/>
      <c r="AO343" s="146"/>
      <c r="AP343" s="145"/>
      <c r="AQ343" s="336"/>
      <c r="AR343" s="302"/>
      <c r="AS343" s="302"/>
      <c r="AT343" s="303"/>
      <c r="AU343" s="146"/>
      <c r="AV343" s="145"/>
      <c r="AW343" s="336"/>
      <c r="AX343" s="302"/>
      <c r="AY343" s="302"/>
      <c r="AZ343" s="303"/>
      <c r="BA343" s="146"/>
      <c r="BB343" s="145"/>
      <c r="BC343" s="336"/>
      <c r="BD343" s="303"/>
      <c r="BE343" s="163"/>
      <c r="BF343" s="306"/>
      <c r="BG343" s="302"/>
      <c r="BH343" s="303"/>
      <c r="BI343" s="336"/>
      <c r="BJ343" s="303"/>
      <c r="BK343" s="335" t="str">
        <f t="shared" si="36"/>
        <v/>
      </c>
      <c r="BL343" s="302"/>
      <c r="BM343" s="303"/>
      <c r="BN343" s="306"/>
      <c r="BO343" s="302"/>
      <c r="BP343" s="303"/>
      <c r="BQ343" s="306"/>
      <c r="BR343" s="303"/>
      <c r="BS343" s="147" t="s">
        <v>47</v>
      </c>
      <c r="BT343" s="335"/>
      <c r="BU343" s="302"/>
      <c r="BV343" s="302"/>
      <c r="BW343" s="303"/>
      <c r="BX343" s="2"/>
      <c r="BY343" s="8"/>
      <c r="BZ343" s="8"/>
      <c r="CA343" s="8"/>
      <c r="CB343" s="8"/>
      <c r="CC343" s="8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57"/>
      <c r="DI343" s="58"/>
      <c r="DJ343" s="58"/>
      <c r="DK343" s="57"/>
      <c r="DL343" s="58"/>
      <c r="DM343" s="58"/>
      <c r="DN343" s="57"/>
      <c r="DO343" s="58"/>
      <c r="DP343" s="59"/>
      <c r="DQ343" s="59"/>
      <c r="DR343" s="59"/>
      <c r="DZ343" s="133"/>
    </row>
    <row r="344" spans="1:130" ht="12.75" customHeight="1" x14ac:dyDescent="0.2">
      <c r="A344" s="1">
        <v>8</v>
      </c>
      <c r="B344" s="162" t="s">
        <v>33</v>
      </c>
      <c r="C344" s="162" t="s">
        <v>232</v>
      </c>
      <c r="D344" s="335"/>
      <c r="E344" s="302"/>
      <c r="F344" s="302"/>
      <c r="G344" s="302"/>
      <c r="H344" s="303"/>
      <c r="I344" s="335"/>
      <c r="J344" s="302"/>
      <c r="K344" s="302"/>
      <c r="L344" s="302"/>
      <c r="M344" s="303"/>
      <c r="N344" s="336" t="str">
        <f t="shared" si="33"/>
        <v/>
      </c>
      <c r="O344" s="302"/>
      <c r="P344" s="302"/>
      <c r="Q344" s="303"/>
      <c r="R344" s="335"/>
      <c r="S344" s="302"/>
      <c r="T344" s="303"/>
      <c r="U344" s="335"/>
      <c r="V344" s="302"/>
      <c r="W344" s="303"/>
      <c r="X344" s="336" t="str">
        <f t="shared" si="34"/>
        <v/>
      </c>
      <c r="Y344" s="303"/>
      <c r="Z344" s="335" t="str">
        <f t="shared" si="35"/>
        <v/>
      </c>
      <c r="AA344" s="302"/>
      <c r="AB344" s="303"/>
      <c r="AC344" s="144"/>
      <c r="AD344" s="145"/>
      <c r="AE344" s="336"/>
      <c r="AF344" s="302"/>
      <c r="AG344" s="302"/>
      <c r="AH344" s="303"/>
      <c r="AI344" s="146"/>
      <c r="AJ344" s="145"/>
      <c r="AK344" s="336"/>
      <c r="AL344" s="302"/>
      <c r="AM344" s="302"/>
      <c r="AN344" s="303"/>
      <c r="AO344" s="146"/>
      <c r="AP344" s="145"/>
      <c r="AQ344" s="336"/>
      <c r="AR344" s="302"/>
      <c r="AS344" s="302"/>
      <c r="AT344" s="303"/>
      <c r="AU344" s="146"/>
      <c r="AV344" s="145"/>
      <c r="AW344" s="336"/>
      <c r="AX344" s="302"/>
      <c r="AY344" s="302"/>
      <c r="AZ344" s="303"/>
      <c r="BA344" s="146"/>
      <c r="BB344" s="145"/>
      <c r="BC344" s="336"/>
      <c r="BD344" s="303"/>
      <c r="BE344" s="163"/>
      <c r="BF344" s="306"/>
      <c r="BG344" s="302"/>
      <c r="BH344" s="303"/>
      <c r="BI344" s="336"/>
      <c r="BJ344" s="303"/>
      <c r="BK344" s="335" t="str">
        <f t="shared" si="36"/>
        <v/>
      </c>
      <c r="BL344" s="302"/>
      <c r="BM344" s="303"/>
      <c r="BN344" s="306"/>
      <c r="BO344" s="302"/>
      <c r="BP344" s="303"/>
      <c r="BQ344" s="306"/>
      <c r="BR344" s="303"/>
      <c r="BS344" s="147" t="s">
        <v>75</v>
      </c>
      <c r="BT344" s="335"/>
      <c r="BU344" s="302"/>
      <c r="BV344" s="302"/>
      <c r="BW344" s="303"/>
      <c r="BX344" s="2"/>
      <c r="BY344" s="8"/>
      <c r="BZ344" s="8"/>
      <c r="CA344" s="8"/>
      <c r="CB344" s="8"/>
      <c r="CC344" s="8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57"/>
      <c r="DI344" s="58"/>
      <c r="DJ344" s="58"/>
      <c r="DK344" s="57"/>
      <c r="DL344" s="58"/>
      <c r="DM344" s="58"/>
      <c r="DN344" s="57"/>
      <c r="DO344" s="58"/>
      <c r="DP344" s="59"/>
      <c r="DQ344" s="59"/>
      <c r="DR344" s="59"/>
      <c r="DZ344" s="133"/>
    </row>
    <row r="345" spans="1:130" ht="12.75" customHeight="1" x14ac:dyDescent="0.2">
      <c r="A345" s="1">
        <v>8</v>
      </c>
      <c r="B345" s="162" t="s">
        <v>47</v>
      </c>
      <c r="C345" s="162" t="s">
        <v>239</v>
      </c>
      <c r="D345" s="335"/>
      <c r="E345" s="302"/>
      <c r="F345" s="302"/>
      <c r="G345" s="302"/>
      <c r="H345" s="303"/>
      <c r="I345" s="335"/>
      <c r="J345" s="302"/>
      <c r="K345" s="302"/>
      <c r="L345" s="302"/>
      <c r="M345" s="303"/>
      <c r="N345" s="336" t="str">
        <f t="shared" si="33"/>
        <v/>
      </c>
      <c r="O345" s="302"/>
      <c r="P345" s="302"/>
      <c r="Q345" s="303"/>
      <c r="R345" s="335"/>
      <c r="S345" s="302"/>
      <c r="T345" s="303"/>
      <c r="U345" s="335"/>
      <c r="V345" s="302"/>
      <c r="W345" s="303"/>
      <c r="X345" s="336" t="str">
        <f t="shared" si="34"/>
        <v/>
      </c>
      <c r="Y345" s="303"/>
      <c r="Z345" s="335" t="str">
        <f t="shared" si="35"/>
        <v/>
      </c>
      <c r="AA345" s="302"/>
      <c r="AB345" s="303"/>
      <c r="AC345" s="144"/>
      <c r="AD345" s="145"/>
      <c r="AE345" s="336"/>
      <c r="AF345" s="302"/>
      <c r="AG345" s="302"/>
      <c r="AH345" s="303"/>
      <c r="AI345" s="146"/>
      <c r="AJ345" s="145"/>
      <c r="AK345" s="336"/>
      <c r="AL345" s="302"/>
      <c r="AM345" s="302"/>
      <c r="AN345" s="303"/>
      <c r="AO345" s="146"/>
      <c r="AP345" s="145"/>
      <c r="AQ345" s="336"/>
      <c r="AR345" s="302"/>
      <c r="AS345" s="302"/>
      <c r="AT345" s="303"/>
      <c r="AU345" s="146"/>
      <c r="AV345" s="145"/>
      <c r="AW345" s="336"/>
      <c r="AX345" s="302"/>
      <c r="AY345" s="302"/>
      <c r="AZ345" s="303"/>
      <c r="BA345" s="146"/>
      <c r="BB345" s="145"/>
      <c r="BC345" s="336"/>
      <c r="BD345" s="303"/>
      <c r="BE345" s="163"/>
      <c r="BF345" s="306"/>
      <c r="BG345" s="302"/>
      <c r="BH345" s="303"/>
      <c r="BI345" s="336"/>
      <c r="BJ345" s="303"/>
      <c r="BK345" s="335" t="str">
        <f t="shared" si="36"/>
        <v/>
      </c>
      <c r="BL345" s="302"/>
      <c r="BM345" s="303"/>
      <c r="BN345" s="306"/>
      <c r="BO345" s="302"/>
      <c r="BP345" s="303"/>
      <c r="BQ345" s="306"/>
      <c r="BR345" s="303"/>
      <c r="BS345" s="147" t="s">
        <v>87</v>
      </c>
      <c r="BT345" s="335"/>
      <c r="BU345" s="302"/>
      <c r="BV345" s="302"/>
      <c r="BW345" s="303"/>
      <c r="BX345" s="2"/>
      <c r="BY345" s="8"/>
      <c r="BZ345" s="8"/>
      <c r="CA345" s="8"/>
      <c r="CB345" s="8"/>
      <c r="CC345" s="8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57"/>
      <c r="DI345" s="58"/>
      <c r="DJ345" s="58"/>
      <c r="DK345" s="57"/>
      <c r="DL345" s="58"/>
      <c r="DM345" s="58"/>
      <c r="DN345" s="57"/>
      <c r="DO345" s="58"/>
      <c r="DP345" s="59"/>
      <c r="DQ345" s="59"/>
      <c r="DR345" s="59"/>
      <c r="DZ345" s="133"/>
    </row>
    <row r="346" spans="1:130" ht="12.75" customHeight="1" x14ac:dyDescent="0.2">
      <c r="A346" s="1">
        <v>8</v>
      </c>
      <c r="B346" s="164" t="s">
        <v>75</v>
      </c>
      <c r="C346" s="164" t="s">
        <v>245</v>
      </c>
      <c r="D346" s="320"/>
      <c r="E346" s="294"/>
      <c r="F346" s="294"/>
      <c r="G346" s="294"/>
      <c r="H346" s="295"/>
      <c r="I346" s="320"/>
      <c r="J346" s="294"/>
      <c r="K346" s="294"/>
      <c r="L346" s="294"/>
      <c r="M346" s="295"/>
      <c r="N346" s="334" t="str">
        <f t="shared" si="33"/>
        <v/>
      </c>
      <c r="O346" s="294"/>
      <c r="P346" s="294"/>
      <c r="Q346" s="295"/>
      <c r="R346" s="320"/>
      <c r="S346" s="294"/>
      <c r="T346" s="295"/>
      <c r="U346" s="320"/>
      <c r="V346" s="294"/>
      <c r="W346" s="295"/>
      <c r="X346" s="334" t="str">
        <f t="shared" si="34"/>
        <v/>
      </c>
      <c r="Y346" s="295"/>
      <c r="Z346" s="320" t="str">
        <f t="shared" si="35"/>
        <v/>
      </c>
      <c r="AA346" s="294"/>
      <c r="AB346" s="295"/>
      <c r="AC346" s="151"/>
      <c r="AD346" s="152"/>
      <c r="AE346" s="334"/>
      <c r="AF346" s="294"/>
      <c r="AG346" s="294"/>
      <c r="AH346" s="295"/>
      <c r="AI346" s="153"/>
      <c r="AJ346" s="152"/>
      <c r="AK346" s="334"/>
      <c r="AL346" s="294"/>
      <c r="AM346" s="294"/>
      <c r="AN346" s="295"/>
      <c r="AO346" s="153"/>
      <c r="AP346" s="152"/>
      <c r="AQ346" s="334"/>
      <c r="AR346" s="294"/>
      <c r="AS346" s="294"/>
      <c r="AT346" s="295"/>
      <c r="AU346" s="153"/>
      <c r="AV346" s="152"/>
      <c r="AW346" s="334"/>
      <c r="AX346" s="294"/>
      <c r="AY346" s="294"/>
      <c r="AZ346" s="295"/>
      <c r="BA346" s="153"/>
      <c r="BB346" s="152"/>
      <c r="BC346" s="334"/>
      <c r="BD346" s="295"/>
      <c r="BE346" s="165"/>
      <c r="BF346" s="298"/>
      <c r="BG346" s="294"/>
      <c r="BH346" s="295"/>
      <c r="BI346" s="334"/>
      <c r="BJ346" s="295"/>
      <c r="BK346" s="320" t="str">
        <f t="shared" si="36"/>
        <v/>
      </c>
      <c r="BL346" s="294"/>
      <c r="BM346" s="295"/>
      <c r="BN346" s="298"/>
      <c r="BO346" s="294"/>
      <c r="BP346" s="295"/>
      <c r="BQ346" s="298"/>
      <c r="BR346" s="295"/>
      <c r="BS346" s="154" t="s">
        <v>94</v>
      </c>
      <c r="BT346" s="320"/>
      <c r="BU346" s="294"/>
      <c r="BV346" s="294"/>
      <c r="BW346" s="295"/>
      <c r="BX346" s="2"/>
      <c r="BY346" s="8"/>
      <c r="BZ346" s="8"/>
      <c r="CA346" s="8"/>
      <c r="CB346" s="8"/>
      <c r="CC346" s="8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57"/>
      <c r="DI346" s="58"/>
      <c r="DJ346" s="58"/>
      <c r="DK346" s="57"/>
      <c r="DL346" s="58"/>
      <c r="DM346" s="58"/>
      <c r="DN346" s="57"/>
      <c r="DO346" s="58"/>
      <c r="DP346" s="59"/>
      <c r="DQ346" s="59"/>
      <c r="DR346" s="59"/>
      <c r="DZ346" s="133"/>
    </row>
    <row r="347" spans="1:130" ht="12.75" customHeight="1" x14ac:dyDescent="0.2">
      <c r="A347" s="1">
        <v>8</v>
      </c>
      <c r="B347" s="321"/>
      <c r="C347" s="322"/>
      <c r="D347" s="322"/>
      <c r="E347" s="322"/>
      <c r="F347" s="322"/>
      <c r="G347" s="322"/>
      <c r="H347" s="322"/>
      <c r="I347" s="322"/>
      <c r="J347" s="322"/>
      <c r="K347" s="322"/>
      <c r="L347" s="322"/>
      <c r="M347" s="322"/>
      <c r="N347" s="322"/>
      <c r="O347" s="322"/>
      <c r="P347" s="322"/>
      <c r="Q347" s="322"/>
      <c r="R347" s="322"/>
      <c r="S347" s="322"/>
      <c r="T347" s="322"/>
      <c r="U347" s="322"/>
      <c r="V347" s="322"/>
      <c r="W347" s="322"/>
      <c r="X347" s="322"/>
      <c r="Y347" s="322"/>
      <c r="Z347" s="322"/>
      <c r="AA347" s="322"/>
      <c r="AB347" s="322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2"/>
      <c r="BA347" s="322"/>
      <c r="BB347" s="322"/>
      <c r="BC347" s="322"/>
      <c r="BD347" s="322"/>
      <c r="BE347" s="322"/>
      <c r="BF347" s="322"/>
      <c r="BG347" s="322"/>
      <c r="BH347" s="322"/>
      <c r="BI347" s="322"/>
      <c r="BJ347" s="322"/>
      <c r="BK347" s="322"/>
      <c r="BL347" s="322"/>
      <c r="BM347" s="322"/>
      <c r="BN347" s="322"/>
      <c r="BO347" s="322"/>
      <c r="BP347" s="322"/>
      <c r="BQ347" s="322"/>
      <c r="BR347" s="322"/>
      <c r="BS347" s="322"/>
      <c r="BT347" s="322"/>
      <c r="BU347" s="322"/>
      <c r="BV347" s="322"/>
      <c r="BW347" s="322"/>
      <c r="BX347" s="2"/>
      <c r="BY347" s="8"/>
      <c r="BZ347" s="8"/>
      <c r="CA347" s="8"/>
      <c r="CB347" s="8"/>
      <c r="CC347" s="8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57"/>
      <c r="DI347" s="58"/>
      <c r="DJ347" s="58"/>
      <c r="DK347" s="57"/>
      <c r="DL347" s="58"/>
      <c r="DM347" s="58"/>
      <c r="DN347" s="57"/>
      <c r="DO347" s="58"/>
      <c r="DP347" s="59"/>
      <c r="DQ347" s="59"/>
      <c r="DR347" s="59"/>
      <c r="DZ347" s="133"/>
    </row>
    <row r="348" spans="1:130" ht="12.75" customHeight="1" x14ac:dyDescent="0.2">
      <c r="A348" s="1">
        <v>8</v>
      </c>
      <c r="B348" s="323" t="s">
        <v>247</v>
      </c>
      <c r="C348" s="324"/>
      <c r="D348" s="324"/>
      <c r="E348" s="324"/>
      <c r="F348" s="324"/>
      <c r="G348" s="324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4"/>
      <c r="AS348" s="324"/>
      <c r="AT348" s="324"/>
      <c r="AU348" s="324"/>
      <c r="AV348" s="324"/>
      <c r="AW348" s="324"/>
      <c r="AX348" s="324"/>
      <c r="AY348" s="324"/>
      <c r="AZ348" s="324"/>
      <c r="BA348" s="324"/>
      <c r="BB348" s="324"/>
      <c r="BC348" s="324"/>
      <c r="BD348" s="324"/>
      <c r="BE348" s="324"/>
      <c r="BF348" s="324"/>
      <c r="BG348" s="324"/>
      <c r="BH348" s="324"/>
      <c r="BI348" s="324"/>
      <c r="BJ348" s="325" t="s">
        <v>248</v>
      </c>
      <c r="BK348" s="326"/>
      <c r="BL348" s="326"/>
      <c r="BM348" s="326"/>
      <c r="BN348" s="326"/>
      <c r="BO348" s="326"/>
      <c r="BP348" s="326"/>
      <c r="BQ348" s="326"/>
      <c r="BR348" s="326"/>
      <c r="BS348" s="326"/>
      <c r="BT348" s="326"/>
      <c r="BU348" s="326"/>
      <c r="BV348" s="326"/>
      <c r="BW348" s="327"/>
      <c r="BX348" s="2"/>
      <c r="BY348" s="8"/>
      <c r="BZ348" s="8"/>
      <c r="CA348" s="8"/>
      <c r="CB348" s="8"/>
      <c r="CC348" s="8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57"/>
      <c r="DI348" s="58"/>
      <c r="DJ348" s="58"/>
      <c r="DK348" s="57"/>
      <c r="DL348" s="58"/>
      <c r="DM348" s="58"/>
      <c r="DN348" s="57"/>
      <c r="DO348" s="58"/>
      <c r="DP348" s="59"/>
      <c r="DQ348" s="59"/>
      <c r="DR348" s="59"/>
      <c r="DZ348" s="133"/>
    </row>
    <row r="349" spans="1:130" ht="12.75" customHeight="1" x14ac:dyDescent="0.2">
      <c r="A349" s="1">
        <v>8</v>
      </c>
      <c r="B349" s="331" t="s">
        <v>249</v>
      </c>
      <c r="C349" s="316"/>
      <c r="D349" s="332" t="s">
        <v>250</v>
      </c>
      <c r="E349" s="316"/>
      <c r="F349" s="333" t="s">
        <v>251</v>
      </c>
      <c r="G349" s="315"/>
      <c r="H349" s="315"/>
      <c r="I349" s="316"/>
      <c r="J349" s="333" t="s">
        <v>252</v>
      </c>
      <c r="K349" s="315"/>
      <c r="L349" s="315"/>
      <c r="M349" s="318"/>
      <c r="N349" s="331" t="s">
        <v>249</v>
      </c>
      <c r="O349" s="316"/>
      <c r="P349" s="332" t="s">
        <v>250</v>
      </c>
      <c r="Q349" s="316"/>
      <c r="R349" s="333" t="s">
        <v>251</v>
      </c>
      <c r="S349" s="315"/>
      <c r="T349" s="315"/>
      <c r="U349" s="316"/>
      <c r="V349" s="333" t="s">
        <v>252</v>
      </c>
      <c r="W349" s="315"/>
      <c r="X349" s="315"/>
      <c r="Y349" s="318"/>
      <c r="Z349" s="331" t="s">
        <v>249</v>
      </c>
      <c r="AA349" s="316"/>
      <c r="AB349" s="332" t="s">
        <v>250</v>
      </c>
      <c r="AC349" s="316"/>
      <c r="AD349" s="333" t="s">
        <v>251</v>
      </c>
      <c r="AE349" s="315"/>
      <c r="AF349" s="315"/>
      <c r="AG349" s="316"/>
      <c r="AH349" s="333" t="s">
        <v>252</v>
      </c>
      <c r="AI349" s="315"/>
      <c r="AJ349" s="315"/>
      <c r="AK349" s="318"/>
      <c r="AL349" s="331" t="s">
        <v>249</v>
      </c>
      <c r="AM349" s="316"/>
      <c r="AN349" s="332" t="s">
        <v>250</v>
      </c>
      <c r="AO349" s="316"/>
      <c r="AP349" s="333" t="s">
        <v>251</v>
      </c>
      <c r="AQ349" s="315"/>
      <c r="AR349" s="315"/>
      <c r="AS349" s="316"/>
      <c r="AT349" s="333" t="s">
        <v>252</v>
      </c>
      <c r="AU349" s="315"/>
      <c r="AV349" s="315"/>
      <c r="AW349" s="318"/>
      <c r="AX349" s="331" t="s">
        <v>249</v>
      </c>
      <c r="AY349" s="316"/>
      <c r="AZ349" s="332" t="s">
        <v>250</v>
      </c>
      <c r="BA349" s="316"/>
      <c r="BB349" s="333" t="s">
        <v>251</v>
      </c>
      <c r="BC349" s="315"/>
      <c r="BD349" s="315"/>
      <c r="BE349" s="316"/>
      <c r="BF349" s="333" t="s">
        <v>253</v>
      </c>
      <c r="BG349" s="315"/>
      <c r="BH349" s="315"/>
      <c r="BI349" s="318"/>
      <c r="BJ349" s="328"/>
      <c r="BK349" s="329"/>
      <c r="BL349" s="329"/>
      <c r="BM349" s="329"/>
      <c r="BN349" s="329"/>
      <c r="BO349" s="329"/>
      <c r="BP349" s="329"/>
      <c r="BQ349" s="329"/>
      <c r="BR349" s="329"/>
      <c r="BS349" s="329"/>
      <c r="BT349" s="329"/>
      <c r="BU349" s="329"/>
      <c r="BV349" s="329"/>
      <c r="BW349" s="330"/>
      <c r="BX349" s="2"/>
      <c r="BY349" s="8"/>
      <c r="BZ349" s="8"/>
      <c r="CA349" s="8"/>
      <c r="CB349" s="8"/>
      <c r="CC349" s="8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57"/>
      <c r="DI349" s="58"/>
      <c r="DJ349" s="58"/>
      <c r="DK349" s="57"/>
      <c r="DL349" s="58"/>
      <c r="DM349" s="58"/>
      <c r="DN349" s="57"/>
      <c r="DO349" s="58"/>
      <c r="DP349" s="59"/>
      <c r="DQ349" s="59"/>
      <c r="DR349" s="59"/>
      <c r="DZ349" s="133"/>
    </row>
    <row r="350" spans="1:130" ht="12.75" customHeight="1" x14ac:dyDescent="0.2">
      <c r="A350" s="1">
        <v>8</v>
      </c>
      <c r="B350" s="319"/>
      <c r="C350" s="310"/>
      <c r="D350" s="309"/>
      <c r="E350" s="310"/>
      <c r="F350" s="311"/>
      <c r="G350" s="312"/>
      <c r="H350" s="312"/>
      <c r="I350" s="310"/>
      <c r="J350" s="311"/>
      <c r="K350" s="312"/>
      <c r="L350" s="312"/>
      <c r="M350" s="313"/>
      <c r="N350" s="319"/>
      <c r="O350" s="310"/>
      <c r="P350" s="309"/>
      <c r="Q350" s="310"/>
      <c r="R350" s="311"/>
      <c r="S350" s="312"/>
      <c r="T350" s="312"/>
      <c r="U350" s="310"/>
      <c r="V350" s="311"/>
      <c r="W350" s="312"/>
      <c r="X350" s="312"/>
      <c r="Y350" s="313"/>
      <c r="Z350" s="319"/>
      <c r="AA350" s="310"/>
      <c r="AB350" s="309"/>
      <c r="AC350" s="310"/>
      <c r="AD350" s="311"/>
      <c r="AE350" s="312"/>
      <c r="AF350" s="312"/>
      <c r="AG350" s="310"/>
      <c r="AH350" s="311"/>
      <c r="AI350" s="312"/>
      <c r="AJ350" s="312"/>
      <c r="AK350" s="313"/>
      <c r="AL350" s="319"/>
      <c r="AM350" s="310"/>
      <c r="AN350" s="309"/>
      <c r="AO350" s="310"/>
      <c r="AP350" s="311"/>
      <c r="AQ350" s="312"/>
      <c r="AR350" s="312"/>
      <c r="AS350" s="310"/>
      <c r="AT350" s="311"/>
      <c r="AU350" s="312"/>
      <c r="AV350" s="312"/>
      <c r="AW350" s="313"/>
      <c r="AX350" s="319"/>
      <c r="AY350" s="310"/>
      <c r="AZ350" s="309"/>
      <c r="BA350" s="310"/>
      <c r="BB350" s="311"/>
      <c r="BC350" s="312"/>
      <c r="BD350" s="312"/>
      <c r="BE350" s="310"/>
      <c r="BF350" s="311"/>
      <c r="BG350" s="312"/>
      <c r="BH350" s="312"/>
      <c r="BI350" s="313"/>
      <c r="BJ350" s="314" t="s">
        <v>255</v>
      </c>
      <c r="BK350" s="315"/>
      <c r="BL350" s="315"/>
      <c r="BM350" s="315"/>
      <c r="BN350" s="315"/>
      <c r="BO350" s="315"/>
      <c r="BP350" s="315"/>
      <c r="BQ350" s="315"/>
      <c r="BR350" s="315"/>
      <c r="BS350" s="316"/>
      <c r="BT350" s="317" t="str">
        <f>IF(MAX(R286:T302,R323:T329)=0,"",MAX(R286:T302,R323:T329))</f>
        <v/>
      </c>
      <c r="BU350" s="315"/>
      <c r="BV350" s="315"/>
      <c r="BW350" s="318"/>
      <c r="BX350" s="2"/>
      <c r="BY350" s="8"/>
      <c r="BZ350" s="8"/>
      <c r="CA350" s="8"/>
      <c r="CB350" s="8"/>
      <c r="CC350" s="8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57"/>
      <c r="DI350" s="58"/>
      <c r="DJ350" s="58"/>
      <c r="DK350" s="57"/>
      <c r="DL350" s="58"/>
      <c r="DM350" s="58"/>
      <c r="DN350" s="57"/>
      <c r="DO350" s="58"/>
      <c r="DP350" s="59"/>
      <c r="DQ350" s="59"/>
      <c r="DR350" s="59"/>
      <c r="DZ350" s="133"/>
    </row>
    <row r="351" spans="1:130" ht="12.75" customHeight="1" x14ac:dyDescent="0.2">
      <c r="A351" s="1">
        <v>8</v>
      </c>
      <c r="B351" s="306"/>
      <c r="C351" s="300"/>
      <c r="D351" s="299"/>
      <c r="E351" s="300"/>
      <c r="F351" s="301"/>
      <c r="G351" s="302"/>
      <c r="H351" s="302"/>
      <c r="I351" s="300"/>
      <c r="J351" s="301"/>
      <c r="K351" s="302"/>
      <c r="L351" s="302"/>
      <c r="M351" s="303"/>
      <c r="N351" s="306"/>
      <c r="O351" s="300"/>
      <c r="P351" s="299"/>
      <c r="Q351" s="300"/>
      <c r="R351" s="301"/>
      <c r="S351" s="302"/>
      <c r="T351" s="302"/>
      <c r="U351" s="300"/>
      <c r="V351" s="301"/>
      <c r="W351" s="302"/>
      <c r="X351" s="302"/>
      <c r="Y351" s="303"/>
      <c r="Z351" s="306"/>
      <c r="AA351" s="300"/>
      <c r="AB351" s="299"/>
      <c r="AC351" s="300"/>
      <c r="AD351" s="301"/>
      <c r="AE351" s="302"/>
      <c r="AF351" s="302"/>
      <c r="AG351" s="300"/>
      <c r="AH351" s="301"/>
      <c r="AI351" s="302"/>
      <c r="AJ351" s="302"/>
      <c r="AK351" s="303"/>
      <c r="AL351" s="306"/>
      <c r="AM351" s="300"/>
      <c r="AN351" s="299"/>
      <c r="AO351" s="300"/>
      <c r="AP351" s="301"/>
      <c r="AQ351" s="302"/>
      <c r="AR351" s="302"/>
      <c r="AS351" s="300"/>
      <c r="AT351" s="301"/>
      <c r="AU351" s="302"/>
      <c r="AV351" s="302"/>
      <c r="AW351" s="303"/>
      <c r="AX351" s="306"/>
      <c r="AY351" s="300"/>
      <c r="AZ351" s="299"/>
      <c r="BA351" s="300"/>
      <c r="BB351" s="301"/>
      <c r="BC351" s="302"/>
      <c r="BD351" s="302"/>
      <c r="BE351" s="300"/>
      <c r="BF351" s="301"/>
      <c r="BG351" s="302"/>
      <c r="BH351" s="302"/>
      <c r="BI351" s="303"/>
      <c r="BJ351" s="304" t="s">
        <v>256</v>
      </c>
      <c r="BK351" s="302"/>
      <c r="BL351" s="302"/>
      <c r="BM351" s="302"/>
      <c r="BN351" s="302"/>
      <c r="BO351" s="302"/>
      <c r="BP351" s="302"/>
      <c r="BQ351" s="302"/>
      <c r="BR351" s="302"/>
      <c r="BS351" s="300"/>
      <c r="BT351" s="305" t="str">
        <f>IF(MIN(R286:T302,R323:T329)=0,"",MIN(R286:T302,R323:T329))</f>
        <v/>
      </c>
      <c r="BU351" s="302"/>
      <c r="BV351" s="302"/>
      <c r="BW351" s="303"/>
      <c r="BX351" s="2"/>
      <c r="BY351" s="8"/>
      <c r="BZ351" s="8"/>
      <c r="CA351" s="8"/>
      <c r="CB351" s="8"/>
      <c r="CC351" s="8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57"/>
      <c r="DI351" s="58"/>
      <c r="DJ351" s="58"/>
      <c r="DK351" s="57"/>
      <c r="DL351" s="58"/>
      <c r="DM351" s="58"/>
      <c r="DN351" s="57"/>
      <c r="DO351" s="58"/>
      <c r="DP351" s="59"/>
      <c r="DQ351" s="59"/>
      <c r="DR351" s="59"/>
      <c r="DZ351" s="133"/>
    </row>
    <row r="352" spans="1:130" ht="12.75" customHeight="1" x14ac:dyDescent="0.2">
      <c r="A352" s="1">
        <v>8</v>
      </c>
      <c r="B352" s="306"/>
      <c r="C352" s="300"/>
      <c r="D352" s="299"/>
      <c r="E352" s="300"/>
      <c r="F352" s="301"/>
      <c r="G352" s="302"/>
      <c r="H352" s="302"/>
      <c r="I352" s="300"/>
      <c r="J352" s="301"/>
      <c r="K352" s="302"/>
      <c r="L352" s="302"/>
      <c r="M352" s="303"/>
      <c r="N352" s="306"/>
      <c r="O352" s="300"/>
      <c r="P352" s="299"/>
      <c r="Q352" s="300"/>
      <c r="R352" s="301"/>
      <c r="S352" s="302"/>
      <c r="T352" s="302"/>
      <c r="U352" s="300"/>
      <c r="V352" s="301"/>
      <c r="W352" s="302"/>
      <c r="X352" s="302"/>
      <c r="Y352" s="303"/>
      <c r="Z352" s="306"/>
      <c r="AA352" s="300"/>
      <c r="AB352" s="299"/>
      <c r="AC352" s="300"/>
      <c r="AD352" s="301"/>
      <c r="AE352" s="302"/>
      <c r="AF352" s="302"/>
      <c r="AG352" s="300"/>
      <c r="AH352" s="301"/>
      <c r="AI352" s="302"/>
      <c r="AJ352" s="302"/>
      <c r="AK352" s="303"/>
      <c r="AL352" s="306"/>
      <c r="AM352" s="300"/>
      <c r="AN352" s="299"/>
      <c r="AO352" s="300"/>
      <c r="AP352" s="301"/>
      <c r="AQ352" s="302"/>
      <c r="AR352" s="302"/>
      <c r="AS352" s="300"/>
      <c r="AT352" s="301"/>
      <c r="AU352" s="302"/>
      <c r="AV352" s="302"/>
      <c r="AW352" s="303"/>
      <c r="AX352" s="306"/>
      <c r="AY352" s="300"/>
      <c r="AZ352" s="299"/>
      <c r="BA352" s="300"/>
      <c r="BB352" s="301"/>
      <c r="BC352" s="302"/>
      <c r="BD352" s="302"/>
      <c r="BE352" s="300"/>
      <c r="BF352" s="301"/>
      <c r="BG352" s="302"/>
      <c r="BH352" s="302"/>
      <c r="BI352" s="303"/>
      <c r="BJ352" s="304" t="s">
        <v>257</v>
      </c>
      <c r="BK352" s="302"/>
      <c r="BL352" s="302"/>
      <c r="BM352" s="302"/>
      <c r="BN352" s="302"/>
      <c r="BO352" s="302"/>
      <c r="BP352" s="302"/>
      <c r="BQ352" s="302"/>
      <c r="BR352" s="302"/>
      <c r="BS352" s="300"/>
      <c r="BT352" s="307" t="str">
        <f ca="1">IF(BT353="","",IF(ISERROR(MATCH(BT353,BK286:BK302,0))=TRUE,OFFSET(BK322,MATCH(BT353,BK323:BK329,0),-5),OFFSET(BK285,MATCH(BT353,BK286:BK302,0),-5)))</f>
        <v/>
      </c>
      <c r="BU352" s="302"/>
      <c r="BV352" s="302"/>
      <c r="BW352" s="303"/>
      <c r="BX352" s="2"/>
      <c r="BY352" s="8"/>
      <c r="BZ352" s="8"/>
      <c r="CA352" s="8"/>
      <c r="CB352" s="8"/>
      <c r="CC352" s="8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57"/>
      <c r="DI352" s="58"/>
      <c r="DJ352" s="58"/>
      <c r="DK352" s="57"/>
      <c r="DL352" s="58"/>
      <c r="DM352" s="58"/>
      <c r="DN352" s="57"/>
      <c r="DO352" s="58"/>
      <c r="DP352" s="59"/>
      <c r="DQ352" s="59"/>
      <c r="DR352" s="59"/>
      <c r="DZ352" s="133"/>
    </row>
    <row r="353" spans="1:130" ht="12.75" customHeight="1" x14ac:dyDescent="0.2">
      <c r="A353" s="1">
        <v>8</v>
      </c>
      <c r="B353" s="306"/>
      <c r="C353" s="300"/>
      <c r="D353" s="299"/>
      <c r="E353" s="300"/>
      <c r="F353" s="301"/>
      <c r="G353" s="302"/>
      <c r="H353" s="302"/>
      <c r="I353" s="300"/>
      <c r="J353" s="301"/>
      <c r="K353" s="302"/>
      <c r="L353" s="302"/>
      <c r="M353" s="303"/>
      <c r="N353" s="306"/>
      <c r="O353" s="300"/>
      <c r="P353" s="299"/>
      <c r="Q353" s="300"/>
      <c r="R353" s="301"/>
      <c r="S353" s="302"/>
      <c r="T353" s="302"/>
      <c r="U353" s="300"/>
      <c r="V353" s="301"/>
      <c r="W353" s="302"/>
      <c r="X353" s="302"/>
      <c r="Y353" s="303"/>
      <c r="Z353" s="306"/>
      <c r="AA353" s="300"/>
      <c r="AB353" s="299"/>
      <c r="AC353" s="300"/>
      <c r="AD353" s="301"/>
      <c r="AE353" s="302"/>
      <c r="AF353" s="302"/>
      <c r="AG353" s="300"/>
      <c r="AH353" s="301"/>
      <c r="AI353" s="302"/>
      <c r="AJ353" s="302"/>
      <c r="AK353" s="303"/>
      <c r="AL353" s="306"/>
      <c r="AM353" s="300"/>
      <c r="AN353" s="299"/>
      <c r="AO353" s="300"/>
      <c r="AP353" s="301"/>
      <c r="AQ353" s="302"/>
      <c r="AR353" s="302"/>
      <c r="AS353" s="300"/>
      <c r="AT353" s="301"/>
      <c r="AU353" s="302"/>
      <c r="AV353" s="302"/>
      <c r="AW353" s="303"/>
      <c r="AX353" s="306"/>
      <c r="AY353" s="300"/>
      <c r="AZ353" s="299"/>
      <c r="BA353" s="300"/>
      <c r="BB353" s="301"/>
      <c r="BC353" s="302"/>
      <c r="BD353" s="302"/>
      <c r="BE353" s="300"/>
      <c r="BF353" s="301"/>
      <c r="BG353" s="302"/>
      <c r="BH353" s="302"/>
      <c r="BI353" s="303"/>
      <c r="BJ353" s="308" t="s">
        <v>258</v>
      </c>
      <c r="BK353" s="302"/>
      <c r="BL353" s="302"/>
      <c r="BM353" s="302"/>
      <c r="BN353" s="302"/>
      <c r="BO353" s="302"/>
      <c r="BP353" s="302"/>
      <c r="BQ353" s="302"/>
      <c r="BR353" s="302"/>
      <c r="BS353" s="300"/>
      <c r="BT353" s="305" t="str">
        <f>IF(MAX(BK286:BM302,BK323:BM329)=0,"",MAX(BK286:BM302,BK323:BM329))</f>
        <v/>
      </c>
      <c r="BU353" s="302"/>
      <c r="BV353" s="302"/>
      <c r="BW353" s="303"/>
      <c r="BX353" s="2"/>
      <c r="BY353" s="8"/>
      <c r="BZ353" s="8"/>
      <c r="CA353" s="8"/>
      <c r="CB353" s="8"/>
      <c r="CC353" s="8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57"/>
      <c r="DI353" s="58"/>
      <c r="DJ353" s="58"/>
      <c r="DK353" s="57"/>
      <c r="DL353" s="58"/>
      <c r="DM353" s="58"/>
      <c r="DN353" s="57"/>
      <c r="DO353" s="58"/>
      <c r="DP353" s="59"/>
      <c r="DQ353" s="59"/>
      <c r="DR353" s="59"/>
      <c r="DZ353" s="133"/>
    </row>
    <row r="354" spans="1:130" ht="12.75" customHeight="1" x14ac:dyDescent="0.2">
      <c r="A354" s="1">
        <v>8</v>
      </c>
      <c r="B354" s="306"/>
      <c r="C354" s="300"/>
      <c r="D354" s="299"/>
      <c r="E354" s="300"/>
      <c r="F354" s="301"/>
      <c r="G354" s="302"/>
      <c r="H354" s="302"/>
      <c r="I354" s="300"/>
      <c r="J354" s="301"/>
      <c r="K354" s="302"/>
      <c r="L354" s="302"/>
      <c r="M354" s="303"/>
      <c r="N354" s="306"/>
      <c r="O354" s="300"/>
      <c r="P354" s="299"/>
      <c r="Q354" s="300"/>
      <c r="R354" s="301"/>
      <c r="S354" s="302"/>
      <c r="T354" s="302"/>
      <c r="U354" s="300"/>
      <c r="V354" s="301"/>
      <c r="W354" s="302"/>
      <c r="X354" s="302"/>
      <c r="Y354" s="303"/>
      <c r="Z354" s="306"/>
      <c r="AA354" s="300"/>
      <c r="AB354" s="299"/>
      <c r="AC354" s="300"/>
      <c r="AD354" s="301"/>
      <c r="AE354" s="302"/>
      <c r="AF354" s="302"/>
      <c r="AG354" s="300"/>
      <c r="AH354" s="301"/>
      <c r="AI354" s="302"/>
      <c r="AJ354" s="302"/>
      <c r="AK354" s="303"/>
      <c r="AL354" s="306"/>
      <c r="AM354" s="300"/>
      <c r="AN354" s="299"/>
      <c r="AO354" s="300"/>
      <c r="AP354" s="301"/>
      <c r="AQ354" s="302"/>
      <c r="AR354" s="302"/>
      <c r="AS354" s="300"/>
      <c r="AT354" s="301"/>
      <c r="AU354" s="302"/>
      <c r="AV354" s="302"/>
      <c r="AW354" s="303"/>
      <c r="AX354" s="306"/>
      <c r="AY354" s="300"/>
      <c r="AZ354" s="299"/>
      <c r="BA354" s="300"/>
      <c r="BB354" s="301"/>
      <c r="BC354" s="302"/>
      <c r="BD354" s="302"/>
      <c r="BE354" s="300"/>
      <c r="BF354" s="301"/>
      <c r="BG354" s="302"/>
      <c r="BH354" s="302"/>
      <c r="BI354" s="303"/>
      <c r="BJ354" s="304" t="s">
        <v>261</v>
      </c>
      <c r="BK354" s="302"/>
      <c r="BL354" s="302"/>
      <c r="BM354" s="302"/>
      <c r="BN354" s="302"/>
      <c r="BO354" s="302"/>
      <c r="BP354" s="302"/>
      <c r="BQ354" s="302"/>
      <c r="BR354" s="302"/>
      <c r="BS354" s="300"/>
      <c r="BT354" s="305"/>
      <c r="BU354" s="300"/>
      <c r="BV354" s="305"/>
      <c r="BW354" s="303"/>
      <c r="BX354" s="2"/>
      <c r="BY354" s="8"/>
      <c r="BZ354" s="8"/>
      <c r="CA354" s="8"/>
      <c r="CB354" s="8"/>
      <c r="CC354" s="8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57"/>
      <c r="DI354" s="58"/>
      <c r="DJ354" s="58"/>
      <c r="DK354" s="57"/>
      <c r="DL354" s="58"/>
      <c r="DM354" s="58"/>
      <c r="DN354" s="57"/>
      <c r="DO354" s="58"/>
      <c r="DP354" s="59"/>
      <c r="DQ354" s="59"/>
      <c r="DR354" s="59"/>
      <c r="DZ354" s="133"/>
    </row>
    <row r="355" spans="1:130" ht="12.75" customHeight="1" x14ac:dyDescent="0.2">
      <c r="A355" s="1">
        <v>8</v>
      </c>
      <c r="B355" s="306"/>
      <c r="C355" s="300"/>
      <c r="D355" s="299"/>
      <c r="E355" s="300"/>
      <c r="F355" s="301"/>
      <c r="G355" s="302"/>
      <c r="H355" s="302"/>
      <c r="I355" s="300"/>
      <c r="J355" s="301"/>
      <c r="K355" s="302"/>
      <c r="L355" s="302"/>
      <c r="M355" s="303"/>
      <c r="N355" s="306"/>
      <c r="O355" s="300"/>
      <c r="P355" s="299"/>
      <c r="Q355" s="300"/>
      <c r="R355" s="301"/>
      <c r="S355" s="302"/>
      <c r="T355" s="302"/>
      <c r="U355" s="300"/>
      <c r="V355" s="301"/>
      <c r="W355" s="302"/>
      <c r="X355" s="302"/>
      <c r="Y355" s="303"/>
      <c r="Z355" s="306"/>
      <c r="AA355" s="300"/>
      <c r="AB355" s="299"/>
      <c r="AC355" s="300"/>
      <c r="AD355" s="301"/>
      <c r="AE355" s="302"/>
      <c r="AF355" s="302"/>
      <c r="AG355" s="300"/>
      <c r="AH355" s="301"/>
      <c r="AI355" s="302"/>
      <c r="AJ355" s="302"/>
      <c r="AK355" s="303"/>
      <c r="AL355" s="306"/>
      <c r="AM355" s="300"/>
      <c r="AN355" s="299"/>
      <c r="AO355" s="300"/>
      <c r="AP355" s="301"/>
      <c r="AQ355" s="302"/>
      <c r="AR355" s="302"/>
      <c r="AS355" s="300"/>
      <c r="AT355" s="301"/>
      <c r="AU355" s="302"/>
      <c r="AV355" s="302"/>
      <c r="AW355" s="303"/>
      <c r="AX355" s="306"/>
      <c r="AY355" s="300"/>
      <c r="AZ355" s="299"/>
      <c r="BA355" s="300"/>
      <c r="BB355" s="301"/>
      <c r="BC355" s="302"/>
      <c r="BD355" s="302"/>
      <c r="BE355" s="300"/>
      <c r="BF355" s="301"/>
      <c r="BG355" s="302"/>
      <c r="BH355" s="302"/>
      <c r="BI355" s="303"/>
      <c r="BJ355" s="304" t="s">
        <v>263</v>
      </c>
      <c r="BK355" s="302"/>
      <c r="BL355" s="302"/>
      <c r="BM355" s="302"/>
      <c r="BN355" s="302"/>
      <c r="BO355" s="302"/>
      <c r="BP355" s="302"/>
      <c r="BQ355" s="302"/>
      <c r="BR355" s="302"/>
      <c r="BS355" s="300"/>
      <c r="BT355" s="305" t="str">
        <f>IF(COUNTBLANK(BT323:BW346)=96,"",(SUM(BT325+BT328+BT331+BT334+BT337+BT340+BT343+BT346)))</f>
        <v/>
      </c>
      <c r="BU355" s="302"/>
      <c r="BV355" s="302"/>
      <c r="BW355" s="303"/>
      <c r="BX355" s="2"/>
      <c r="BY355" s="8"/>
      <c r="BZ355" s="8"/>
      <c r="CA355" s="8"/>
      <c r="CB355" s="8"/>
      <c r="CC355" s="8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57"/>
      <c r="DI355" s="58"/>
      <c r="DJ355" s="58"/>
      <c r="DK355" s="57"/>
      <c r="DL355" s="58"/>
      <c r="DM355" s="58"/>
      <c r="DN355" s="57"/>
      <c r="DO355" s="58"/>
      <c r="DP355" s="59"/>
      <c r="DQ355" s="59"/>
      <c r="DR355" s="59"/>
      <c r="DZ355" s="133"/>
    </row>
    <row r="356" spans="1:130" ht="12.75" customHeight="1" x14ac:dyDescent="0.2">
      <c r="A356" s="1">
        <v>8</v>
      </c>
      <c r="B356" s="298"/>
      <c r="C356" s="292"/>
      <c r="D356" s="291"/>
      <c r="E356" s="292"/>
      <c r="F356" s="293"/>
      <c r="G356" s="294"/>
      <c r="H356" s="294"/>
      <c r="I356" s="292"/>
      <c r="J356" s="293"/>
      <c r="K356" s="294"/>
      <c r="L356" s="294"/>
      <c r="M356" s="295"/>
      <c r="N356" s="298"/>
      <c r="O356" s="292"/>
      <c r="P356" s="291"/>
      <c r="Q356" s="292"/>
      <c r="R356" s="293"/>
      <c r="S356" s="294"/>
      <c r="T356" s="294"/>
      <c r="U356" s="292"/>
      <c r="V356" s="293"/>
      <c r="W356" s="294"/>
      <c r="X356" s="294"/>
      <c r="Y356" s="295"/>
      <c r="Z356" s="298"/>
      <c r="AA356" s="292"/>
      <c r="AB356" s="291"/>
      <c r="AC356" s="292"/>
      <c r="AD356" s="293"/>
      <c r="AE356" s="294"/>
      <c r="AF356" s="294"/>
      <c r="AG356" s="292"/>
      <c r="AH356" s="293"/>
      <c r="AI356" s="294"/>
      <c r="AJ356" s="294"/>
      <c r="AK356" s="295"/>
      <c r="AL356" s="298"/>
      <c r="AM356" s="292"/>
      <c r="AN356" s="291"/>
      <c r="AO356" s="292"/>
      <c r="AP356" s="293"/>
      <c r="AQ356" s="294"/>
      <c r="AR356" s="294"/>
      <c r="AS356" s="292"/>
      <c r="AT356" s="293"/>
      <c r="AU356" s="294"/>
      <c r="AV356" s="294"/>
      <c r="AW356" s="295"/>
      <c r="AX356" s="298"/>
      <c r="AY356" s="292"/>
      <c r="AZ356" s="291"/>
      <c r="BA356" s="292"/>
      <c r="BB356" s="293"/>
      <c r="BC356" s="294"/>
      <c r="BD356" s="294"/>
      <c r="BE356" s="292"/>
      <c r="BF356" s="293"/>
      <c r="BG356" s="294"/>
      <c r="BH356" s="294"/>
      <c r="BI356" s="295"/>
      <c r="BJ356" s="296" t="s">
        <v>299</v>
      </c>
      <c r="BK356" s="294"/>
      <c r="BL356" s="294"/>
      <c r="BM356" s="294"/>
      <c r="BN356" s="294"/>
      <c r="BO356" s="294"/>
      <c r="BP356" s="294"/>
      <c r="BQ356" s="294"/>
      <c r="BR356" s="294"/>
      <c r="BS356" s="294"/>
      <c r="BT356" s="297"/>
      <c r="BU356" s="294"/>
      <c r="BV356" s="294"/>
      <c r="BW356" s="295"/>
      <c r="BX356" s="2"/>
      <c r="BY356" s="8"/>
      <c r="BZ356" s="8"/>
      <c r="CA356" s="8"/>
      <c r="CB356" s="8"/>
      <c r="CC356" s="8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57"/>
      <c r="DI356" s="58"/>
      <c r="DJ356" s="58"/>
      <c r="DK356" s="57"/>
      <c r="DL356" s="58"/>
      <c r="DM356" s="58"/>
      <c r="DN356" s="57"/>
      <c r="DO356" s="58"/>
      <c r="DP356" s="59"/>
      <c r="DQ356" s="59"/>
      <c r="DR356" s="59"/>
      <c r="DZ356" s="133"/>
    </row>
    <row r="357" spans="1:130" ht="12.75" customHeight="1" x14ac:dyDescent="0.2">
      <c r="A357" s="1">
        <v>8</v>
      </c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  <c r="BT357" s="166"/>
      <c r="BU357" s="166"/>
      <c r="BV357" s="166"/>
      <c r="BW357" s="166"/>
      <c r="BX357" s="2"/>
      <c r="BY357" s="8"/>
      <c r="BZ357" s="8"/>
      <c r="CA357" s="8"/>
      <c r="CB357" s="8"/>
      <c r="CC357" s="8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57"/>
      <c r="DI357" s="58"/>
      <c r="DJ357" s="58"/>
      <c r="DK357" s="57"/>
      <c r="DL357" s="58"/>
      <c r="DM357" s="58"/>
      <c r="DN357" s="57"/>
      <c r="DO357" s="58"/>
      <c r="DP357" s="59"/>
      <c r="DQ357" s="59"/>
      <c r="DR357" s="59"/>
      <c r="DZ357" s="133"/>
    </row>
    <row r="358" spans="1:130" ht="12.75" customHeight="1" x14ac:dyDescent="0.2">
      <c r="A358" s="1">
        <v>9</v>
      </c>
      <c r="B358" s="364" t="s">
        <v>4</v>
      </c>
      <c r="C358" s="324"/>
      <c r="D358" s="324"/>
      <c r="E358" s="338"/>
      <c r="F358" s="365" t="s">
        <v>5</v>
      </c>
      <c r="G358" s="338"/>
      <c r="H358" s="365" t="s">
        <v>6</v>
      </c>
      <c r="I358" s="324"/>
      <c r="J358" s="323" t="s">
        <v>7</v>
      </c>
      <c r="K358" s="324"/>
      <c r="L358" s="324"/>
      <c r="M358" s="324"/>
      <c r="N358" s="324"/>
      <c r="O358" s="324"/>
      <c r="P358" s="324"/>
      <c r="Q358" s="324"/>
      <c r="R358" s="324"/>
      <c r="S358" s="324"/>
      <c r="T358" s="324"/>
      <c r="U358" s="324"/>
      <c r="V358" s="324"/>
      <c r="W358" s="324"/>
      <c r="X358" s="324"/>
      <c r="Y358" s="324"/>
      <c r="Z358" s="324"/>
      <c r="AA358" s="324"/>
      <c r="AB358" s="324"/>
      <c r="AC358" s="324"/>
      <c r="AD358" s="324"/>
      <c r="AE358" s="324"/>
      <c r="AF358" s="338"/>
      <c r="AG358" s="366" t="s">
        <v>8</v>
      </c>
      <c r="AH358" s="324"/>
      <c r="AI358" s="324"/>
      <c r="AJ358" s="324"/>
      <c r="AK358" s="324"/>
      <c r="AL358" s="324"/>
      <c r="AM358" s="324"/>
      <c r="AN358" s="324"/>
      <c r="AO358" s="324"/>
      <c r="AP358" s="338"/>
      <c r="AQ358" s="323" t="s">
        <v>9</v>
      </c>
      <c r="AR358" s="324"/>
      <c r="AS358" s="324"/>
      <c r="AT358" s="324"/>
      <c r="AU358" s="324"/>
      <c r="AV358" s="324"/>
      <c r="AW358" s="324"/>
      <c r="AX358" s="324"/>
      <c r="AY358" s="324"/>
      <c r="AZ358" s="324"/>
      <c r="BA358" s="324"/>
      <c r="BB358" s="324"/>
      <c r="BC358" s="324"/>
      <c r="BD358" s="324"/>
      <c r="BE358" s="324"/>
      <c r="BF358" s="324"/>
      <c r="BG358" s="338"/>
      <c r="BH358" s="323" t="s">
        <v>10</v>
      </c>
      <c r="BI358" s="324"/>
      <c r="BJ358" s="324"/>
      <c r="BK358" s="324"/>
      <c r="BL358" s="324"/>
      <c r="BM358" s="324"/>
      <c r="BN358" s="338"/>
      <c r="BO358" s="323" t="s">
        <v>11</v>
      </c>
      <c r="BP358" s="324"/>
      <c r="BQ358" s="324"/>
      <c r="BR358" s="324"/>
      <c r="BS358" s="338"/>
      <c r="BT358" s="323" t="s">
        <v>12</v>
      </c>
      <c r="BU358" s="324"/>
      <c r="BV358" s="324"/>
      <c r="BW358" s="338"/>
      <c r="BX358" s="2"/>
      <c r="BY358" s="8"/>
      <c r="BZ358" s="8"/>
      <c r="CA358" s="8"/>
      <c r="CB358" s="8"/>
      <c r="CC358" s="8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57"/>
      <c r="DI358" s="58"/>
      <c r="DJ358" s="58"/>
      <c r="DK358" s="57"/>
      <c r="DL358" s="58"/>
      <c r="DM358" s="58"/>
      <c r="DN358" s="57"/>
      <c r="DO358" s="58"/>
      <c r="DP358" s="59"/>
      <c r="DQ358" s="59"/>
      <c r="DR358" s="59"/>
      <c r="DZ358" s="133"/>
    </row>
    <row r="359" spans="1:130" ht="12.75" customHeight="1" x14ac:dyDescent="0.2">
      <c r="A359" s="1">
        <v>9</v>
      </c>
      <c r="B359" s="364">
        <f>$B$7</f>
        <v>0</v>
      </c>
      <c r="C359" s="324"/>
      <c r="D359" s="324"/>
      <c r="E359" s="338"/>
      <c r="F359" s="365">
        <f>$F$7</f>
        <v>0</v>
      </c>
      <c r="G359" s="338"/>
      <c r="H359" s="365" t="s">
        <v>117</v>
      </c>
      <c r="I359" s="324"/>
      <c r="J359" s="323">
        <f>J271</f>
        <v>0</v>
      </c>
      <c r="K359" s="324"/>
      <c r="L359" s="324"/>
      <c r="M359" s="324"/>
      <c r="N359" s="324"/>
      <c r="O359" s="324"/>
      <c r="P359" s="324"/>
      <c r="Q359" s="324"/>
      <c r="R359" s="324"/>
      <c r="S359" s="324"/>
      <c r="T359" s="324"/>
      <c r="U359" s="324"/>
      <c r="V359" s="324"/>
      <c r="W359" s="324"/>
      <c r="X359" s="324"/>
      <c r="Y359" s="324"/>
      <c r="Z359" s="324"/>
      <c r="AA359" s="324"/>
      <c r="AB359" s="324"/>
      <c r="AC359" s="324"/>
      <c r="AD359" s="324"/>
      <c r="AE359" s="324"/>
      <c r="AF359" s="338"/>
      <c r="AG359" s="367" t="e">
        <f>VLOOKUP(J359,$DH$6:$DO$31,4,FALSE)</f>
        <v>#N/A</v>
      </c>
      <c r="AH359" s="324"/>
      <c r="AI359" s="324"/>
      <c r="AJ359" s="324"/>
      <c r="AK359" s="324"/>
      <c r="AL359" s="324"/>
      <c r="AM359" s="324"/>
      <c r="AN359" s="324"/>
      <c r="AO359" s="324"/>
      <c r="AP359" s="338"/>
      <c r="AQ359" s="323" t="e">
        <f>VLOOKUP(J359,$DH$6:$DO$31,7,FALSE)</f>
        <v>#N/A</v>
      </c>
      <c r="AR359" s="324"/>
      <c r="AS359" s="324"/>
      <c r="AT359" s="324"/>
      <c r="AU359" s="324"/>
      <c r="AV359" s="324"/>
      <c r="AW359" s="324"/>
      <c r="AX359" s="324"/>
      <c r="AY359" s="324"/>
      <c r="AZ359" s="324"/>
      <c r="BA359" s="324"/>
      <c r="BB359" s="324"/>
      <c r="BC359" s="324"/>
      <c r="BD359" s="324"/>
      <c r="BE359" s="324"/>
      <c r="BF359" s="324"/>
      <c r="BG359" s="338"/>
      <c r="BH359" s="323" t="e">
        <f>VLOOKUP(J359,$DH$6:$DP$31,9,FALSE)</f>
        <v>#N/A</v>
      </c>
      <c r="BI359" s="324"/>
      <c r="BJ359" s="324"/>
      <c r="BK359" s="324"/>
      <c r="BL359" s="324"/>
      <c r="BM359" s="324"/>
      <c r="BN359" s="338"/>
      <c r="BO359" s="323" t="e">
        <f>VLOOKUP(J359,$DH$6:$DP$31,8,FALSE)</f>
        <v>#N/A</v>
      </c>
      <c r="BP359" s="324"/>
      <c r="BQ359" s="324"/>
      <c r="BR359" s="324"/>
      <c r="BS359" s="338"/>
      <c r="BT359" s="323" t="e">
        <f>VLOOKUP(J359,$DH$6:$DP$31,2,FALSE)</f>
        <v>#N/A</v>
      </c>
      <c r="BU359" s="324"/>
      <c r="BV359" s="324"/>
      <c r="BW359" s="338"/>
      <c r="BX359" s="2"/>
      <c r="BY359" s="8"/>
      <c r="BZ359" s="8"/>
      <c r="CA359" s="8"/>
      <c r="CB359" s="8"/>
      <c r="CC359" s="8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57"/>
      <c r="DI359" s="58"/>
      <c r="DJ359" s="58"/>
      <c r="DK359" s="57"/>
      <c r="DL359" s="58"/>
      <c r="DM359" s="58"/>
      <c r="DN359" s="57"/>
      <c r="DO359" s="58"/>
      <c r="DP359" s="59"/>
      <c r="DQ359" s="59"/>
      <c r="DR359" s="59"/>
      <c r="DZ359" s="133"/>
    </row>
    <row r="360" spans="1:130" ht="12.75" customHeight="1" x14ac:dyDescent="0.2">
      <c r="A360" s="1">
        <v>9</v>
      </c>
      <c r="B360" s="169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  <c r="AP360" s="158"/>
      <c r="AQ360" s="158"/>
      <c r="AR360" s="158"/>
      <c r="AS360" s="158"/>
      <c r="AT360" s="158"/>
      <c r="AU360" s="158"/>
      <c r="AV360" s="158"/>
      <c r="AW360" s="158"/>
      <c r="AX360" s="158"/>
      <c r="AY360" s="158"/>
      <c r="AZ360" s="158"/>
      <c r="BA360" s="158"/>
      <c r="BB360" s="158"/>
      <c r="BC360" s="158"/>
      <c r="BD360" s="158"/>
      <c r="BE360" s="158"/>
      <c r="BF360" s="158"/>
      <c r="BG360" s="158"/>
      <c r="BH360" s="158"/>
      <c r="BI360" s="158"/>
      <c r="BJ360" s="158"/>
      <c r="BK360" s="158"/>
      <c r="BL360" s="158"/>
      <c r="BM360" s="158"/>
      <c r="BN360" s="158"/>
      <c r="BO360" s="158"/>
      <c r="BP360" s="158"/>
      <c r="BQ360" s="158"/>
      <c r="BR360" s="158"/>
      <c r="BS360" s="158"/>
      <c r="BT360" s="158"/>
      <c r="BU360" s="158"/>
      <c r="BV360" s="158"/>
      <c r="BW360" s="170"/>
      <c r="BX360" s="2"/>
      <c r="BY360" s="8"/>
      <c r="BZ360" s="8"/>
      <c r="CA360" s="8"/>
      <c r="CB360" s="8"/>
      <c r="CC360" s="8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57"/>
      <c r="DI360" s="58"/>
      <c r="DJ360" s="58"/>
      <c r="DK360" s="57"/>
      <c r="DL360" s="58"/>
      <c r="DM360" s="58"/>
      <c r="DN360" s="57"/>
      <c r="DO360" s="58"/>
      <c r="DP360" s="59"/>
      <c r="DQ360" s="59"/>
      <c r="DR360" s="59"/>
      <c r="DZ360" s="133"/>
    </row>
    <row r="361" spans="1:130" ht="12.75" customHeight="1" x14ac:dyDescent="0.2">
      <c r="A361" s="1">
        <v>9</v>
      </c>
      <c r="B361" s="351" t="s">
        <v>34</v>
      </c>
      <c r="C361" s="327"/>
      <c r="D361" s="352" t="s">
        <v>35</v>
      </c>
      <c r="E361" s="324"/>
      <c r="F361" s="324"/>
      <c r="G361" s="324"/>
      <c r="H361" s="324"/>
      <c r="I361" s="324"/>
      <c r="J361" s="324"/>
      <c r="K361" s="324"/>
      <c r="L361" s="324"/>
      <c r="M361" s="324"/>
      <c r="N361" s="324"/>
      <c r="O361" s="324"/>
      <c r="P361" s="324"/>
      <c r="Q361" s="338"/>
      <c r="R361" s="352" t="s">
        <v>36</v>
      </c>
      <c r="S361" s="324"/>
      <c r="T361" s="324"/>
      <c r="U361" s="324"/>
      <c r="V361" s="324"/>
      <c r="W361" s="324"/>
      <c r="X361" s="324"/>
      <c r="Y361" s="324"/>
      <c r="Z361" s="324"/>
      <c r="AA361" s="324"/>
      <c r="AB361" s="338"/>
      <c r="AC361" s="352" t="s">
        <v>37</v>
      </c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4"/>
      <c r="AS361" s="324"/>
      <c r="AT361" s="324"/>
      <c r="AU361" s="324"/>
      <c r="AV361" s="324"/>
      <c r="AW361" s="324"/>
      <c r="AX361" s="324"/>
      <c r="AY361" s="324"/>
      <c r="AZ361" s="324"/>
      <c r="BA361" s="324"/>
      <c r="BB361" s="324"/>
      <c r="BC361" s="324"/>
      <c r="BD361" s="324"/>
      <c r="BE361" s="338"/>
      <c r="BF361" s="352" t="s">
        <v>38</v>
      </c>
      <c r="BG361" s="324"/>
      <c r="BH361" s="324"/>
      <c r="BI361" s="324"/>
      <c r="BJ361" s="324"/>
      <c r="BK361" s="324"/>
      <c r="BL361" s="324"/>
      <c r="BM361" s="338"/>
      <c r="BN361" s="353" t="s">
        <v>39</v>
      </c>
      <c r="BO361" s="326"/>
      <c r="BP361" s="327"/>
      <c r="BQ361" s="353" t="s">
        <v>40</v>
      </c>
      <c r="BR361" s="327"/>
      <c r="BS361" s="354" t="s">
        <v>41</v>
      </c>
      <c r="BT361" s="324"/>
      <c r="BU361" s="324"/>
      <c r="BV361" s="324"/>
      <c r="BW361" s="338"/>
      <c r="BX361" s="2"/>
      <c r="BY361" s="8"/>
      <c r="BZ361" s="8"/>
      <c r="CA361" s="8"/>
      <c r="CB361" s="8"/>
      <c r="CC361" s="8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57"/>
      <c r="DI361" s="58"/>
      <c r="DJ361" s="58"/>
      <c r="DK361" s="57"/>
      <c r="DL361" s="58"/>
      <c r="DM361" s="58"/>
      <c r="DN361" s="57"/>
      <c r="DO361" s="58"/>
      <c r="DP361" s="59"/>
      <c r="DQ361" s="59"/>
      <c r="DR361" s="59"/>
      <c r="DZ361" s="133"/>
    </row>
    <row r="362" spans="1:130" ht="12.75" customHeight="1" x14ac:dyDescent="0.2">
      <c r="A362" s="1">
        <v>9</v>
      </c>
      <c r="B362" s="346"/>
      <c r="C362" s="347"/>
      <c r="D362" s="355" t="s">
        <v>52</v>
      </c>
      <c r="E362" s="326"/>
      <c r="F362" s="326"/>
      <c r="G362" s="326"/>
      <c r="H362" s="327"/>
      <c r="I362" s="355" t="s">
        <v>53</v>
      </c>
      <c r="J362" s="326"/>
      <c r="K362" s="326"/>
      <c r="L362" s="326"/>
      <c r="M362" s="327"/>
      <c r="N362" s="355" t="s">
        <v>54</v>
      </c>
      <c r="O362" s="326"/>
      <c r="P362" s="326"/>
      <c r="Q362" s="327"/>
      <c r="R362" s="356" t="s">
        <v>55</v>
      </c>
      <c r="S362" s="326"/>
      <c r="T362" s="327"/>
      <c r="U362" s="353" t="s">
        <v>56</v>
      </c>
      <c r="V362" s="326"/>
      <c r="W362" s="327"/>
      <c r="X362" s="353" t="s">
        <v>57</v>
      </c>
      <c r="Y362" s="327"/>
      <c r="Z362" s="353" t="s">
        <v>58</v>
      </c>
      <c r="AA362" s="326"/>
      <c r="AB362" s="327"/>
      <c r="AC362" s="352" t="s">
        <v>59</v>
      </c>
      <c r="AD362" s="324"/>
      <c r="AE362" s="324"/>
      <c r="AF362" s="324"/>
      <c r="AG362" s="324"/>
      <c r="AH362" s="338"/>
      <c r="AI362" s="352" t="s">
        <v>60</v>
      </c>
      <c r="AJ362" s="324"/>
      <c r="AK362" s="324"/>
      <c r="AL362" s="324"/>
      <c r="AM362" s="324"/>
      <c r="AN362" s="338"/>
      <c r="AO362" s="352" t="s">
        <v>61</v>
      </c>
      <c r="AP362" s="324"/>
      <c r="AQ362" s="324"/>
      <c r="AR362" s="324"/>
      <c r="AS362" s="324"/>
      <c r="AT362" s="338"/>
      <c r="AU362" s="352" t="s">
        <v>62</v>
      </c>
      <c r="AV362" s="324"/>
      <c r="AW362" s="324"/>
      <c r="AX362" s="324"/>
      <c r="AY362" s="324"/>
      <c r="AZ362" s="357"/>
      <c r="BA362" s="352" t="s">
        <v>63</v>
      </c>
      <c r="BB362" s="324"/>
      <c r="BC362" s="324"/>
      <c r="BD362" s="338"/>
      <c r="BE362" s="358" t="s">
        <v>64</v>
      </c>
      <c r="BF362" s="361" t="s">
        <v>65</v>
      </c>
      <c r="BG362" s="326"/>
      <c r="BH362" s="327"/>
      <c r="BI362" s="361" t="s">
        <v>66</v>
      </c>
      <c r="BJ362" s="326"/>
      <c r="BK362" s="326"/>
      <c r="BL362" s="326"/>
      <c r="BM362" s="327"/>
      <c r="BN362" s="346"/>
      <c r="BO362" s="322"/>
      <c r="BP362" s="347"/>
      <c r="BQ362" s="346"/>
      <c r="BR362" s="347"/>
      <c r="BS362" s="358" t="s">
        <v>67</v>
      </c>
      <c r="BT362" s="363" t="s">
        <v>68</v>
      </c>
      <c r="BU362" s="326"/>
      <c r="BV362" s="326"/>
      <c r="BW362" s="327"/>
      <c r="BX362" s="2"/>
      <c r="BY362" s="8"/>
      <c r="BZ362" s="8"/>
      <c r="CA362" s="8"/>
      <c r="CB362" s="8"/>
      <c r="CC362" s="8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57"/>
      <c r="DI362" s="58"/>
      <c r="DJ362" s="58"/>
      <c r="DK362" s="57"/>
      <c r="DL362" s="58"/>
      <c r="DM362" s="58"/>
      <c r="DN362" s="57"/>
      <c r="DO362" s="58"/>
      <c r="DP362" s="59"/>
      <c r="DQ362" s="59"/>
      <c r="DR362" s="59"/>
      <c r="DZ362" s="133"/>
    </row>
    <row r="363" spans="1:130" ht="12.75" customHeight="1" x14ac:dyDescent="0.2">
      <c r="A363" s="1">
        <v>9</v>
      </c>
      <c r="B363" s="346"/>
      <c r="C363" s="347"/>
      <c r="D363" s="346"/>
      <c r="E363" s="322"/>
      <c r="F363" s="322"/>
      <c r="G363" s="322"/>
      <c r="H363" s="347"/>
      <c r="I363" s="346"/>
      <c r="J363" s="322"/>
      <c r="K363" s="322"/>
      <c r="L363" s="322"/>
      <c r="M363" s="347"/>
      <c r="N363" s="346"/>
      <c r="O363" s="322"/>
      <c r="P363" s="322"/>
      <c r="Q363" s="347"/>
      <c r="R363" s="346"/>
      <c r="S363" s="322"/>
      <c r="T363" s="347"/>
      <c r="U363" s="346"/>
      <c r="V363" s="322"/>
      <c r="W363" s="347"/>
      <c r="X363" s="346"/>
      <c r="Y363" s="347"/>
      <c r="Z363" s="346"/>
      <c r="AA363" s="322"/>
      <c r="AB363" s="347"/>
      <c r="AC363" s="342" t="s">
        <v>77</v>
      </c>
      <c r="AD363" s="342" t="s">
        <v>78</v>
      </c>
      <c r="AE363" s="345" t="s">
        <v>79</v>
      </c>
      <c r="AF363" s="326"/>
      <c r="AG363" s="326"/>
      <c r="AH363" s="327"/>
      <c r="AI363" s="342" t="s">
        <v>77</v>
      </c>
      <c r="AJ363" s="342" t="s">
        <v>78</v>
      </c>
      <c r="AK363" s="345" t="s">
        <v>79</v>
      </c>
      <c r="AL363" s="326"/>
      <c r="AM363" s="326"/>
      <c r="AN363" s="327"/>
      <c r="AO363" s="342" t="s">
        <v>77</v>
      </c>
      <c r="AP363" s="342" t="s">
        <v>78</v>
      </c>
      <c r="AQ363" s="345" t="s">
        <v>79</v>
      </c>
      <c r="AR363" s="326"/>
      <c r="AS363" s="326"/>
      <c r="AT363" s="327"/>
      <c r="AU363" s="342" t="s">
        <v>77</v>
      </c>
      <c r="AV363" s="342" t="s">
        <v>78</v>
      </c>
      <c r="AW363" s="345" t="s">
        <v>79</v>
      </c>
      <c r="AX363" s="326"/>
      <c r="AY363" s="326"/>
      <c r="AZ363" s="327"/>
      <c r="BA363" s="342" t="s">
        <v>77</v>
      </c>
      <c r="BB363" s="342" t="s">
        <v>65</v>
      </c>
      <c r="BC363" s="348" t="s">
        <v>80</v>
      </c>
      <c r="BD363" s="349"/>
      <c r="BE363" s="359"/>
      <c r="BF363" s="346"/>
      <c r="BG363" s="322"/>
      <c r="BH363" s="347"/>
      <c r="BI363" s="346"/>
      <c r="BJ363" s="322"/>
      <c r="BK363" s="322"/>
      <c r="BL363" s="322"/>
      <c r="BM363" s="347"/>
      <c r="BN363" s="346"/>
      <c r="BO363" s="322"/>
      <c r="BP363" s="347"/>
      <c r="BQ363" s="346"/>
      <c r="BR363" s="347"/>
      <c r="BS363" s="359"/>
      <c r="BT363" s="346"/>
      <c r="BU363" s="322"/>
      <c r="BV363" s="322"/>
      <c r="BW363" s="347"/>
      <c r="BX363" s="2"/>
      <c r="BY363" s="8"/>
      <c r="BZ363" s="8"/>
      <c r="CA363" s="8"/>
      <c r="CB363" s="8"/>
      <c r="CC363" s="8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57"/>
      <c r="DI363" s="58"/>
      <c r="DJ363" s="58"/>
      <c r="DK363" s="57"/>
      <c r="DL363" s="58"/>
      <c r="DM363" s="58"/>
      <c r="DN363" s="57"/>
      <c r="DO363" s="58"/>
      <c r="DP363" s="59"/>
      <c r="DQ363" s="59"/>
      <c r="DR363" s="59"/>
      <c r="DZ363" s="133"/>
    </row>
    <row r="364" spans="1:130" ht="12.75" customHeight="1" x14ac:dyDescent="0.2">
      <c r="A364" s="1">
        <v>9</v>
      </c>
      <c r="B364" s="346"/>
      <c r="C364" s="347"/>
      <c r="D364" s="346"/>
      <c r="E364" s="322"/>
      <c r="F364" s="322"/>
      <c r="G364" s="322"/>
      <c r="H364" s="347"/>
      <c r="I364" s="346"/>
      <c r="J364" s="322"/>
      <c r="K364" s="322"/>
      <c r="L364" s="322"/>
      <c r="M364" s="347"/>
      <c r="N364" s="346"/>
      <c r="O364" s="322"/>
      <c r="P364" s="322"/>
      <c r="Q364" s="347"/>
      <c r="R364" s="346"/>
      <c r="S364" s="322"/>
      <c r="T364" s="347"/>
      <c r="U364" s="346"/>
      <c r="V364" s="322"/>
      <c r="W364" s="347"/>
      <c r="X364" s="346"/>
      <c r="Y364" s="347"/>
      <c r="Z364" s="346"/>
      <c r="AA364" s="322"/>
      <c r="AB364" s="347"/>
      <c r="AC364" s="343"/>
      <c r="AD364" s="343"/>
      <c r="AE364" s="346"/>
      <c r="AF364" s="322"/>
      <c r="AG364" s="322"/>
      <c r="AH364" s="347"/>
      <c r="AI364" s="343"/>
      <c r="AJ364" s="343"/>
      <c r="AK364" s="346"/>
      <c r="AL364" s="322"/>
      <c r="AM364" s="322"/>
      <c r="AN364" s="347"/>
      <c r="AO364" s="343"/>
      <c r="AP364" s="343"/>
      <c r="AQ364" s="346"/>
      <c r="AR364" s="322"/>
      <c r="AS364" s="322"/>
      <c r="AT364" s="347"/>
      <c r="AU364" s="343"/>
      <c r="AV364" s="343"/>
      <c r="AW364" s="346"/>
      <c r="AX364" s="322"/>
      <c r="AY364" s="322"/>
      <c r="AZ364" s="347"/>
      <c r="BA364" s="343"/>
      <c r="BB364" s="343"/>
      <c r="BC364" s="346"/>
      <c r="BD364" s="347"/>
      <c r="BE364" s="359"/>
      <c r="BF364" s="346"/>
      <c r="BG364" s="322"/>
      <c r="BH364" s="347"/>
      <c r="BI364" s="346"/>
      <c r="BJ364" s="322"/>
      <c r="BK364" s="322"/>
      <c r="BL364" s="322"/>
      <c r="BM364" s="347"/>
      <c r="BN364" s="346"/>
      <c r="BO364" s="322"/>
      <c r="BP364" s="347"/>
      <c r="BQ364" s="346"/>
      <c r="BR364" s="347"/>
      <c r="BS364" s="359"/>
      <c r="BT364" s="346"/>
      <c r="BU364" s="322"/>
      <c r="BV364" s="322"/>
      <c r="BW364" s="347"/>
      <c r="BX364" s="2"/>
      <c r="BY364" s="8"/>
      <c r="BZ364" s="8"/>
      <c r="CA364" s="8"/>
      <c r="CB364" s="8"/>
      <c r="CC364" s="8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57"/>
      <c r="DI364" s="58"/>
      <c r="DJ364" s="58"/>
      <c r="DK364" s="57"/>
      <c r="DL364" s="58"/>
      <c r="DM364" s="58"/>
      <c r="DN364" s="57"/>
      <c r="DO364" s="58"/>
      <c r="DP364" s="59"/>
      <c r="DQ364" s="59"/>
      <c r="DR364" s="59"/>
      <c r="DZ364" s="133"/>
    </row>
    <row r="365" spans="1:130" ht="12.75" customHeight="1" x14ac:dyDescent="0.2">
      <c r="A365" s="1">
        <v>9</v>
      </c>
      <c r="B365" s="328"/>
      <c r="C365" s="330"/>
      <c r="D365" s="328"/>
      <c r="E365" s="329"/>
      <c r="F365" s="329"/>
      <c r="G365" s="329"/>
      <c r="H365" s="330"/>
      <c r="I365" s="328"/>
      <c r="J365" s="329"/>
      <c r="K365" s="329"/>
      <c r="L365" s="329"/>
      <c r="M365" s="330"/>
      <c r="N365" s="328"/>
      <c r="O365" s="329"/>
      <c r="P365" s="329"/>
      <c r="Q365" s="330"/>
      <c r="R365" s="328"/>
      <c r="S365" s="329"/>
      <c r="T365" s="330"/>
      <c r="U365" s="328"/>
      <c r="V365" s="329"/>
      <c r="W365" s="330"/>
      <c r="X365" s="328"/>
      <c r="Y365" s="330"/>
      <c r="Z365" s="328"/>
      <c r="AA365" s="329"/>
      <c r="AB365" s="330"/>
      <c r="AC365" s="343"/>
      <c r="AD365" s="343"/>
      <c r="AE365" s="346"/>
      <c r="AF365" s="322"/>
      <c r="AG365" s="322"/>
      <c r="AH365" s="347"/>
      <c r="AI365" s="343"/>
      <c r="AJ365" s="343"/>
      <c r="AK365" s="346"/>
      <c r="AL365" s="322"/>
      <c r="AM365" s="322"/>
      <c r="AN365" s="347"/>
      <c r="AO365" s="343"/>
      <c r="AP365" s="343"/>
      <c r="AQ365" s="346"/>
      <c r="AR365" s="322"/>
      <c r="AS365" s="322"/>
      <c r="AT365" s="347"/>
      <c r="AU365" s="343"/>
      <c r="AV365" s="343"/>
      <c r="AW365" s="346"/>
      <c r="AX365" s="322"/>
      <c r="AY365" s="322"/>
      <c r="AZ365" s="347"/>
      <c r="BA365" s="343"/>
      <c r="BB365" s="343"/>
      <c r="BC365" s="346"/>
      <c r="BD365" s="347"/>
      <c r="BE365" s="359"/>
      <c r="BF365" s="328"/>
      <c r="BG365" s="329"/>
      <c r="BH365" s="330"/>
      <c r="BI365" s="328"/>
      <c r="BJ365" s="329"/>
      <c r="BK365" s="329"/>
      <c r="BL365" s="329"/>
      <c r="BM365" s="330"/>
      <c r="BN365" s="346"/>
      <c r="BO365" s="322"/>
      <c r="BP365" s="347"/>
      <c r="BQ365" s="346"/>
      <c r="BR365" s="347"/>
      <c r="BS365" s="362"/>
      <c r="BT365" s="328"/>
      <c r="BU365" s="329"/>
      <c r="BV365" s="329"/>
      <c r="BW365" s="330"/>
      <c r="BX365" s="2"/>
      <c r="BY365" s="8"/>
      <c r="BZ365" s="8"/>
      <c r="CA365" s="8"/>
      <c r="CB365" s="8"/>
      <c r="CC365" s="8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57"/>
      <c r="DI365" s="58"/>
      <c r="DJ365" s="58"/>
      <c r="DK365" s="57"/>
      <c r="DL365" s="58"/>
      <c r="DM365" s="58"/>
      <c r="DN365" s="57"/>
      <c r="DO365" s="58"/>
      <c r="DP365" s="59"/>
      <c r="DQ365" s="59"/>
      <c r="DR365" s="59"/>
      <c r="DZ365" s="133"/>
    </row>
    <row r="366" spans="1:130" ht="12.75" customHeight="1" x14ac:dyDescent="0.2">
      <c r="A366" s="1">
        <v>9</v>
      </c>
      <c r="B366" s="135" t="s">
        <v>103</v>
      </c>
      <c r="C366" s="135" t="s">
        <v>104</v>
      </c>
      <c r="D366" s="337" t="s">
        <v>105</v>
      </c>
      <c r="E366" s="324"/>
      <c r="F366" s="324"/>
      <c r="G366" s="324"/>
      <c r="H366" s="338"/>
      <c r="I366" s="337" t="s">
        <v>105</v>
      </c>
      <c r="J366" s="324"/>
      <c r="K366" s="324"/>
      <c r="L366" s="324"/>
      <c r="M366" s="338"/>
      <c r="N366" s="337" t="s">
        <v>105</v>
      </c>
      <c r="O366" s="324"/>
      <c r="P366" s="324"/>
      <c r="Q366" s="338"/>
      <c r="R366" s="337" t="s">
        <v>106</v>
      </c>
      <c r="S366" s="324"/>
      <c r="T366" s="338"/>
      <c r="U366" s="337" t="s">
        <v>106</v>
      </c>
      <c r="V366" s="324"/>
      <c r="W366" s="338"/>
      <c r="X366" s="337" t="s">
        <v>107</v>
      </c>
      <c r="Y366" s="338"/>
      <c r="Z366" s="337" t="s">
        <v>105</v>
      </c>
      <c r="AA366" s="324"/>
      <c r="AB366" s="338"/>
      <c r="AC366" s="344"/>
      <c r="AD366" s="344"/>
      <c r="AE366" s="328"/>
      <c r="AF366" s="329"/>
      <c r="AG366" s="329"/>
      <c r="AH366" s="330"/>
      <c r="AI366" s="344"/>
      <c r="AJ366" s="344"/>
      <c r="AK366" s="328"/>
      <c r="AL366" s="329"/>
      <c r="AM366" s="329"/>
      <c r="AN366" s="330"/>
      <c r="AO366" s="344"/>
      <c r="AP366" s="344"/>
      <c r="AQ366" s="328"/>
      <c r="AR366" s="329"/>
      <c r="AS366" s="329"/>
      <c r="AT366" s="330"/>
      <c r="AU366" s="344"/>
      <c r="AV366" s="344"/>
      <c r="AW366" s="328"/>
      <c r="AX366" s="329"/>
      <c r="AY366" s="329"/>
      <c r="AZ366" s="330"/>
      <c r="BA366" s="344"/>
      <c r="BB366" s="344"/>
      <c r="BC366" s="328"/>
      <c r="BD366" s="330"/>
      <c r="BE366" s="360"/>
      <c r="BF366" s="350" t="s">
        <v>108</v>
      </c>
      <c r="BG366" s="324"/>
      <c r="BH366" s="338"/>
      <c r="BI366" s="337" t="s">
        <v>109</v>
      </c>
      <c r="BJ366" s="338"/>
      <c r="BK366" s="337" t="s">
        <v>110</v>
      </c>
      <c r="BL366" s="324"/>
      <c r="BM366" s="338"/>
      <c r="BN366" s="328"/>
      <c r="BO366" s="329"/>
      <c r="BP366" s="330"/>
      <c r="BQ366" s="328"/>
      <c r="BR366" s="330"/>
      <c r="BS366" s="159" t="s">
        <v>104</v>
      </c>
      <c r="BT366" s="337" t="s">
        <v>111</v>
      </c>
      <c r="BU366" s="324"/>
      <c r="BV366" s="324"/>
      <c r="BW366" s="338"/>
      <c r="BX366" s="2"/>
      <c r="BY366" s="8"/>
      <c r="BZ366" s="8"/>
      <c r="CA366" s="8"/>
      <c r="CB366" s="8"/>
      <c r="CC366" s="8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57"/>
      <c r="DI366" s="58"/>
      <c r="DJ366" s="58"/>
      <c r="DK366" s="57"/>
      <c r="DL366" s="58"/>
      <c r="DM366" s="58"/>
      <c r="DN366" s="57"/>
      <c r="DO366" s="58"/>
      <c r="DP366" s="59"/>
      <c r="DQ366" s="59"/>
      <c r="DR366" s="59"/>
      <c r="DZ366" s="133"/>
    </row>
    <row r="367" spans="1:130" ht="12.75" customHeight="1" x14ac:dyDescent="0.2">
      <c r="A367" s="1">
        <v>9</v>
      </c>
      <c r="B367" s="160" t="s">
        <v>87</v>
      </c>
      <c r="C367" s="160" t="s">
        <v>19</v>
      </c>
      <c r="D367" s="339"/>
      <c r="E367" s="315"/>
      <c r="F367" s="315"/>
      <c r="G367" s="315"/>
      <c r="H367" s="318"/>
      <c r="I367" s="339"/>
      <c r="J367" s="315"/>
      <c r="K367" s="315"/>
      <c r="L367" s="315"/>
      <c r="M367" s="318"/>
      <c r="N367" s="340" t="str">
        <f t="shared" ref="N367:N390" si="37">IF(D367="","",INT(VLOOKUP($J$7,$DH$6:$DO$31,3,FALSE)+D367))</f>
        <v/>
      </c>
      <c r="O367" s="315"/>
      <c r="P367" s="315"/>
      <c r="Q367" s="318"/>
      <c r="R367" s="339"/>
      <c r="S367" s="315"/>
      <c r="T367" s="318"/>
      <c r="U367" s="339"/>
      <c r="V367" s="315"/>
      <c r="W367" s="318"/>
      <c r="X367" s="340" t="str">
        <f t="shared" ref="X367:X390" si="38">IF(OR(U367="",U367&gt;R367),"",100*(Z367/(6.11*EXP((17.27*R367)/(237.3+R367)))))</f>
        <v/>
      </c>
      <c r="Y367" s="318"/>
      <c r="Z367" s="339" t="str">
        <f t="shared" ref="Z367:Z390" si="39">IF(OR(U367="",U367&gt;R367),"",6.11*EXP((17.7*U367/(243.5+U367))))</f>
        <v/>
      </c>
      <c r="AA367" s="315"/>
      <c r="AB367" s="318"/>
      <c r="AC367" s="138"/>
      <c r="AD367" s="139"/>
      <c r="AE367" s="340"/>
      <c r="AF367" s="315"/>
      <c r="AG367" s="315"/>
      <c r="AH367" s="318"/>
      <c r="AI367" s="140"/>
      <c r="AJ367" s="139"/>
      <c r="AK367" s="340"/>
      <c r="AL367" s="315"/>
      <c r="AM367" s="315"/>
      <c r="AN367" s="318"/>
      <c r="AO367" s="140"/>
      <c r="AP367" s="139"/>
      <c r="AQ367" s="340"/>
      <c r="AR367" s="315"/>
      <c r="AS367" s="315"/>
      <c r="AT367" s="318"/>
      <c r="AU367" s="140"/>
      <c r="AV367" s="139"/>
      <c r="AW367" s="340"/>
      <c r="AX367" s="315"/>
      <c r="AY367" s="315"/>
      <c r="AZ367" s="318"/>
      <c r="BA367" s="140"/>
      <c r="BB367" s="141"/>
      <c r="BC367" s="340"/>
      <c r="BD367" s="318"/>
      <c r="BE367" s="161"/>
      <c r="BF367" s="341"/>
      <c r="BG367" s="315"/>
      <c r="BH367" s="318"/>
      <c r="BI367" s="340"/>
      <c r="BJ367" s="318"/>
      <c r="BK367" s="339" t="str">
        <f t="shared" ref="BK367:BK390" si="40">IF(BI367="","",BI367/1.94384)</f>
        <v/>
      </c>
      <c r="BL367" s="315"/>
      <c r="BM367" s="318"/>
      <c r="BN367" s="341"/>
      <c r="BO367" s="315"/>
      <c r="BP367" s="318"/>
      <c r="BQ367" s="341"/>
      <c r="BR367" s="318"/>
      <c r="BS367" s="142" t="s">
        <v>101</v>
      </c>
      <c r="BT367" s="339"/>
      <c r="BU367" s="315"/>
      <c r="BV367" s="315"/>
      <c r="BW367" s="318"/>
      <c r="BX367" s="2"/>
      <c r="BY367" s="8"/>
      <c r="BZ367" s="8"/>
      <c r="CA367" s="8"/>
      <c r="CB367" s="8"/>
      <c r="CC367" s="8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57"/>
      <c r="DI367" s="58"/>
      <c r="DJ367" s="58"/>
      <c r="DK367" s="57"/>
      <c r="DL367" s="58"/>
      <c r="DM367" s="58"/>
      <c r="DN367" s="57"/>
      <c r="DO367" s="58"/>
      <c r="DP367" s="59"/>
      <c r="DQ367" s="59"/>
      <c r="DR367" s="59"/>
      <c r="DZ367" s="133"/>
    </row>
    <row r="368" spans="1:130" ht="12.75" customHeight="1" x14ac:dyDescent="0.2">
      <c r="A368" s="1">
        <v>9</v>
      </c>
      <c r="B368" s="162" t="s">
        <v>94</v>
      </c>
      <c r="C368" s="162" t="s">
        <v>27</v>
      </c>
      <c r="D368" s="335"/>
      <c r="E368" s="302"/>
      <c r="F368" s="302"/>
      <c r="G368" s="302"/>
      <c r="H368" s="303"/>
      <c r="I368" s="335"/>
      <c r="J368" s="302"/>
      <c r="K368" s="302"/>
      <c r="L368" s="302"/>
      <c r="M368" s="303"/>
      <c r="N368" s="336" t="str">
        <f t="shared" si="37"/>
        <v/>
      </c>
      <c r="O368" s="302"/>
      <c r="P368" s="302"/>
      <c r="Q368" s="303"/>
      <c r="R368" s="335"/>
      <c r="S368" s="302"/>
      <c r="T368" s="303"/>
      <c r="U368" s="335"/>
      <c r="V368" s="302"/>
      <c r="W368" s="303"/>
      <c r="X368" s="336" t="str">
        <f t="shared" si="38"/>
        <v/>
      </c>
      <c r="Y368" s="303"/>
      <c r="Z368" s="335" t="str">
        <f t="shared" si="39"/>
        <v/>
      </c>
      <c r="AA368" s="302"/>
      <c r="AB368" s="303"/>
      <c r="AC368" s="144"/>
      <c r="AD368" s="145"/>
      <c r="AE368" s="336"/>
      <c r="AF368" s="302"/>
      <c r="AG368" s="302"/>
      <c r="AH368" s="303"/>
      <c r="AI368" s="146"/>
      <c r="AJ368" s="145"/>
      <c r="AK368" s="336"/>
      <c r="AL368" s="302"/>
      <c r="AM368" s="302"/>
      <c r="AN368" s="303"/>
      <c r="AO368" s="146"/>
      <c r="AP368" s="145"/>
      <c r="AQ368" s="336"/>
      <c r="AR368" s="302"/>
      <c r="AS368" s="302"/>
      <c r="AT368" s="303"/>
      <c r="AU368" s="146"/>
      <c r="AV368" s="145"/>
      <c r="AW368" s="336"/>
      <c r="AX368" s="302"/>
      <c r="AY368" s="302"/>
      <c r="AZ368" s="303"/>
      <c r="BA368" s="146"/>
      <c r="BB368" s="145"/>
      <c r="BC368" s="336"/>
      <c r="BD368" s="303"/>
      <c r="BE368" s="163"/>
      <c r="BF368" s="306"/>
      <c r="BG368" s="302"/>
      <c r="BH368" s="303"/>
      <c r="BI368" s="336"/>
      <c r="BJ368" s="303"/>
      <c r="BK368" s="335" t="str">
        <f t="shared" si="40"/>
        <v/>
      </c>
      <c r="BL368" s="302"/>
      <c r="BM368" s="303"/>
      <c r="BN368" s="306"/>
      <c r="BO368" s="302"/>
      <c r="BP368" s="303"/>
      <c r="BQ368" s="306"/>
      <c r="BR368" s="303"/>
      <c r="BS368" s="147" t="s">
        <v>117</v>
      </c>
      <c r="BT368" s="335"/>
      <c r="BU368" s="302"/>
      <c r="BV368" s="302"/>
      <c r="BW368" s="303"/>
      <c r="BX368" s="2"/>
      <c r="BY368" s="8"/>
      <c r="BZ368" s="8"/>
      <c r="CA368" s="8"/>
      <c r="CB368" s="8"/>
      <c r="CC368" s="8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57"/>
      <c r="DI368" s="58"/>
      <c r="DJ368" s="58"/>
      <c r="DK368" s="57"/>
      <c r="DL368" s="58"/>
      <c r="DM368" s="58"/>
      <c r="DN368" s="57"/>
      <c r="DO368" s="58"/>
      <c r="DP368" s="59"/>
      <c r="DQ368" s="59"/>
      <c r="DR368" s="59"/>
      <c r="DZ368" s="133"/>
    </row>
    <row r="369" spans="1:130" ht="12.75" customHeight="1" x14ac:dyDescent="0.2">
      <c r="A369" s="1">
        <v>9</v>
      </c>
      <c r="B369" s="162" t="s">
        <v>101</v>
      </c>
      <c r="C369" s="162" t="s">
        <v>33</v>
      </c>
      <c r="D369" s="335"/>
      <c r="E369" s="302"/>
      <c r="F369" s="302"/>
      <c r="G369" s="302"/>
      <c r="H369" s="303"/>
      <c r="I369" s="335"/>
      <c r="J369" s="302"/>
      <c r="K369" s="302"/>
      <c r="L369" s="302"/>
      <c r="M369" s="303"/>
      <c r="N369" s="336" t="str">
        <f t="shared" si="37"/>
        <v/>
      </c>
      <c r="O369" s="302"/>
      <c r="P369" s="302"/>
      <c r="Q369" s="303"/>
      <c r="R369" s="335"/>
      <c r="S369" s="302"/>
      <c r="T369" s="303"/>
      <c r="U369" s="335"/>
      <c r="V369" s="302"/>
      <c r="W369" s="303"/>
      <c r="X369" s="336" t="str">
        <f t="shared" si="38"/>
        <v/>
      </c>
      <c r="Y369" s="303"/>
      <c r="Z369" s="335" t="str">
        <f t="shared" si="39"/>
        <v/>
      </c>
      <c r="AA369" s="302"/>
      <c r="AB369" s="303"/>
      <c r="AC369" s="144"/>
      <c r="AD369" s="145"/>
      <c r="AE369" s="336"/>
      <c r="AF369" s="302"/>
      <c r="AG369" s="302"/>
      <c r="AH369" s="303"/>
      <c r="AI369" s="146"/>
      <c r="AJ369" s="145"/>
      <c r="AK369" s="336"/>
      <c r="AL369" s="302"/>
      <c r="AM369" s="302"/>
      <c r="AN369" s="303"/>
      <c r="AO369" s="146"/>
      <c r="AP369" s="145"/>
      <c r="AQ369" s="336"/>
      <c r="AR369" s="302"/>
      <c r="AS369" s="302"/>
      <c r="AT369" s="303"/>
      <c r="AU369" s="146"/>
      <c r="AV369" s="145"/>
      <c r="AW369" s="336"/>
      <c r="AX369" s="302"/>
      <c r="AY369" s="302"/>
      <c r="AZ369" s="303"/>
      <c r="BA369" s="146"/>
      <c r="BB369" s="145"/>
      <c r="BC369" s="336"/>
      <c r="BD369" s="303"/>
      <c r="BE369" s="163"/>
      <c r="BF369" s="306"/>
      <c r="BG369" s="302"/>
      <c r="BH369" s="303"/>
      <c r="BI369" s="336"/>
      <c r="BJ369" s="303"/>
      <c r="BK369" s="335" t="str">
        <f t="shared" si="40"/>
        <v/>
      </c>
      <c r="BL369" s="302"/>
      <c r="BM369" s="303"/>
      <c r="BN369" s="306"/>
      <c r="BO369" s="302"/>
      <c r="BP369" s="303"/>
      <c r="BQ369" s="306"/>
      <c r="BR369" s="303"/>
      <c r="BS369" s="148">
        <v>10</v>
      </c>
      <c r="BT369" s="335"/>
      <c r="BU369" s="302"/>
      <c r="BV369" s="302"/>
      <c r="BW369" s="303"/>
      <c r="BX369" s="2"/>
      <c r="BY369" s="8"/>
      <c r="BZ369" s="8"/>
      <c r="CA369" s="8"/>
      <c r="CB369" s="8"/>
      <c r="CC369" s="8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57"/>
      <c r="DI369" s="58"/>
      <c r="DJ369" s="58"/>
      <c r="DK369" s="57"/>
      <c r="DL369" s="58"/>
      <c r="DM369" s="58"/>
      <c r="DN369" s="57"/>
      <c r="DO369" s="58"/>
      <c r="DP369" s="59"/>
      <c r="DQ369" s="59"/>
      <c r="DR369" s="59"/>
      <c r="DZ369" s="133"/>
    </row>
    <row r="370" spans="1:130" ht="12.75" customHeight="1" x14ac:dyDescent="0.2">
      <c r="A370" s="1">
        <v>9</v>
      </c>
      <c r="B370" s="162" t="s">
        <v>117</v>
      </c>
      <c r="C370" s="162" t="s">
        <v>47</v>
      </c>
      <c r="D370" s="335"/>
      <c r="E370" s="302"/>
      <c r="F370" s="302"/>
      <c r="G370" s="302"/>
      <c r="H370" s="303"/>
      <c r="I370" s="335"/>
      <c r="J370" s="302"/>
      <c r="K370" s="302"/>
      <c r="L370" s="302"/>
      <c r="M370" s="303"/>
      <c r="N370" s="336" t="str">
        <f t="shared" si="37"/>
        <v/>
      </c>
      <c r="O370" s="302"/>
      <c r="P370" s="302"/>
      <c r="Q370" s="303"/>
      <c r="R370" s="335"/>
      <c r="S370" s="302"/>
      <c r="T370" s="303"/>
      <c r="U370" s="335"/>
      <c r="V370" s="302"/>
      <c r="W370" s="303"/>
      <c r="X370" s="336" t="str">
        <f t="shared" si="38"/>
        <v/>
      </c>
      <c r="Y370" s="303"/>
      <c r="Z370" s="335" t="str">
        <f t="shared" si="39"/>
        <v/>
      </c>
      <c r="AA370" s="302"/>
      <c r="AB370" s="303"/>
      <c r="AC370" s="144"/>
      <c r="AD370" s="145"/>
      <c r="AE370" s="336"/>
      <c r="AF370" s="302"/>
      <c r="AG370" s="302"/>
      <c r="AH370" s="303"/>
      <c r="AI370" s="146"/>
      <c r="AJ370" s="145"/>
      <c r="AK370" s="336"/>
      <c r="AL370" s="302"/>
      <c r="AM370" s="302"/>
      <c r="AN370" s="303"/>
      <c r="AO370" s="146"/>
      <c r="AP370" s="145"/>
      <c r="AQ370" s="336"/>
      <c r="AR370" s="302"/>
      <c r="AS370" s="302"/>
      <c r="AT370" s="303"/>
      <c r="AU370" s="146"/>
      <c r="AV370" s="145"/>
      <c r="AW370" s="336"/>
      <c r="AX370" s="302"/>
      <c r="AY370" s="302"/>
      <c r="AZ370" s="303"/>
      <c r="BA370" s="146"/>
      <c r="BB370" s="145"/>
      <c r="BC370" s="336"/>
      <c r="BD370" s="303"/>
      <c r="BE370" s="163"/>
      <c r="BF370" s="306"/>
      <c r="BG370" s="302"/>
      <c r="BH370" s="303"/>
      <c r="BI370" s="336"/>
      <c r="BJ370" s="303"/>
      <c r="BK370" s="335" t="str">
        <f t="shared" si="40"/>
        <v/>
      </c>
      <c r="BL370" s="302"/>
      <c r="BM370" s="303"/>
      <c r="BN370" s="306"/>
      <c r="BO370" s="302"/>
      <c r="BP370" s="303"/>
      <c r="BQ370" s="306"/>
      <c r="BR370" s="303"/>
      <c r="BS370" s="148">
        <v>11</v>
      </c>
      <c r="BT370" s="335"/>
      <c r="BU370" s="302"/>
      <c r="BV370" s="302"/>
      <c r="BW370" s="303"/>
      <c r="BX370" s="2"/>
      <c r="BY370" s="8"/>
      <c r="BZ370" s="8"/>
      <c r="CA370" s="8"/>
      <c r="CB370" s="8"/>
      <c r="CC370" s="8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57"/>
      <c r="DI370" s="58"/>
      <c r="DJ370" s="58"/>
      <c r="DK370" s="57"/>
      <c r="DL370" s="58"/>
      <c r="DM370" s="58"/>
      <c r="DN370" s="57"/>
      <c r="DO370" s="58"/>
      <c r="DP370" s="59"/>
      <c r="DQ370" s="59"/>
      <c r="DR370" s="59"/>
      <c r="DZ370" s="133"/>
    </row>
    <row r="371" spans="1:130" ht="12.75" customHeight="1" x14ac:dyDescent="0.2">
      <c r="A371" s="1">
        <v>9</v>
      </c>
      <c r="B371" s="163" t="s">
        <v>145</v>
      </c>
      <c r="C371" s="163" t="s">
        <v>75</v>
      </c>
      <c r="D371" s="335"/>
      <c r="E371" s="302"/>
      <c r="F371" s="302"/>
      <c r="G371" s="302"/>
      <c r="H371" s="303"/>
      <c r="I371" s="335"/>
      <c r="J371" s="302"/>
      <c r="K371" s="302"/>
      <c r="L371" s="302"/>
      <c r="M371" s="303"/>
      <c r="N371" s="336" t="str">
        <f t="shared" si="37"/>
        <v/>
      </c>
      <c r="O371" s="302"/>
      <c r="P371" s="302"/>
      <c r="Q371" s="303"/>
      <c r="R371" s="335"/>
      <c r="S371" s="302"/>
      <c r="T371" s="303"/>
      <c r="U371" s="335"/>
      <c r="V371" s="302"/>
      <c r="W371" s="303"/>
      <c r="X371" s="336" t="str">
        <f t="shared" si="38"/>
        <v/>
      </c>
      <c r="Y371" s="303"/>
      <c r="Z371" s="335" t="str">
        <f t="shared" si="39"/>
        <v/>
      </c>
      <c r="AA371" s="302"/>
      <c r="AB371" s="303"/>
      <c r="AC371" s="144"/>
      <c r="AD371" s="145"/>
      <c r="AE371" s="336"/>
      <c r="AF371" s="302"/>
      <c r="AG371" s="302"/>
      <c r="AH371" s="303"/>
      <c r="AI371" s="146"/>
      <c r="AJ371" s="145"/>
      <c r="AK371" s="336"/>
      <c r="AL371" s="302"/>
      <c r="AM371" s="302"/>
      <c r="AN371" s="303"/>
      <c r="AO371" s="146"/>
      <c r="AP371" s="145"/>
      <c r="AQ371" s="336"/>
      <c r="AR371" s="302"/>
      <c r="AS371" s="302"/>
      <c r="AT371" s="303"/>
      <c r="AU371" s="146"/>
      <c r="AV371" s="145"/>
      <c r="AW371" s="336"/>
      <c r="AX371" s="302"/>
      <c r="AY371" s="302"/>
      <c r="AZ371" s="303"/>
      <c r="BA371" s="146"/>
      <c r="BB371" s="145"/>
      <c r="BC371" s="336"/>
      <c r="BD371" s="303"/>
      <c r="BE371" s="163"/>
      <c r="BF371" s="306"/>
      <c r="BG371" s="302"/>
      <c r="BH371" s="303"/>
      <c r="BI371" s="336"/>
      <c r="BJ371" s="303"/>
      <c r="BK371" s="335" t="str">
        <f t="shared" si="40"/>
        <v/>
      </c>
      <c r="BL371" s="302"/>
      <c r="BM371" s="303"/>
      <c r="BN371" s="306"/>
      <c r="BO371" s="302"/>
      <c r="BP371" s="303"/>
      <c r="BQ371" s="306"/>
      <c r="BR371" s="303"/>
      <c r="BS371" s="148">
        <v>12</v>
      </c>
      <c r="BT371" s="335"/>
      <c r="BU371" s="302"/>
      <c r="BV371" s="302"/>
      <c r="BW371" s="303"/>
      <c r="BX371" s="2"/>
      <c r="BY371" s="8"/>
      <c r="BZ371" s="8"/>
      <c r="CA371" s="8"/>
      <c r="CB371" s="8"/>
      <c r="CC371" s="8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57"/>
      <c r="DI371" s="58"/>
      <c r="DJ371" s="58"/>
      <c r="DK371" s="57"/>
      <c r="DL371" s="58"/>
      <c r="DM371" s="58"/>
      <c r="DN371" s="57"/>
      <c r="DO371" s="58"/>
      <c r="DP371" s="59"/>
      <c r="DQ371" s="59"/>
      <c r="DR371" s="59"/>
      <c r="DZ371" s="133"/>
    </row>
    <row r="372" spans="1:130" ht="12.75" customHeight="1" x14ac:dyDescent="0.2">
      <c r="A372" s="1">
        <v>9</v>
      </c>
      <c r="B372" s="163" t="s">
        <v>151</v>
      </c>
      <c r="C372" s="163" t="s">
        <v>87</v>
      </c>
      <c r="D372" s="335"/>
      <c r="E372" s="302"/>
      <c r="F372" s="302"/>
      <c r="G372" s="302"/>
      <c r="H372" s="303"/>
      <c r="I372" s="335"/>
      <c r="J372" s="302"/>
      <c r="K372" s="302"/>
      <c r="L372" s="302"/>
      <c r="M372" s="303"/>
      <c r="N372" s="336" t="str">
        <f t="shared" si="37"/>
        <v/>
      </c>
      <c r="O372" s="302"/>
      <c r="P372" s="302"/>
      <c r="Q372" s="303"/>
      <c r="R372" s="335"/>
      <c r="S372" s="302"/>
      <c r="T372" s="303"/>
      <c r="U372" s="335"/>
      <c r="V372" s="302"/>
      <c r="W372" s="303"/>
      <c r="X372" s="336" t="str">
        <f t="shared" si="38"/>
        <v/>
      </c>
      <c r="Y372" s="303"/>
      <c r="Z372" s="335" t="str">
        <f t="shared" si="39"/>
        <v/>
      </c>
      <c r="AA372" s="302"/>
      <c r="AB372" s="303"/>
      <c r="AC372" s="144"/>
      <c r="AD372" s="145"/>
      <c r="AE372" s="336"/>
      <c r="AF372" s="302"/>
      <c r="AG372" s="302"/>
      <c r="AH372" s="303"/>
      <c r="AI372" s="146"/>
      <c r="AJ372" s="145"/>
      <c r="AK372" s="336"/>
      <c r="AL372" s="302"/>
      <c r="AM372" s="302"/>
      <c r="AN372" s="303"/>
      <c r="AO372" s="146"/>
      <c r="AP372" s="145"/>
      <c r="AQ372" s="336"/>
      <c r="AR372" s="302"/>
      <c r="AS372" s="302"/>
      <c r="AT372" s="303"/>
      <c r="AU372" s="146"/>
      <c r="AV372" s="145"/>
      <c r="AW372" s="336"/>
      <c r="AX372" s="302"/>
      <c r="AY372" s="302"/>
      <c r="AZ372" s="303"/>
      <c r="BA372" s="146"/>
      <c r="BB372" s="145"/>
      <c r="BC372" s="336"/>
      <c r="BD372" s="303"/>
      <c r="BE372" s="163"/>
      <c r="BF372" s="306"/>
      <c r="BG372" s="302"/>
      <c r="BH372" s="303"/>
      <c r="BI372" s="336"/>
      <c r="BJ372" s="303"/>
      <c r="BK372" s="335" t="str">
        <f t="shared" si="40"/>
        <v/>
      </c>
      <c r="BL372" s="302"/>
      <c r="BM372" s="303"/>
      <c r="BN372" s="306"/>
      <c r="BO372" s="302"/>
      <c r="BP372" s="303"/>
      <c r="BQ372" s="306"/>
      <c r="BR372" s="303"/>
      <c r="BS372" s="148">
        <v>13</v>
      </c>
      <c r="BT372" s="335"/>
      <c r="BU372" s="302"/>
      <c r="BV372" s="302"/>
      <c r="BW372" s="303"/>
      <c r="BX372" s="2"/>
      <c r="BY372" s="8"/>
      <c r="BZ372" s="8"/>
      <c r="CA372" s="8"/>
      <c r="CB372" s="8"/>
      <c r="CC372" s="8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57"/>
      <c r="DI372" s="58"/>
      <c r="DJ372" s="58"/>
      <c r="DK372" s="57"/>
      <c r="DL372" s="58"/>
      <c r="DM372" s="58"/>
      <c r="DN372" s="57"/>
      <c r="DO372" s="58"/>
      <c r="DP372" s="59"/>
      <c r="DQ372" s="59"/>
      <c r="DR372" s="59"/>
      <c r="DZ372" s="133"/>
    </row>
    <row r="373" spans="1:130" ht="12.75" customHeight="1" x14ac:dyDescent="0.2">
      <c r="A373" s="1">
        <v>9</v>
      </c>
      <c r="B373" s="163" t="s">
        <v>158</v>
      </c>
      <c r="C373" s="163" t="s">
        <v>94</v>
      </c>
      <c r="D373" s="335"/>
      <c r="E373" s="302"/>
      <c r="F373" s="302"/>
      <c r="G373" s="302"/>
      <c r="H373" s="303"/>
      <c r="I373" s="335"/>
      <c r="J373" s="302"/>
      <c r="K373" s="302"/>
      <c r="L373" s="302"/>
      <c r="M373" s="303"/>
      <c r="N373" s="336" t="str">
        <f t="shared" si="37"/>
        <v/>
      </c>
      <c r="O373" s="302"/>
      <c r="P373" s="302"/>
      <c r="Q373" s="303"/>
      <c r="R373" s="335"/>
      <c r="S373" s="302"/>
      <c r="T373" s="303"/>
      <c r="U373" s="335"/>
      <c r="V373" s="302"/>
      <c r="W373" s="303"/>
      <c r="X373" s="336" t="str">
        <f t="shared" si="38"/>
        <v/>
      </c>
      <c r="Y373" s="303"/>
      <c r="Z373" s="335" t="str">
        <f t="shared" si="39"/>
        <v/>
      </c>
      <c r="AA373" s="302"/>
      <c r="AB373" s="303"/>
      <c r="AC373" s="144"/>
      <c r="AD373" s="145"/>
      <c r="AE373" s="336"/>
      <c r="AF373" s="302"/>
      <c r="AG373" s="302"/>
      <c r="AH373" s="303"/>
      <c r="AI373" s="146"/>
      <c r="AJ373" s="145"/>
      <c r="AK373" s="336"/>
      <c r="AL373" s="302"/>
      <c r="AM373" s="302"/>
      <c r="AN373" s="303"/>
      <c r="AO373" s="146"/>
      <c r="AP373" s="145"/>
      <c r="AQ373" s="336"/>
      <c r="AR373" s="302"/>
      <c r="AS373" s="302"/>
      <c r="AT373" s="303"/>
      <c r="AU373" s="146"/>
      <c r="AV373" s="145"/>
      <c r="AW373" s="336"/>
      <c r="AX373" s="302"/>
      <c r="AY373" s="302"/>
      <c r="AZ373" s="303"/>
      <c r="BA373" s="146"/>
      <c r="BB373" s="145"/>
      <c r="BC373" s="336"/>
      <c r="BD373" s="303"/>
      <c r="BE373" s="163"/>
      <c r="BF373" s="306"/>
      <c r="BG373" s="302"/>
      <c r="BH373" s="303"/>
      <c r="BI373" s="336"/>
      <c r="BJ373" s="303"/>
      <c r="BK373" s="335" t="str">
        <f t="shared" si="40"/>
        <v/>
      </c>
      <c r="BL373" s="302"/>
      <c r="BM373" s="303"/>
      <c r="BN373" s="306"/>
      <c r="BO373" s="302"/>
      <c r="BP373" s="303"/>
      <c r="BQ373" s="306"/>
      <c r="BR373" s="303"/>
      <c r="BS373" s="148">
        <v>14</v>
      </c>
      <c r="BT373" s="335"/>
      <c r="BU373" s="302"/>
      <c r="BV373" s="302"/>
      <c r="BW373" s="303"/>
      <c r="BX373" s="2"/>
      <c r="BY373" s="8"/>
      <c r="BZ373" s="8"/>
      <c r="CA373" s="8"/>
      <c r="CB373" s="8"/>
      <c r="CC373" s="8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57"/>
      <c r="DI373" s="58"/>
      <c r="DJ373" s="58"/>
      <c r="DK373" s="57"/>
      <c r="DL373" s="58"/>
      <c r="DM373" s="58"/>
      <c r="DN373" s="57"/>
      <c r="DO373" s="58"/>
      <c r="DP373" s="59"/>
      <c r="DQ373" s="59"/>
      <c r="DR373" s="59"/>
      <c r="DZ373" s="133"/>
    </row>
    <row r="374" spans="1:130" ht="12.75" customHeight="1" x14ac:dyDescent="0.2">
      <c r="A374" s="1">
        <v>9</v>
      </c>
      <c r="B374" s="163" t="s">
        <v>163</v>
      </c>
      <c r="C374" s="163" t="s">
        <v>101</v>
      </c>
      <c r="D374" s="335"/>
      <c r="E374" s="302"/>
      <c r="F374" s="302"/>
      <c r="G374" s="302"/>
      <c r="H374" s="303"/>
      <c r="I374" s="335"/>
      <c r="J374" s="302"/>
      <c r="K374" s="302"/>
      <c r="L374" s="302"/>
      <c r="M374" s="303"/>
      <c r="N374" s="336" t="str">
        <f t="shared" si="37"/>
        <v/>
      </c>
      <c r="O374" s="302"/>
      <c r="P374" s="302"/>
      <c r="Q374" s="303"/>
      <c r="R374" s="335"/>
      <c r="S374" s="302"/>
      <c r="T374" s="303"/>
      <c r="U374" s="335"/>
      <c r="V374" s="302"/>
      <c r="W374" s="303"/>
      <c r="X374" s="336" t="str">
        <f t="shared" si="38"/>
        <v/>
      </c>
      <c r="Y374" s="303"/>
      <c r="Z374" s="335" t="str">
        <f t="shared" si="39"/>
        <v/>
      </c>
      <c r="AA374" s="302"/>
      <c r="AB374" s="303"/>
      <c r="AC374" s="144"/>
      <c r="AD374" s="145"/>
      <c r="AE374" s="336"/>
      <c r="AF374" s="302"/>
      <c r="AG374" s="302"/>
      <c r="AH374" s="303"/>
      <c r="AI374" s="146"/>
      <c r="AJ374" s="145"/>
      <c r="AK374" s="336"/>
      <c r="AL374" s="302"/>
      <c r="AM374" s="302"/>
      <c r="AN374" s="303"/>
      <c r="AO374" s="146"/>
      <c r="AP374" s="145"/>
      <c r="AQ374" s="336"/>
      <c r="AR374" s="302"/>
      <c r="AS374" s="302"/>
      <c r="AT374" s="303"/>
      <c r="AU374" s="146"/>
      <c r="AV374" s="145"/>
      <c r="AW374" s="336"/>
      <c r="AX374" s="302"/>
      <c r="AY374" s="302"/>
      <c r="AZ374" s="303"/>
      <c r="BA374" s="146"/>
      <c r="BB374" s="145"/>
      <c r="BC374" s="336"/>
      <c r="BD374" s="303"/>
      <c r="BE374" s="163"/>
      <c r="BF374" s="306"/>
      <c r="BG374" s="302"/>
      <c r="BH374" s="303"/>
      <c r="BI374" s="336"/>
      <c r="BJ374" s="303"/>
      <c r="BK374" s="335" t="str">
        <f t="shared" si="40"/>
        <v/>
      </c>
      <c r="BL374" s="302"/>
      <c r="BM374" s="303"/>
      <c r="BN374" s="306"/>
      <c r="BO374" s="302"/>
      <c r="BP374" s="303"/>
      <c r="BQ374" s="306"/>
      <c r="BR374" s="303"/>
      <c r="BS374" s="148">
        <v>15</v>
      </c>
      <c r="BT374" s="335"/>
      <c r="BU374" s="302"/>
      <c r="BV374" s="302"/>
      <c r="BW374" s="303"/>
      <c r="BX374" s="2"/>
      <c r="BY374" s="8"/>
      <c r="BZ374" s="8"/>
      <c r="CA374" s="8"/>
      <c r="CB374" s="8"/>
      <c r="CC374" s="8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57"/>
      <c r="DI374" s="58"/>
      <c r="DJ374" s="58"/>
      <c r="DK374" s="57"/>
      <c r="DL374" s="58"/>
      <c r="DM374" s="58"/>
      <c r="DN374" s="57"/>
      <c r="DO374" s="58"/>
      <c r="DP374" s="59"/>
      <c r="DQ374" s="59"/>
      <c r="DR374" s="59"/>
      <c r="DZ374" s="133"/>
    </row>
    <row r="375" spans="1:130" ht="12.75" customHeight="1" x14ac:dyDescent="0.2">
      <c r="A375" s="1">
        <v>9</v>
      </c>
      <c r="B375" s="163" t="s">
        <v>171</v>
      </c>
      <c r="C375" s="163" t="s">
        <v>117</v>
      </c>
      <c r="D375" s="335"/>
      <c r="E375" s="302"/>
      <c r="F375" s="302"/>
      <c r="G375" s="302"/>
      <c r="H375" s="303"/>
      <c r="I375" s="335"/>
      <c r="J375" s="302"/>
      <c r="K375" s="302"/>
      <c r="L375" s="302"/>
      <c r="M375" s="303"/>
      <c r="N375" s="336" t="str">
        <f t="shared" si="37"/>
        <v/>
      </c>
      <c r="O375" s="302"/>
      <c r="P375" s="302"/>
      <c r="Q375" s="303"/>
      <c r="R375" s="335"/>
      <c r="S375" s="302"/>
      <c r="T375" s="303"/>
      <c r="U375" s="335"/>
      <c r="V375" s="302"/>
      <c r="W375" s="303"/>
      <c r="X375" s="336" t="str">
        <f t="shared" si="38"/>
        <v/>
      </c>
      <c r="Y375" s="303"/>
      <c r="Z375" s="335" t="str">
        <f t="shared" si="39"/>
        <v/>
      </c>
      <c r="AA375" s="302"/>
      <c r="AB375" s="303"/>
      <c r="AC375" s="144"/>
      <c r="AD375" s="145"/>
      <c r="AE375" s="336"/>
      <c r="AF375" s="302"/>
      <c r="AG375" s="302"/>
      <c r="AH375" s="303"/>
      <c r="AI375" s="146"/>
      <c r="AJ375" s="145"/>
      <c r="AK375" s="336"/>
      <c r="AL375" s="302"/>
      <c r="AM375" s="302"/>
      <c r="AN375" s="303"/>
      <c r="AO375" s="146"/>
      <c r="AP375" s="145"/>
      <c r="AQ375" s="336"/>
      <c r="AR375" s="302"/>
      <c r="AS375" s="302"/>
      <c r="AT375" s="303"/>
      <c r="AU375" s="146"/>
      <c r="AV375" s="145"/>
      <c r="AW375" s="336"/>
      <c r="AX375" s="302"/>
      <c r="AY375" s="302"/>
      <c r="AZ375" s="303"/>
      <c r="BA375" s="146"/>
      <c r="BB375" s="145"/>
      <c r="BC375" s="336"/>
      <c r="BD375" s="303"/>
      <c r="BE375" s="163"/>
      <c r="BF375" s="306"/>
      <c r="BG375" s="302"/>
      <c r="BH375" s="303"/>
      <c r="BI375" s="336"/>
      <c r="BJ375" s="303"/>
      <c r="BK375" s="335" t="str">
        <f t="shared" si="40"/>
        <v/>
      </c>
      <c r="BL375" s="302"/>
      <c r="BM375" s="303"/>
      <c r="BN375" s="306"/>
      <c r="BO375" s="302"/>
      <c r="BP375" s="303"/>
      <c r="BQ375" s="306"/>
      <c r="BR375" s="303"/>
      <c r="BS375" s="148">
        <v>16</v>
      </c>
      <c r="BT375" s="335"/>
      <c r="BU375" s="302"/>
      <c r="BV375" s="302"/>
      <c r="BW375" s="303"/>
      <c r="BX375" s="2"/>
      <c r="BY375" s="8"/>
      <c r="BZ375" s="8"/>
      <c r="CA375" s="8"/>
      <c r="CB375" s="8"/>
      <c r="CC375" s="8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57"/>
      <c r="DI375" s="58"/>
      <c r="DJ375" s="58"/>
      <c r="DK375" s="57"/>
      <c r="DL375" s="58"/>
      <c r="DM375" s="58"/>
      <c r="DN375" s="57"/>
      <c r="DO375" s="58"/>
      <c r="DP375" s="59"/>
      <c r="DQ375" s="59"/>
      <c r="DR375" s="59"/>
      <c r="DZ375" s="133"/>
    </row>
    <row r="376" spans="1:130" ht="12.75" customHeight="1" x14ac:dyDescent="0.2">
      <c r="A376" s="1">
        <v>9</v>
      </c>
      <c r="B376" s="163" t="s">
        <v>177</v>
      </c>
      <c r="C376" s="163" t="s">
        <v>145</v>
      </c>
      <c r="D376" s="335"/>
      <c r="E376" s="302"/>
      <c r="F376" s="302"/>
      <c r="G376" s="302"/>
      <c r="H376" s="303"/>
      <c r="I376" s="335"/>
      <c r="J376" s="302"/>
      <c r="K376" s="302"/>
      <c r="L376" s="302"/>
      <c r="M376" s="303"/>
      <c r="N376" s="336" t="str">
        <f t="shared" si="37"/>
        <v/>
      </c>
      <c r="O376" s="302"/>
      <c r="P376" s="302"/>
      <c r="Q376" s="303"/>
      <c r="R376" s="335"/>
      <c r="S376" s="302"/>
      <c r="T376" s="303"/>
      <c r="U376" s="335"/>
      <c r="V376" s="302"/>
      <c r="W376" s="303"/>
      <c r="X376" s="336" t="str">
        <f t="shared" si="38"/>
        <v/>
      </c>
      <c r="Y376" s="303"/>
      <c r="Z376" s="335" t="str">
        <f t="shared" si="39"/>
        <v/>
      </c>
      <c r="AA376" s="302"/>
      <c r="AB376" s="303"/>
      <c r="AC376" s="144"/>
      <c r="AD376" s="145"/>
      <c r="AE376" s="336"/>
      <c r="AF376" s="302"/>
      <c r="AG376" s="302"/>
      <c r="AH376" s="303"/>
      <c r="AI376" s="146"/>
      <c r="AJ376" s="145"/>
      <c r="AK376" s="336"/>
      <c r="AL376" s="302"/>
      <c r="AM376" s="302"/>
      <c r="AN376" s="303"/>
      <c r="AO376" s="146"/>
      <c r="AP376" s="145"/>
      <c r="AQ376" s="336"/>
      <c r="AR376" s="302"/>
      <c r="AS376" s="302"/>
      <c r="AT376" s="303"/>
      <c r="AU376" s="146"/>
      <c r="AV376" s="145"/>
      <c r="AW376" s="336"/>
      <c r="AX376" s="302"/>
      <c r="AY376" s="302"/>
      <c r="AZ376" s="303"/>
      <c r="BA376" s="146"/>
      <c r="BB376" s="145"/>
      <c r="BC376" s="336"/>
      <c r="BD376" s="303"/>
      <c r="BE376" s="163"/>
      <c r="BF376" s="306"/>
      <c r="BG376" s="302"/>
      <c r="BH376" s="303"/>
      <c r="BI376" s="336"/>
      <c r="BJ376" s="303"/>
      <c r="BK376" s="335" t="str">
        <f t="shared" si="40"/>
        <v/>
      </c>
      <c r="BL376" s="302"/>
      <c r="BM376" s="303"/>
      <c r="BN376" s="306"/>
      <c r="BO376" s="302"/>
      <c r="BP376" s="303"/>
      <c r="BQ376" s="306"/>
      <c r="BR376" s="303"/>
      <c r="BS376" s="148">
        <v>17</v>
      </c>
      <c r="BT376" s="335"/>
      <c r="BU376" s="302"/>
      <c r="BV376" s="302"/>
      <c r="BW376" s="303"/>
      <c r="BX376" s="2"/>
      <c r="BY376" s="8"/>
      <c r="BZ376" s="8"/>
      <c r="CA376" s="8"/>
      <c r="CB376" s="8"/>
      <c r="CC376" s="8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57"/>
      <c r="DI376" s="58"/>
      <c r="DJ376" s="58"/>
      <c r="DK376" s="57"/>
      <c r="DL376" s="58"/>
      <c r="DM376" s="58"/>
      <c r="DN376" s="57"/>
      <c r="DO376" s="58"/>
      <c r="DP376" s="59"/>
      <c r="DQ376" s="59"/>
      <c r="DR376" s="59"/>
      <c r="DZ376" s="133"/>
    </row>
    <row r="377" spans="1:130" ht="12.75" customHeight="1" x14ac:dyDescent="0.2">
      <c r="A377" s="1">
        <v>9</v>
      </c>
      <c r="B377" s="163" t="s">
        <v>186</v>
      </c>
      <c r="C377" s="163" t="s">
        <v>151</v>
      </c>
      <c r="D377" s="335"/>
      <c r="E377" s="302"/>
      <c r="F377" s="302"/>
      <c r="G377" s="302"/>
      <c r="H377" s="303"/>
      <c r="I377" s="335"/>
      <c r="J377" s="302"/>
      <c r="K377" s="302"/>
      <c r="L377" s="302"/>
      <c r="M377" s="303"/>
      <c r="N377" s="336" t="str">
        <f t="shared" si="37"/>
        <v/>
      </c>
      <c r="O377" s="302"/>
      <c r="P377" s="302"/>
      <c r="Q377" s="303"/>
      <c r="R377" s="335"/>
      <c r="S377" s="302"/>
      <c r="T377" s="303"/>
      <c r="U377" s="335"/>
      <c r="V377" s="302"/>
      <c r="W377" s="303"/>
      <c r="X377" s="336" t="str">
        <f t="shared" si="38"/>
        <v/>
      </c>
      <c r="Y377" s="303"/>
      <c r="Z377" s="335" t="str">
        <f t="shared" si="39"/>
        <v/>
      </c>
      <c r="AA377" s="302"/>
      <c r="AB377" s="303"/>
      <c r="AC377" s="144"/>
      <c r="AD377" s="145"/>
      <c r="AE377" s="336"/>
      <c r="AF377" s="302"/>
      <c r="AG377" s="302"/>
      <c r="AH377" s="303"/>
      <c r="AI377" s="146"/>
      <c r="AJ377" s="145"/>
      <c r="AK377" s="336"/>
      <c r="AL377" s="302"/>
      <c r="AM377" s="302"/>
      <c r="AN377" s="303"/>
      <c r="AO377" s="146"/>
      <c r="AP377" s="145"/>
      <c r="AQ377" s="336"/>
      <c r="AR377" s="302"/>
      <c r="AS377" s="302"/>
      <c r="AT377" s="303"/>
      <c r="AU377" s="146"/>
      <c r="AV377" s="145"/>
      <c r="AW377" s="336"/>
      <c r="AX377" s="302"/>
      <c r="AY377" s="302"/>
      <c r="AZ377" s="303"/>
      <c r="BA377" s="146"/>
      <c r="BB377" s="145"/>
      <c r="BC377" s="336"/>
      <c r="BD377" s="303"/>
      <c r="BE377" s="163"/>
      <c r="BF377" s="306"/>
      <c r="BG377" s="302"/>
      <c r="BH377" s="303"/>
      <c r="BI377" s="336"/>
      <c r="BJ377" s="303"/>
      <c r="BK377" s="335" t="str">
        <f t="shared" si="40"/>
        <v/>
      </c>
      <c r="BL377" s="302"/>
      <c r="BM377" s="303"/>
      <c r="BN377" s="306"/>
      <c r="BO377" s="302"/>
      <c r="BP377" s="303"/>
      <c r="BQ377" s="306"/>
      <c r="BR377" s="303"/>
      <c r="BS377" s="148">
        <v>18</v>
      </c>
      <c r="BT377" s="335"/>
      <c r="BU377" s="302"/>
      <c r="BV377" s="302"/>
      <c r="BW377" s="303"/>
      <c r="BX377" s="2"/>
      <c r="BY377" s="8"/>
      <c r="BZ377" s="8"/>
      <c r="CA377" s="8"/>
      <c r="CB377" s="8"/>
      <c r="CC377" s="8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57"/>
      <c r="DI377" s="58"/>
      <c r="DJ377" s="58"/>
      <c r="DK377" s="57"/>
      <c r="DL377" s="58"/>
      <c r="DM377" s="58"/>
      <c r="DN377" s="57"/>
      <c r="DO377" s="58"/>
      <c r="DP377" s="59"/>
      <c r="DQ377" s="59"/>
      <c r="DR377" s="59"/>
      <c r="DZ377" s="133"/>
    </row>
    <row r="378" spans="1:130" ht="12.75" customHeight="1" x14ac:dyDescent="0.2">
      <c r="A378" s="1">
        <v>9</v>
      </c>
      <c r="B378" s="163" t="s">
        <v>195</v>
      </c>
      <c r="C378" s="163" t="s">
        <v>158</v>
      </c>
      <c r="D378" s="335"/>
      <c r="E378" s="302"/>
      <c r="F378" s="302"/>
      <c r="G378" s="302"/>
      <c r="H378" s="303"/>
      <c r="I378" s="335"/>
      <c r="J378" s="302"/>
      <c r="K378" s="302"/>
      <c r="L378" s="302"/>
      <c r="M378" s="303"/>
      <c r="N378" s="336" t="str">
        <f t="shared" si="37"/>
        <v/>
      </c>
      <c r="O378" s="302"/>
      <c r="P378" s="302"/>
      <c r="Q378" s="303"/>
      <c r="R378" s="335"/>
      <c r="S378" s="302"/>
      <c r="T378" s="303"/>
      <c r="U378" s="335"/>
      <c r="V378" s="302"/>
      <c r="W378" s="303"/>
      <c r="X378" s="336" t="str">
        <f t="shared" si="38"/>
        <v/>
      </c>
      <c r="Y378" s="303"/>
      <c r="Z378" s="335" t="str">
        <f t="shared" si="39"/>
        <v/>
      </c>
      <c r="AA378" s="302"/>
      <c r="AB378" s="303"/>
      <c r="AC378" s="144"/>
      <c r="AD378" s="145"/>
      <c r="AE378" s="336"/>
      <c r="AF378" s="302"/>
      <c r="AG378" s="302"/>
      <c r="AH378" s="303"/>
      <c r="AI378" s="146"/>
      <c r="AJ378" s="145"/>
      <c r="AK378" s="336"/>
      <c r="AL378" s="302"/>
      <c r="AM378" s="302"/>
      <c r="AN378" s="303"/>
      <c r="AO378" s="146"/>
      <c r="AP378" s="145"/>
      <c r="AQ378" s="336"/>
      <c r="AR378" s="302"/>
      <c r="AS378" s="302"/>
      <c r="AT378" s="303"/>
      <c r="AU378" s="146"/>
      <c r="AV378" s="145"/>
      <c r="AW378" s="336"/>
      <c r="AX378" s="302"/>
      <c r="AY378" s="302"/>
      <c r="AZ378" s="303"/>
      <c r="BA378" s="146"/>
      <c r="BB378" s="145"/>
      <c r="BC378" s="336"/>
      <c r="BD378" s="303"/>
      <c r="BE378" s="163"/>
      <c r="BF378" s="306"/>
      <c r="BG378" s="302"/>
      <c r="BH378" s="303"/>
      <c r="BI378" s="336"/>
      <c r="BJ378" s="303"/>
      <c r="BK378" s="335" t="str">
        <f t="shared" si="40"/>
        <v/>
      </c>
      <c r="BL378" s="302"/>
      <c r="BM378" s="303"/>
      <c r="BN378" s="306"/>
      <c r="BO378" s="302"/>
      <c r="BP378" s="303"/>
      <c r="BQ378" s="306"/>
      <c r="BR378" s="303"/>
      <c r="BS378" s="148">
        <v>19</v>
      </c>
      <c r="BT378" s="335"/>
      <c r="BU378" s="302"/>
      <c r="BV378" s="302"/>
      <c r="BW378" s="303"/>
      <c r="BX378" s="2"/>
      <c r="BY378" s="8"/>
      <c r="BZ378" s="8"/>
      <c r="CA378" s="8"/>
      <c r="CB378" s="8"/>
      <c r="CC378" s="8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57"/>
      <c r="DI378" s="58"/>
      <c r="DJ378" s="58"/>
      <c r="DK378" s="57"/>
      <c r="DL378" s="58"/>
      <c r="DM378" s="58"/>
      <c r="DN378" s="57"/>
      <c r="DO378" s="58"/>
      <c r="DP378" s="59"/>
      <c r="DQ378" s="59"/>
      <c r="DR378" s="59"/>
      <c r="DZ378" s="133"/>
    </row>
    <row r="379" spans="1:130" ht="12.75" customHeight="1" x14ac:dyDescent="0.2">
      <c r="A379" s="1">
        <v>9</v>
      </c>
      <c r="B379" s="163" t="s">
        <v>201</v>
      </c>
      <c r="C379" s="163" t="s">
        <v>163</v>
      </c>
      <c r="D379" s="335"/>
      <c r="E379" s="302"/>
      <c r="F379" s="302"/>
      <c r="G379" s="302"/>
      <c r="H379" s="303"/>
      <c r="I379" s="335"/>
      <c r="J379" s="302"/>
      <c r="K379" s="302"/>
      <c r="L379" s="302"/>
      <c r="M379" s="303"/>
      <c r="N379" s="336" t="str">
        <f t="shared" si="37"/>
        <v/>
      </c>
      <c r="O379" s="302"/>
      <c r="P379" s="302"/>
      <c r="Q379" s="303"/>
      <c r="R379" s="335"/>
      <c r="S379" s="302"/>
      <c r="T379" s="303"/>
      <c r="U379" s="335"/>
      <c r="V379" s="302"/>
      <c r="W379" s="303"/>
      <c r="X379" s="336" t="str">
        <f t="shared" si="38"/>
        <v/>
      </c>
      <c r="Y379" s="303"/>
      <c r="Z379" s="335" t="str">
        <f t="shared" si="39"/>
        <v/>
      </c>
      <c r="AA379" s="302"/>
      <c r="AB379" s="303"/>
      <c r="AC379" s="144"/>
      <c r="AD379" s="145"/>
      <c r="AE379" s="336"/>
      <c r="AF379" s="302"/>
      <c r="AG379" s="302"/>
      <c r="AH379" s="303"/>
      <c r="AI379" s="146"/>
      <c r="AJ379" s="145"/>
      <c r="AK379" s="336"/>
      <c r="AL379" s="302"/>
      <c r="AM379" s="302"/>
      <c r="AN379" s="303"/>
      <c r="AO379" s="146"/>
      <c r="AP379" s="145"/>
      <c r="AQ379" s="336"/>
      <c r="AR379" s="302"/>
      <c r="AS379" s="302"/>
      <c r="AT379" s="303"/>
      <c r="AU379" s="146"/>
      <c r="AV379" s="145"/>
      <c r="AW379" s="336"/>
      <c r="AX379" s="302"/>
      <c r="AY379" s="302"/>
      <c r="AZ379" s="303"/>
      <c r="BA379" s="146"/>
      <c r="BB379" s="145"/>
      <c r="BC379" s="336"/>
      <c r="BD379" s="303"/>
      <c r="BE379" s="163"/>
      <c r="BF379" s="306"/>
      <c r="BG379" s="302"/>
      <c r="BH379" s="303"/>
      <c r="BI379" s="336"/>
      <c r="BJ379" s="303"/>
      <c r="BK379" s="335" t="str">
        <f t="shared" si="40"/>
        <v/>
      </c>
      <c r="BL379" s="302"/>
      <c r="BM379" s="303"/>
      <c r="BN379" s="306"/>
      <c r="BO379" s="302"/>
      <c r="BP379" s="303"/>
      <c r="BQ379" s="306"/>
      <c r="BR379" s="303"/>
      <c r="BS379" s="148">
        <v>20</v>
      </c>
      <c r="BT379" s="335"/>
      <c r="BU379" s="302"/>
      <c r="BV379" s="302"/>
      <c r="BW379" s="303"/>
      <c r="BX379" s="2"/>
      <c r="BY379" s="8"/>
      <c r="BZ379" s="8"/>
      <c r="CA379" s="8"/>
      <c r="CB379" s="8"/>
      <c r="CC379" s="8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57"/>
      <c r="DI379" s="58"/>
      <c r="DJ379" s="58"/>
      <c r="DK379" s="57"/>
      <c r="DL379" s="58"/>
      <c r="DM379" s="58"/>
      <c r="DN379" s="57"/>
      <c r="DO379" s="58"/>
      <c r="DP379" s="59"/>
      <c r="DQ379" s="59"/>
      <c r="DR379" s="59"/>
      <c r="DZ379" s="133"/>
    </row>
    <row r="380" spans="1:130" ht="12.75" customHeight="1" x14ac:dyDescent="0.2">
      <c r="A380" s="1">
        <v>9</v>
      </c>
      <c r="B380" s="163" t="s">
        <v>209</v>
      </c>
      <c r="C380" s="163" t="s">
        <v>171</v>
      </c>
      <c r="D380" s="335"/>
      <c r="E380" s="302"/>
      <c r="F380" s="302"/>
      <c r="G380" s="302"/>
      <c r="H380" s="303"/>
      <c r="I380" s="335"/>
      <c r="J380" s="302"/>
      <c r="K380" s="302"/>
      <c r="L380" s="302"/>
      <c r="M380" s="303"/>
      <c r="N380" s="336" t="str">
        <f t="shared" si="37"/>
        <v/>
      </c>
      <c r="O380" s="302"/>
      <c r="P380" s="302"/>
      <c r="Q380" s="303"/>
      <c r="R380" s="335"/>
      <c r="S380" s="302"/>
      <c r="T380" s="303"/>
      <c r="U380" s="335"/>
      <c r="V380" s="302"/>
      <c r="W380" s="303"/>
      <c r="X380" s="336" t="str">
        <f t="shared" si="38"/>
        <v/>
      </c>
      <c r="Y380" s="303"/>
      <c r="Z380" s="335" t="str">
        <f t="shared" si="39"/>
        <v/>
      </c>
      <c r="AA380" s="302"/>
      <c r="AB380" s="303"/>
      <c r="AC380" s="144"/>
      <c r="AD380" s="145"/>
      <c r="AE380" s="336"/>
      <c r="AF380" s="302"/>
      <c r="AG380" s="302"/>
      <c r="AH380" s="303"/>
      <c r="AI380" s="146"/>
      <c r="AJ380" s="145"/>
      <c r="AK380" s="336"/>
      <c r="AL380" s="302"/>
      <c r="AM380" s="302"/>
      <c r="AN380" s="303"/>
      <c r="AO380" s="146"/>
      <c r="AP380" s="145"/>
      <c r="AQ380" s="336"/>
      <c r="AR380" s="302"/>
      <c r="AS380" s="302"/>
      <c r="AT380" s="303"/>
      <c r="AU380" s="146"/>
      <c r="AV380" s="145"/>
      <c r="AW380" s="336"/>
      <c r="AX380" s="302"/>
      <c r="AY380" s="302"/>
      <c r="AZ380" s="303"/>
      <c r="BA380" s="146"/>
      <c r="BB380" s="145"/>
      <c r="BC380" s="336"/>
      <c r="BD380" s="303"/>
      <c r="BE380" s="163"/>
      <c r="BF380" s="306"/>
      <c r="BG380" s="302"/>
      <c r="BH380" s="303"/>
      <c r="BI380" s="336"/>
      <c r="BJ380" s="303"/>
      <c r="BK380" s="335" t="str">
        <f t="shared" si="40"/>
        <v/>
      </c>
      <c r="BL380" s="302"/>
      <c r="BM380" s="303"/>
      <c r="BN380" s="306"/>
      <c r="BO380" s="302"/>
      <c r="BP380" s="303"/>
      <c r="BQ380" s="306"/>
      <c r="BR380" s="303"/>
      <c r="BS380" s="148">
        <v>21</v>
      </c>
      <c r="BT380" s="335"/>
      <c r="BU380" s="302"/>
      <c r="BV380" s="302"/>
      <c r="BW380" s="303"/>
      <c r="BX380" s="2"/>
      <c r="BY380" s="8"/>
      <c r="BZ380" s="8"/>
      <c r="CA380" s="8"/>
      <c r="CB380" s="8"/>
      <c r="CC380" s="8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57"/>
      <c r="DI380" s="58"/>
      <c r="DJ380" s="58"/>
      <c r="DK380" s="57"/>
      <c r="DL380" s="58"/>
      <c r="DM380" s="58"/>
      <c r="DN380" s="57"/>
      <c r="DO380" s="58"/>
      <c r="DP380" s="59"/>
      <c r="DQ380" s="59"/>
      <c r="DR380" s="59"/>
      <c r="DZ380" s="133"/>
    </row>
    <row r="381" spans="1:130" ht="12.75" customHeight="1" x14ac:dyDescent="0.2">
      <c r="A381" s="1">
        <v>9</v>
      </c>
      <c r="B381" s="163" t="s">
        <v>216</v>
      </c>
      <c r="C381" s="163" t="s">
        <v>177</v>
      </c>
      <c r="D381" s="335"/>
      <c r="E381" s="302"/>
      <c r="F381" s="302"/>
      <c r="G381" s="302"/>
      <c r="H381" s="303"/>
      <c r="I381" s="335"/>
      <c r="J381" s="302"/>
      <c r="K381" s="302"/>
      <c r="L381" s="302"/>
      <c r="M381" s="303"/>
      <c r="N381" s="336" t="str">
        <f t="shared" si="37"/>
        <v/>
      </c>
      <c r="O381" s="302"/>
      <c r="P381" s="302"/>
      <c r="Q381" s="303"/>
      <c r="R381" s="335"/>
      <c r="S381" s="302"/>
      <c r="T381" s="303"/>
      <c r="U381" s="335"/>
      <c r="V381" s="302"/>
      <c r="W381" s="303"/>
      <c r="X381" s="336" t="str">
        <f t="shared" si="38"/>
        <v/>
      </c>
      <c r="Y381" s="303"/>
      <c r="Z381" s="335" t="str">
        <f t="shared" si="39"/>
        <v/>
      </c>
      <c r="AA381" s="302"/>
      <c r="AB381" s="303"/>
      <c r="AC381" s="144"/>
      <c r="AD381" s="145"/>
      <c r="AE381" s="336"/>
      <c r="AF381" s="302"/>
      <c r="AG381" s="302"/>
      <c r="AH381" s="303"/>
      <c r="AI381" s="146"/>
      <c r="AJ381" s="145"/>
      <c r="AK381" s="336"/>
      <c r="AL381" s="302"/>
      <c r="AM381" s="302"/>
      <c r="AN381" s="303"/>
      <c r="AO381" s="146"/>
      <c r="AP381" s="145"/>
      <c r="AQ381" s="336"/>
      <c r="AR381" s="302"/>
      <c r="AS381" s="302"/>
      <c r="AT381" s="303"/>
      <c r="AU381" s="146"/>
      <c r="AV381" s="145"/>
      <c r="AW381" s="336"/>
      <c r="AX381" s="302"/>
      <c r="AY381" s="302"/>
      <c r="AZ381" s="303"/>
      <c r="BA381" s="146"/>
      <c r="BB381" s="145"/>
      <c r="BC381" s="336"/>
      <c r="BD381" s="303"/>
      <c r="BE381" s="163"/>
      <c r="BF381" s="306"/>
      <c r="BG381" s="302"/>
      <c r="BH381" s="303"/>
      <c r="BI381" s="336"/>
      <c r="BJ381" s="303"/>
      <c r="BK381" s="335" t="str">
        <f t="shared" si="40"/>
        <v/>
      </c>
      <c r="BL381" s="302"/>
      <c r="BM381" s="303"/>
      <c r="BN381" s="306"/>
      <c r="BO381" s="302"/>
      <c r="BP381" s="303"/>
      <c r="BQ381" s="306"/>
      <c r="BR381" s="303"/>
      <c r="BS381" s="148">
        <v>22</v>
      </c>
      <c r="BT381" s="335"/>
      <c r="BU381" s="302"/>
      <c r="BV381" s="302"/>
      <c r="BW381" s="303"/>
      <c r="BX381" s="2"/>
      <c r="BY381" s="8"/>
      <c r="BZ381" s="8"/>
      <c r="CA381" s="8"/>
      <c r="CB381" s="8"/>
      <c r="CC381" s="8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57"/>
      <c r="DI381" s="58"/>
      <c r="DJ381" s="58"/>
      <c r="DK381" s="57"/>
      <c r="DL381" s="58"/>
      <c r="DM381" s="58"/>
      <c r="DN381" s="57"/>
      <c r="DO381" s="58"/>
      <c r="DP381" s="59"/>
      <c r="DQ381" s="59"/>
      <c r="DR381" s="59"/>
      <c r="DZ381" s="133"/>
    </row>
    <row r="382" spans="1:130" ht="12.75" customHeight="1" x14ac:dyDescent="0.2">
      <c r="A382" s="1">
        <v>9</v>
      </c>
      <c r="B382" s="163" t="s">
        <v>224</v>
      </c>
      <c r="C382" s="163" t="s">
        <v>186</v>
      </c>
      <c r="D382" s="335"/>
      <c r="E382" s="302"/>
      <c r="F382" s="302"/>
      <c r="G382" s="302"/>
      <c r="H382" s="303"/>
      <c r="I382" s="335"/>
      <c r="J382" s="302"/>
      <c r="K382" s="302"/>
      <c r="L382" s="302"/>
      <c r="M382" s="303"/>
      <c r="N382" s="336" t="str">
        <f t="shared" si="37"/>
        <v/>
      </c>
      <c r="O382" s="302"/>
      <c r="P382" s="302"/>
      <c r="Q382" s="303"/>
      <c r="R382" s="335"/>
      <c r="S382" s="302"/>
      <c r="T382" s="303"/>
      <c r="U382" s="335"/>
      <c r="V382" s="302"/>
      <c r="W382" s="303"/>
      <c r="X382" s="336" t="str">
        <f t="shared" si="38"/>
        <v/>
      </c>
      <c r="Y382" s="303"/>
      <c r="Z382" s="335" t="str">
        <f t="shared" si="39"/>
        <v/>
      </c>
      <c r="AA382" s="302"/>
      <c r="AB382" s="303"/>
      <c r="AC382" s="144"/>
      <c r="AD382" s="145"/>
      <c r="AE382" s="336"/>
      <c r="AF382" s="302"/>
      <c r="AG382" s="302"/>
      <c r="AH382" s="303"/>
      <c r="AI382" s="146"/>
      <c r="AJ382" s="145"/>
      <c r="AK382" s="336"/>
      <c r="AL382" s="302"/>
      <c r="AM382" s="302"/>
      <c r="AN382" s="303"/>
      <c r="AO382" s="146"/>
      <c r="AP382" s="145"/>
      <c r="AQ382" s="336"/>
      <c r="AR382" s="302"/>
      <c r="AS382" s="302"/>
      <c r="AT382" s="303"/>
      <c r="AU382" s="146"/>
      <c r="AV382" s="145"/>
      <c r="AW382" s="336"/>
      <c r="AX382" s="302"/>
      <c r="AY382" s="302"/>
      <c r="AZ382" s="303"/>
      <c r="BA382" s="146"/>
      <c r="BB382" s="145"/>
      <c r="BC382" s="336"/>
      <c r="BD382" s="303"/>
      <c r="BE382" s="163"/>
      <c r="BF382" s="306"/>
      <c r="BG382" s="302"/>
      <c r="BH382" s="303"/>
      <c r="BI382" s="336"/>
      <c r="BJ382" s="303"/>
      <c r="BK382" s="335" t="str">
        <f t="shared" si="40"/>
        <v/>
      </c>
      <c r="BL382" s="302"/>
      <c r="BM382" s="303"/>
      <c r="BN382" s="306"/>
      <c r="BO382" s="302"/>
      <c r="BP382" s="303"/>
      <c r="BQ382" s="306"/>
      <c r="BR382" s="303"/>
      <c r="BS382" s="148">
        <v>23</v>
      </c>
      <c r="BT382" s="335"/>
      <c r="BU382" s="302"/>
      <c r="BV382" s="302"/>
      <c r="BW382" s="303"/>
      <c r="BX382" s="2"/>
      <c r="BY382" s="8"/>
      <c r="BZ382" s="8"/>
      <c r="CA382" s="8"/>
      <c r="CB382" s="8"/>
      <c r="CC382" s="8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57"/>
      <c r="DI382" s="58"/>
      <c r="DJ382" s="58"/>
      <c r="DK382" s="57"/>
      <c r="DL382" s="58"/>
      <c r="DM382" s="58"/>
      <c r="DN382" s="57"/>
      <c r="DO382" s="58"/>
      <c r="DP382" s="59"/>
      <c r="DQ382" s="59"/>
      <c r="DR382" s="59"/>
      <c r="DZ382" s="133"/>
    </row>
    <row r="383" spans="1:130" ht="12.75" customHeight="1" x14ac:dyDescent="0.2">
      <c r="A383" s="1">
        <v>9</v>
      </c>
      <c r="B383" s="163" t="s">
        <v>232</v>
      </c>
      <c r="C383" s="163" t="s">
        <v>195</v>
      </c>
      <c r="D383" s="335"/>
      <c r="E383" s="302"/>
      <c r="F383" s="302"/>
      <c r="G383" s="302"/>
      <c r="H383" s="303"/>
      <c r="I383" s="335"/>
      <c r="J383" s="302"/>
      <c r="K383" s="302"/>
      <c r="L383" s="302"/>
      <c r="M383" s="303"/>
      <c r="N383" s="336" t="str">
        <f t="shared" si="37"/>
        <v/>
      </c>
      <c r="O383" s="302"/>
      <c r="P383" s="302"/>
      <c r="Q383" s="303"/>
      <c r="R383" s="335"/>
      <c r="S383" s="302"/>
      <c r="T383" s="303"/>
      <c r="U383" s="335"/>
      <c r="V383" s="302"/>
      <c r="W383" s="303"/>
      <c r="X383" s="336" t="str">
        <f t="shared" si="38"/>
        <v/>
      </c>
      <c r="Y383" s="303"/>
      <c r="Z383" s="335" t="str">
        <f t="shared" si="39"/>
        <v/>
      </c>
      <c r="AA383" s="302"/>
      <c r="AB383" s="303"/>
      <c r="AC383" s="144"/>
      <c r="AD383" s="145"/>
      <c r="AE383" s="336"/>
      <c r="AF383" s="302"/>
      <c r="AG383" s="302"/>
      <c r="AH383" s="303"/>
      <c r="AI383" s="146"/>
      <c r="AJ383" s="145"/>
      <c r="AK383" s="336"/>
      <c r="AL383" s="302"/>
      <c r="AM383" s="302"/>
      <c r="AN383" s="303"/>
      <c r="AO383" s="146"/>
      <c r="AP383" s="145"/>
      <c r="AQ383" s="336"/>
      <c r="AR383" s="302"/>
      <c r="AS383" s="302"/>
      <c r="AT383" s="303"/>
      <c r="AU383" s="146"/>
      <c r="AV383" s="145"/>
      <c r="AW383" s="336"/>
      <c r="AX383" s="302"/>
      <c r="AY383" s="302"/>
      <c r="AZ383" s="303"/>
      <c r="BA383" s="146"/>
      <c r="BB383" s="145"/>
      <c r="BC383" s="336"/>
      <c r="BD383" s="303"/>
      <c r="BE383" s="163"/>
      <c r="BF383" s="306"/>
      <c r="BG383" s="302"/>
      <c r="BH383" s="303"/>
      <c r="BI383" s="336"/>
      <c r="BJ383" s="303"/>
      <c r="BK383" s="335" t="str">
        <f t="shared" si="40"/>
        <v/>
      </c>
      <c r="BL383" s="302"/>
      <c r="BM383" s="303"/>
      <c r="BN383" s="306"/>
      <c r="BO383" s="302"/>
      <c r="BP383" s="303"/>
      <c r="BQ383" s="306"/>
      <c r="BR383" s="303"/>
      <c r="BS383" s="148">
        <v>24</v>
      </c>
      <c r="BT383" s="335"/>
      <c r="BU383" s="302"/>
      <c r="BV383" s="302"/>
      <c r="BW383" s="303"/>
      <c r="BX383" s="2"/>
      <c r="BY383" s="8"/>
      <c r="BZ383" s="8"/>
      <c r="CA383" s="8"/>
      <c r="CB383" s="8"/>
      <c r="CC383" s="8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57"/>
      <c r="DI383" s="58"/>
      <c r="DJ383" s="58"/>
      <c r="DK383" s="57"/>
      <c r="DL383" s="58"/>
      <c r="DM383" s="58"/>
      <c r="DN383" s="57"/>
      <c r="DO383" s="58"/>
      <c r="DP383" s="59"/>
      <c r="DQ383" s="59"/>
      <c r="DR383" s="59"/>
      <c r="DZ383" s="133"/>
    </row>
    <row r="384" spans="1:130" ht="12.75" customHeight="1" x14ac:dyDescent="0.2">
      <c r="A384" s="1">
        <v>9</v>
      </c>
      <c r="B384" s="163" t="s">
        <v>239</v>
      </c>
      <c r="C384" s="163" t="s">
        <v>201</v>
      </c>
      <c r="D384" s="335"/>
      <c r="E384" s="302"/>
      <c r="F384" s="302"/>
      <c r="G384" s="302"/>
      <c r="H384" s="303"/>
      <c r="I384" s="335"/>
      <c r="J384" s="302"/>
      <c r="K384" s="302"/>
      <c r="L384" s="302"/>
      <c r="M384" s="303"/>
      <c r="N384" s="336" t="str">
        <f t="shared" si="37"/>
        <v/>
      </c>
      <c r="O384" s="302"/>
      <c r="P384" s="302"/>
      <c r="Q384" s="303"/>
      <c r="R384" s="335"/>
      <c r="S384" s="302"/>
      <c r="T384" s="303"/>
      <c r="U384" s="335"/>
      <c r="V384" s="302"/>
      <c r="W384" s="303"/>
      <c r="X384" s="336" t="str">
        <f t="shared" si="38"/>
        <v/>
      </c>
      <c r="Y384" s="303"/>
      <c r="Z384" s="335" t="str">
        <f t="shared" si="39"/>
        <v/>
      </c>
      <c r="AA384" s="302"/>
      <c r="AB384" s="303"/>
      <c r="AC384" s="144"/>
      <c r="AD384" s="145"/>
      <c r="AE384" s="336"/>
      <c r="AF384" s="302"/>
      <c r="AG384" s="302"/>
      <c r="AH384" s="303"/>
      <c r="AI384" s="146"/>
      <c r="AJ384" s="145"/>
      <c r="AK384" s="336"/>
      <c r="AL384" s="302"/>
      <c r="AM384" s="302"/>
      <c r="AN384" s="303"/>
      <c r="AO384" s="146"/>
      <c r="AP384" s="145"/>
      <c r="AQ384" s="336"/>
      <c r="AR384" s="302"/>
      <c r="AS384" s="302"/>
      <c r="AT384" s="303"/>
      <c r="AU384" s="146"/>
      <c r="AV384" s="145"/>
      <c r="AW384" s="336"/>
      <c r="AX384" s="302"/>
      <c r="AY384" s="302"/>
      <c r="AZ384" s="303"/>
      <c r="BA384" s="146"/>
      <c r="BB384" s="145"/>
      <c r="BC384" s="336"/>
      <c r="BD384" s="303"/>
      <c r="BE384" s="163"/>
      <c r="BF384" s="306"/>
      <c r="BG384" s="302"/>
      <c r="BH384" s="303"/>
      <c r="BI384" s="336"/>
      <c r="BJ384" s="303"/>
      <c r="BK384" s="335" t="str">
        <f t="shared" si="40"/>
        <v/>
      </c>
      <c r="BL384" s="302"/>
      <c r="BM384" s="303"/>
      <c r="BN384" s="306"/>
      <c r="BO384" s="302"/>
      <c r="BP384" s="303"/>
      <c r="BQ384" s="306"/>
      <c r="BR384" s="303"/>
      <c r="BS384" s="147" t="s">
        <v>19</v>
      </c>
      <c r="BT384" s="335"/>
      <c r="BU384" s="302"/>
      <c r="BV384" s="302"/>
      <c r="BW384" s="303"/>
      <c r="BX384" s="2"/>
      <c r="BY384" s="8"/>
      <c r="BZ384" s="8"/>
      <c r="CA384" s="8"/>
      <c r="CB384" s="8"/>
      <c r="CC384" s="8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57"/>
      <c r="DI384" s="58"/>
      <c r="DJ384" s="58"/>
      <c r="DK384" s="57"/>
      <c r="DL384" s="58"/>
      <c r="DM384" s="58"/>
      <c r="DN384" s="57"/>
      <c r="DO384" s="58"/>
      <c r="DP384" s="59"/>
      <c r="DQ384" s="59"/>
      <c r="DR384" s="59"/>
      <c r="DZ384" s="133"/>
    </row>
    <row r="385" spans="1:130" ht="12.75" customHeight="1" x14ac:dyDescent="0.2">
      <c r="A385" s="1">
        <v>9</v>
      </c>
      <c r="B385" s="162" t="s">
        <v>2</v>
      </c>
      <c r="C385" s="162" t="s">
        <v>209</v>
      </c>
      <c r="D385" s="335"/>
      <c r="E385" s="302"/>
      <c r="F385" s="302"/>
      <c r="G385" s="302"/>
      <c r="H385" s="303"/>
      <c r="I385" s="335"/>
      <c r="J385" s="302"/>
      <c r="K385" s="302"/>
      <c r="L385" s="302"/>
      <c r="M385" s="303"/>
      <c r="N385" s="336" t="str">
        <f t="shared" si="37"/>
        <v/>
      </c>
      <c r="O385" s="302"/>
      <c r="P385" s="302"/>
      <c r="Q385" s="303"/>
      <c r="R385" s="335"/>
      <c r="S385" s="302"/>
      <c r="T385" s="303"/>
      <c r="U385" s="335"/>
      <c r="V385" s="302"/>
      <c r="W385" s="303"/>
      <c r="X385" s="336" t="str">
        <f t="shared" si="38"/>
        <v/>
      </c>
      <c r="Y385" s="303"/>
      <c r="Z385" s="335" t="str">
        <f t="shared" si="39"/>
        <v/>
      </c>
      <c r="AA385" s="302"/>
      <c r="AB385" s="303"/>
      <c r="AC385" s="144"/>
      <c r="AD385" s="145"/>
      <c r="AE385" s="336"/>
      <c r="AF385" s="302"/>
      <c r="AG385" s="302"/>
      <c r="AH385" s="303"/>
      <c r="AI385" s="146"/>
      <c r="AJ385" s="145"/>
      <c r="AK385" s="336"/>
      <c r="AL385" s="302"/>
      <c r="AM385" s="302"/>
      <c r="AN385" s="303"/>
      <c r="AO385" s="146"/>
      <c r="AP385" s="145"/>
      <c r="AQ385" s="336"/>
      <c r="AR385" s="302"/>
      <c r="AS385" s="302"/>
      <c r="AT385" s="303"/>
      <c r="AU385" s="146"/>
      <c r="AV385" s="145"/>
      <c r="AW385" s="336"/>
      <c r="AX385" s="302"/>
      <c r="AY385" s="302"/>
      <c r="AZ385" s="303"/>
      <c r="BA385" s="146"/>
      <c r="BB385" s="145"/>
      <c r="BC385" s="336"/>
      <c r="BD385" s="303"/>
      <c r="BE385" s="163"/>
      <c r="BF385" s="306"/>
      <c r="BG385" s="302"/>
      <c r="BH385" s="303"/>
      <c r="BI385" s="336"/>
      <c r="BJ385" s="303"/>
      <c r="BK385" s="335" t="str">
        <f t="shared" si="40"/>
        <v/>
      </c>
      <c r="BL385" s="302"/>
      <c r="BM385" s="303"/>
      <c r="BN385" s="306"/>
      <c r="BO385" s="302"/>
      <c r="BP385" s="303"/>
      <c r="BQ385" s="306"/>
      <c r="BR385" s="303"/>
      <c r="BS385" s="147" t="s">
        <v>27</v>
      </c>
      <c r="BT385" s="335"/>
      <c r="BU385" s="302"/>
      <c r="BV385" s="302"/>
      <c r="BW385" s="303"/>
      <c r="BX385" s="2"/>
      <c r="BY385" s="8"/>
      <c r="BZ385" s="8"/>
      <c r="CA385" s="8"/>
      <c r="CB385" s="8"/>
      <c r="CC385" s="8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57"/>
      <c r="DI385" s="58"/>
      <c r="DJ385" s="58"/>
      <c r="DK385" s="57"/>
      <c r="DL385" s="58"/>
      <c r="DM385" s="58"/>
      <c r="DN385" s="57"/>
      <c r="DO385" s="58"/>
      <c r="DP385" s="59"/>
      <c r="DQ385" s="59"/>
      <c r="DR385" s="59"/>
      <c r="DZ385" s="133"/>
    </row>
    <row r="386" spans="1:130" ht="12.75" customHeight="1" x14ac:dyDescent="0.2">
      <c r="A386" s="1">
        <v>9</v>
      </c>
      <c r="B386" s="162" t="s">
        <v>19</v>
      </c>
      <c r="C386" s="162" t="s">
        <v>216</v>
      </c>
      <c r="D386" s="335"/>
      <c r="E386" s="302"/>
      <c r="F386" s="302"/>
      <c r="G386" s="302"/>
      <c r="H386" s="303"/>
      <c r="I386" s="335"/>
      <c r="J386" s="302"/>
      <c r="K386" s="302"/>
      <c r="L386" s="302"/>
      <c r="M386" s="303"/>
      <c r="N386" s="336" t="str">
        <f t="shared" si="37"/>
        <v/>
      </c>
      <c r="O386" s="302"/>
      <c r="P386" s="302"/>
      <c r="Q386" s="303"/>
      <c r="R386" s="335"/>
      <c r="S386" s="302"/>
      <c r="T386" s="303"/>
      <c r="U386" s="335"/>
      <c r="V386" s="302"/>
      <c r="W386" s="303"/>
      <c r="X386" s="336" t="str">
        <f t="shared" si="38"/>
        <v/>
      </c>
      <c r="Y386" s="303"/>
      <c r="Z386" s="335" t="str">
        <f t="shared" si="39"/>
        <v/>
      </c>
      <c r="AA386" s="302"/>
      <c r="AB386" s="303"/>
      <c r="AC386" s="144"/>
      <c r="AD386" s="145"/>
      <c r="AE386" s="336"/>
      <c r="AF386" s="302"/>
      <c r="AG386" s="302"/>
      <c r="AH386" s="303"/>
      <c r="AI386" s="146"/>
      <c r="AJ386" s="145"/>
      <c r="AK386" s="336"/>
      <c r="AL386" s="302"/>
      <c r="AM386" s="302"/>
      <c r="AN386" s="303"/>
      <c r="AO386" s="146"/>
      <c r="AP386" s="145"/>
      <c r="AQ386" s="336"/>
      <c r="AR386" s="302"/>
      <c r="AS386" s="302"/>
      <c r="AT386" s="303"/>
      <c r="AU386" s="146"/>
      <c r="AV386" s="145"/>
      <c r="AW386" s="336"/>
      <c r="AX386" s="302"/>
      <c r="AY386" s="302"/>
      <c r="AZ386" s="303"/>
      <c r="BA386" s="146"/>
      <c r="BB386" s="145"/>
      <c r="BC386" s="336"/>
      <c r="BD386" s="303"/>
      <c r="BE386" s="163"/>
      <c r="BF386" s="306"/>
      <c r="BG386" s="302"/>
      <c r="BH386" s="303"/>
      <c r="BI386" s="336"/>
      <c r="BJ386" s="303"/>
      <c r="BK386" s="335" t="str">
        <f t="shared" si="40"/>
        <v/>
      </c>
      <c r="BL386" s="302"/>
      <c r="BM386" s="303"/>
      <c r="BN386" s="306"/>
      <c r="BO386" s="302"/>
      <c r="BP386" s="303"/>
      <c r="BQ386" s="306"/>
      <c r="BR386" s="303"/>
      <c r="BS386" s="147" t="s">
        <v>33</v>
      </c>
      <c r="BT386" s="335"/>
      <c r="BU386" s="302"/>
      <c r="BV386" s="302"/>
      <c r="BW386" s="303"/>
      <c r="BX386" s="2"/>
      <c r="BY386" s="8"/>
      <c r="BZ386" s="8"/>
      <c r="CA386" s="8"/>
      <c r="CB386" s="8"/>
      <c r="CC386" s="8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57"/>
      <c r="DI386" s="58"/>
      <c r="DJ386" s="58"/>
      <c r="DK386" s="57"/>
      <c r="DL386" s="58"/>
      <c r="DM386" s="58"/>
      <c r="DN386" s="57"/>
      <c r="DO386" s="58"/>
      <c r="DP386" s="59"/>
      <c r="DQ386" s="59"/>
      <c r="DR386" s="59"/>
      <c r="DZ386" s="133"/>
    </row>
    <row r="387" spans="1:130" ht="12.75" customHeight="1" x14ac:dyDescent="0.2">
      <c r="A387" s="1">
        <v>9</v>
      </c>
      <c r="B387" s="162" t="s">
        <v>27</v>
      </c>
      <c r="C387" s="162" t="s">
        <v>224</v>
      </c>
      <c r="D387" s="335"/>
      <c r="E387" s="302"/>
      <c r="F387" s="302"/>
      <c r="G387" s="302"/>
      <c r="H387" s="303"/>
      <c r="I387" s="335"/>
      <c r="J387" s="302"/>
      <c r="K387" s="302"/>
      <c r="L387" s="302"/>
      <c r="M387" s="303"/>
      <c r="N387" s="336" t="str">
        <f t="shared" si="37"/>
        <v/>
      </c>
      <c r="O387" s="302"/>
      <c r="P387" s="302"/>
      <c r="Q387" s="303"/>
      <c r="R387" s="335"/>
      <c r="S387" s="302"/>
      <c r="T387" s="303"/>
      <c r="U387" s="335"/>
      <c r="V387" s="302"/>
      <c r="W387" s="303"/>
      <c r="X387" s="336" t="str">
        <f t="shared" si="38"/>
        <v/>
      </c>
      <c r="Y387" s="303"/>
      <c r="Z387" s="335" t="str">
        <f t="shared" si="39"/>
        <v/>
      </c>
      <c r="AA387" s="302"/>
      <c r="AB387" s="303"/>
      <c r="AC387" s="144"/>
      <c r="AD387" s="145"/>
      <c r="AE387" s="336"/>
      <c r="AF387" s="302"/>
      <c r="AG387" s="302"/>
      <c r="AH387" s="303"/>
      <c r="AI387" s="146"/>
      <c r="AJ387" s="145"/>
      <c r="AK387" s="336"/>
      <c r="AL387" s="302"/>
      <c r="AM387" s="302"/>
      <c r="AN387" s="303"/>
      <c r="AO387" s="146"/>
      <c r="AP387" s="145"/>
      <c r="AQ387" s="336"/>
      <c r="AR387" s="302"/>
      <c r="AS387" s="302"/>
      <c r="AT387" s="303"/>
      <c r="AU387" s="146"/>
      <c r="AV387" s="145"/>
      <c r="AW387" s="336"/>
      <c r="AX387" s="302"/>
      <c r="AY387" s="302"/>
      <c r="AZ387" s="303"/>
      <c r="BA387" s="146"/>
      <c r="BB387" s="145"/>
      <c r="BC387" s="336"/>
      <c r="BD387" s="303"/>
      <c r="BE387" s="163"/>
      <c r="BF387" s="306"/>
      <c r="BG387" s="302"/>
      <c r="BH387" s="303"/>
      <c r="BI387" s="336"/>
      <c r="BJ387" s="303"/>
      <c r="BK387" s="335" t="str">
        <f t="shared" si="40"/>
        <v/>
      </c>
      <c r="BL387" s="302"/>
      <c r="BM387" s="303"/>
      <c r="BN387" s="306"/>
      <c r="BO387" s="302"/>
      <c r="BP387" s="303"/>
      <c r="BQ387" s="306"/>
      <c r="BR387" s="303"/>
      <c r="BS387" s="147" t="s">
        <v>47</v>
      </c>
      <c r="BT387" s="335"/>
      <c r="BU387" s="302"/>
      <c r="BV387" s="302"/>
      <c r="BW387" s="303"/>
      <c r="BX387" s="2"/>
      <c r="BY387" s="8"/>
      <c r="BZ387" s="8"/>
      <c r="CA387" s="8"/>
      <c r="CB387" s="8"/>
      <c r="CC387" s="8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57"/>
      <c r="DI387" s="58"/>
      <c r="DJ387" s="58"/>
      <c r="DK387" s="57"/>
      <c r="DL387" s="58"/>
      <c r="DM387" s="58"/>
      <c r="DN387" s="57"/>
      <c r="DO387" s="58"/>
      <c r="DP387" s="59"/>
      <c r="DQ387" s="59"/>
      <c r="DR387" s="59"/>
      <c r="DZ387" s="133"/>
    </row>
    <row r="388" spans="1:130" ht="12.75" customHeight="1" x14ac:dyDescent="0.2">
      <c r="A388" s="1">
        <v>9</v>
      </c>
      <c r="B388" s="162" t="s">
        <v>33</v>
      </c>
      <c r="C388" s="162" t="s">
        <v>232</v>
      </c>
      <c r="D388" s="335"/>
      <c r="E388" s="302"/>
      <c r="F388" s="302"/>
      <c r="G388" s="302"/>
      <c r="H388" s="303"/>
      <c r="I388" s="335"/>
      <c r="J388" s="302"/>
      <c r="K388" s="302"/>
      <c r="L388" s="302"/>
      <c r="M388" s="303"/>
      <c r="N388" s="336" t="str">
        <f t="shared" si="37"/>
        <v/>
      </c>
      <c r="O388" s="302"/>
      <c r="P388" s="302"/>
      <c r="Q388" s="303"/>
      <c r="R388" s="335"/>
      <c r="S388" s="302"/>
      <c r="T388" s="303"/>
      <c r="U388" s="335"/>
      <c r="V388" s="302"/>
      <c r="W388" s="303"/>
      <c r="X388" s="336" t="str">
        <f t="shared" si="38"/>
        <v/>
      </c>
      <c r="Y388" s="303"/>
      <c r="Z388" s="335" t="str">
        <f t="shared" si="39"/>
        <v/>
      </c>
      <c r="AA388" s="302"/>
      <c r="AB388" s="303"/>
      <c r="AC388" s="144"/>
      <c r="AD388" s="145"/>
      <c r="AE388" s="336"/>
      <c r="AF388" s="302"/>
      <c r="AG388" s="302"/>
      <c r="AH388" s="303"/>
      <c r="AI388" s="146"/>
      <c r="AJ388" s="145"/>
      <c r="AK388" s="336"/>
      <c r="AL388" s="302"/>
      <c r="AM388" s="302"/>
      <c r="AN388" s="303"/>
      <c r="AO388" s="146"/>
      <c r="AP388" s="145"/>
      <c r="AQ388" s="336"/>
      <c r="AR388" s="302"/>
      <c r="AS388" s="302"/>
      <c r="AT388" s="303"/>
      <c r="AU388" s="146"/>
      <c r="AV388" s="145"/>
      <c r="AW388" s="336"/>
      <c r="AX388" s="302"/>
      <c r="AY388" s="302"/>
      <c r="AZ388" s="303"/>
      <c r="BA388" s="146"/>
      <c r="BB388" s="145"/>
      <c r="BC388" s="336"/>
      <c r="BD388" s="303"/>
      <c r="BE388" s="163"/>
      <c r="BF388" s="306"/>
      <c r="BG388" s="302"/>
      <c r="BH388" s="303"/>
      <c r="BI388" s="336"/>
      <c r="BJ388" s="303"/>
      <c r="BK388" s="335" t="str">
        <f t="shared" si="40"/>
        <v/>
      </c>
      <c r="BL388" s="302"/>
      <c r="BM388" s="303"/>
      <c r="BN388" s="306"/>
      <c r="BO388" s="302"/>
      <c r="BP388" s="303"/>
      <c r="BQ388" s="306"/>
      <c r="BR388" s="303"/>
      <c r="BS388" s="147" t="s">
        <v>75</v>
      </c>
      <c r="BT388" s="335"/>
      <c r="BU388" s="302"/>
      <c r="BV388" s="302"/>
      <c r="BW388" s="303"/>
      <c r="BX388" s="2"/>
      <c r="BY388" s="8"/>
      <c r="BZ388" s="8"/>
      <c r="CA388" s="8"/>
      <c r="CB388" s="8"/>
      <c r="CC388" s="8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57"/>
      <c r="DI388" s="58"/>
      <c r="DJ388" s="58"/>
      <c r="DK388" s="57"/>
      <c r="DL388" s="58"/>
      <c r="DM388" s="58"/>
      <c r="DN388" s="57"/>
      <c r="DO388" s="58"/>
      <c r="DP388" s="59"/>
      <c r="DQ388" s="59"/>
      <c r="DR388" s="59"/>
      <c r="DZ388" s="133"/>
    </row>
    <row r="389" spans="1:130" ht="12.75" customHeight="1" x14ac:dyDescent="0.2">
      <c r="A389" s="1">
        <v>9</v>
      </c>
      <c r="B389" s="162" t="s">
        <v>47</v>
      </c>
      <c r="C389" s="162" t="s">
        <v>239</v>
      </c>
      <c r="D389" s="335"/>
      <c r="E389" s="302"/>
      <c r="F389" s="302"/>
      <c r="G389" s="302"/>
      <c r="H389" s="303"/>
      <c r="I389" s="335"/>
      <c r="J389" s="302"/>
      <c r="K389" s="302"/>
      <c r="L389" s="302"/>
      <c r="M389" s="303"/>
      <c r="N389" s="336" t="str">
        <f t="shared" si="37"/>
        <v/>
      </c>
      <c r="O389" s="302"/>
      <c r="P389" s="302"/>
      <c r="Q389" s="303"/>
      <c r="R389" s="335"/>
      <c r="S389" s="302"/>
      <c r="T389" s="303"/>
      <c r="U389" s="335"/>
      <c r="V389" s="302"/>
      <c r="W389" s="303"/>
      <c r="X389" s="336" t="str">
        <f t="shared" si="38"/>
        <v/>
      </c>
      <c r="Y389" s="303"/>
      <c r="Z389" s="335" t="str">
        <f t="shared" si="39"/>
        <v/>
      </c>
      <c r="AA389" s="302"/>
      <c r="AB389" s="303"/>
      <c r="AC389" s="144"/>
      <c r="AD389" s="145"/>
      <c r="AE389" s="336"/>
      <c r="AF389" s="302"/>
      <c r="AG389" s="302"/>
      <c r="AH389" s="303"/>
      <c r="AI389" s="146"/>
      <c r="AJ389" s="145"/>
      <c r="AK389" s="336"/>
      <c r="AL389" s="302"/>
      <c r="AM389" s="302"/>
      <c r="AN389" s="303"/>
      <c r="AO389" s="146"/>
      <c r="AP389" s="145"/>
      <c r="AQ389" s="336"/>
      <c r="AR389" s="302"/>
      <c r="AS389" s="302"/>
      <c r="AT389" s="303"/>
      <c r="AU389" s="146"/>
      <c r="AV389" s="145"/>
      <c r="AW389" s="336"/>
      <c r="AX389" s="302"/>
      <c r="AY389" s="302"/>
      <c r="AZ389" s="303"/>
      <c r="BA389" s="146"/>
      <c r="BB389" s="145"/>
      <c r="BC389" s="336"/>
      <c r="BD389" s="303"/>
      <c r="BE389" s="163"/>
      <c r="BF389" s="306"/>
      <c r="BG389" s="302"/>
      <c r="BH389" s="303"/>
      <c r="BI389" s="336"/>
      <c r="BJ389" s="303"/>
      <c r="BK389" s="335" t="str">
        <f t="shared" si="40"/>
        <v/>
      </c>
      <c r="BL389" s="302"/>
      <c r="BM389" s="303"/>
      <c r="BN389" s="306"/>
      <c r="BO389" s="302"/>
      <c r="BP389" s="303"/>
      <c r="BQ389" s="306"/>
      <c r="BR389" s="303"/>
      <c r="BS389" s="147" t="s">
        <v>87</v>
      </c>
      <c r="BT389" s="335"/>
      <c r="BU389" s="302"/>
      <c r="BV389" s="302"/>
      <c r="BW389" s="303"/>
      <c r="BX389" s="2"/>
      <c r="BY389" s="8"/>
      <c r="BZ389" s="8"/>
      <c r="CA389" s="8"/>
      <c r="CB389" s="8"/>
      <c r="CC389" s="8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57"/>
      <c r="DI389" s="58"/>
      <c r="DJ389" s="58"/>
      <c r="DK389" s="57"/>
      <c r="DL389" s="58"/>
      <c r="DM389" s="58"/>
      <c r="DN389" s="57"/>
      <c r="DO389" s="58"/>
      <c r="DP389" s="59"/>
      <c r="DQ389" s="59"/>
      <c r="DR389" s="59"/>
      <c r="DZ389" s="133"/>
    </row>
    <row r="390" spans="1:130" ht="12.75" customHeight="1" x14ac:dyDescent="0.2">
      <c r="A390" s="1">
        <v>9</v>
      </c>
      <c r="B390" s="164" t="s">
        <v>75</v>
      </c>
      <c r="C390" s="164" t="s">
        <v>245</v>
      </c>
      <c r="D390" s="320"/>
      <c r="E390" s="294"/>
      <c r="F390" s="294"/>
      <c r="G390" s="294"/>
      <c r="H390" s="295"/>
      <c r="I390" s="320"/>
      <c r="J390" s="294"/>
      <c r="K390" s="294"/>
      <c r="L390" s="294"/>
      <c r="M390" s="295"/>
      <c r="N390" s="334" t="str">
        <f t="shared" si="37"/>
        <v/>
      </c>
      <c r="O390" s="294"/>
      <c r="P390" s="294"/>
      <c r="Q390" s="295"/>
      <c r="R390" s="320"/>
      <c r="S390" s="294"/>
      <c r="T390" s="295"/>
      <c r="U390" s="320"/>
      <c r="V390" s="294"/>
      <c r="W390" s="295"/>
      <c r="X390" s="334" t="str">
        <f t="shared" si="38"/>
        <v/>
      </c>
      <c r="Y390" s="295"/>
      <c r="Z390" s="320" t="str">
        <f t="shared" si="39"/>
        <v/>
      </c>
      <c r="AA390" s="294"/>
      <c r="AB390" s="295"/>
      <c r="AC390" s="151"/>
      <c r="AD390" s="152"/>
      <c r="AE390" s="334"/>
      <c r="AF390" s="294"/>
      <c r="AG390" s="294"/>
      <c r="AH390" s="295"/>
      <c r="AI390" s="153"/>
      <c r="AJ390" s="152"/>
      <c r="AK390" s="334"/>
      <c r="AL390" s="294"/>
      <c r="AM390" s="294"/>
      <c r="AN390" s="295"/>
      <c r="AO390" s="153"/>
      <c r="AP390" s="152"/>
      <c r="AQ390" s="334"/>
      <c r="AR390" s="294"/>
      <c r="AS390" s="294"/>
      <c r="AT390" s="295"/>
      <c r="AU390" s="153"/>
      <c r="AV390" s="152"/>
      <c r="AW390" s="334"/>
      <c r="AX390" s="294"/>
      <c r="AY390" s="294"/>
      <c r="AZ390" s="295"/>
      <c r="BA390" s="153"/>
      <c r="BB390" s="152"/>
      <c r="BC390" s="334"/>
      <c r="BD390" s="295"/>
      <c r="BE390" s="165"/>
      <c r="BF390" s="298"/>
      <c r="BG390" s="294"/>
      <c r="BH390" s="295"/>
      <c r="BI390" s="334"/>
      <c r="BJ390" s="295"/>
      <c r="BK390" s="320" t="str">
        <f t="shared" si="40"/>
        <v/>
      </c>
      <c r="BL390" s="294"/>
      <c r="BM390" s="295"/>
      <c r="BN390" s="298"/>
      <c r="BO390" s="294"/>
      <c r="BP390" s="295"/>
      <c r="BQ390" s="298"/>
      <c r="BR390" s="295"/>
      <c r="BS390" s="154" t="s">
        <v>94</v>
      </c>
      <c r="BT390" s="320"/>
      <c r="BU390" s="294"/>
      <c r="BV390" s="294"/>
      <c r="BW390" s="295"/>
      <c r="BX390" s="2"/>
      <c r="BY390" s="8"/>
      <c r="BZ390" s="8"/>
      <c r="CA390" s="8"/>
      <c r="CB390" s="8"/>
      <c r="CC390" s="8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57"/>
      <c r="DI390" s="58"/>
      <c r="DJ390" s="58"/>
      <c r="DK390" s="57"/>
      <c r="DL390" s="58"/>
      <c r="DM390" s="58"/>
      <c r="DN390" s="57"/>
      <c r="DO390" s="58"/>
      <c r="DP390" s="59"/>
      <c r="DQ390" s="59"/>
      <c r="DR390" s="59"/>
      <c r="DZ390" s="133"/>
    </row>
    <row r="391" spans="1:130" ht="12.75" customHeight="1" x14ac:dyDescent="0.2">
      <c r="A391" s="1">
        <v>9</v>
      </c>
      <c r="B391" s="321"/>
      <c r="C391" s="322"/>
      <c r="D391" s="322"/>
      <c r="E391" s="322"/>
      <c r="F391" s="322"/>
      <c r="G391" s="322"/>
      <c r="H391" s="322"/>
      <c r="I391" s="322"/>
      <c r="J391" s="322"/>
      <c r="K391" s="322"/>
      <c r="L391" s="322"/>
      <c r="M391" s="322"/>
      <c r="N391" s="322"/>
      <c r="O391" s="322"/>
      <c r="P391" s="322"/>
      <c r="Q391" s="322"/>
      <c r="R391" s="322"/>
      <c r="S391" s="322"/>
      <c r="T391" s="322"/>
      <c r="U391" s="322"/>
      <c r="V391" s="322"/>
      <c r="W391" s="322"/>
      <c r="X391" s="322"/>
      <c r="Y391" s="322"/>
      <c r="Z391" s="322"/>
      <c r="AA391" s="322"/>
      <c r="AB391" s="322"/>
      <c r="AC391" s="322"/>
      <c r="AD391" s="322"/>
      <c r="AE391" s="322"/>
      <c r="AF391" s="322"/>
      <c r="AG391" s="322"/>
      <c r="AH391" s="322"/>
      <c r="AI391" s="322"/>
      <c r="AJ391" s="322"/>
      <c r="AK391" s="322"/>
      <c r="AL391" s="322"/>
      <c r="AM391" s="322"/>
      <c r="AN391" s="322"/>
      <c r="AO391" s="322"/>
      <c r="AP391" s="322"/>
      <c r="AQ391" s="322"/>
      <c r="AR391" s="322"/>
      <c r="AS391" s="322"/>
      <c r="AT391" s="322"/>
      <c r="AU391" s="322"/>
      <c r="AV391" s="322"/>
      <c r="AW391" s="322"/>
      <c r="AX391" s="322"/>
      <c r="AY391" s="322"/>
      <c r="AZ391" s="322"/>
      <c r="BA391" s="322"/>
      <c r="BB391" s="322"/>
      <c r="BC391" s="322"/>
      <c r="BD391" s="322"/>
      <c r="BE391" s="322"/>
      <c r="BF391" s="322"/>
      <c r="BG391" s="322"/>
      <c r="BH391" s="322"/>
      <c r="BI391" s="322"/>
      <c r="BJ391" s="322"/>
      <c r="BK391" s="322"/>
      <c r="BL391" s="322"/>
      <c r="BM391" s="322"/>
      <c r="BN391" s="322"/>
      <c r="BO391" s="322"/>
      <c r="BP391" s="322"/>
      <c r="BQ391" s="322"/>
      <c r="BR391" s="322"/>
      <c r="BS391" s="322"/>
      <c r="BT391" s="322"/>
      <c r="BU391" s="322"/>
      <c r="BV391" s="322"/>
      <c r="BW391" s="322"/>
      <c r="BX391" s="2"/>
      <c r="BY391" s="8"/>
      <c r="BZ391" s="8"/>
      <c r="CA391" s="8"/>
      <c r="CB391" s="8"/>
      <c r="CC391" s="8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57"/>
      <c r="DI391" s="58"/>
      <c r="DJ391" s="58"/>
      <c r="DK391" s="57"/>
      <c r="DL391" s="58"/>
      <c r="DM391" s="58"/>
      <c r="DN391" s="57"/>
      <c r="DO391" s="58"/>
      <c r="DP391" s="59"/>
      <c r="DQ391" s="59"/>
      <c r="DR391" s="59"/>
      <c r="DZ391" s="133"/>
    </row>
    <row r="392" spans="1:130" ht="12.75" customHeight="1" x14ac:dyDescent="0.2">
      <c r="A392" s="1">
        <v>9</v>
      </c>
      <c r="B392" s="323" t="s">
        <v>247</v>
      </c>
      <c r="C392" s="324"/>
      <c r="D392" s="324"/>
      <c r="E392" s="324"/>
      <c r="F392" s="324"/>
      <c r="G392" s="324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  <c r="T392" s="324"/>
      <c r="U392" s="324"/>
      <c r="V392" s="324"/>
      <c r="W392" s="324"/>
      <c r="X392" s="324"/>
      <c r="Y392" s="324"/>
      <c r="Z392" s="324"/>
      <c r="AA392" s="324"/>
      <c r="AB392" s="324"/>
      <c r="AC392" s="324"/>
      <c r="AD392" s="324"/>
      <c r="AE392" s="324"/>
      <c r="AF392" s="324"/>
      <c r="AG392" s="324"/>
      <c r="AH392" s="324"/>
      <c r="AI392" s="324"/>
      <c r="AJ392" s="324"/>
      <c r="AK392" s="324"/>
      <c r="AL392" s="324"/>
      <c r="AM392" s="324"/>
      <c r="AN392" s="324"/>
      <c r="AO392" s="324"/>
      <c r="AP392" s="324"/>
      <c r="AQ392" s="324"/>
      <c r="AR392" s="324"/>
      <c r="AS392" s="324"/>
      <c r="AT392" s="324"/>
      <c r="AU392" s="324"/>
      <c r="AV392" s="324"/>
      <c r="AW392" s="324"/>
      <c r="AX392" s="324"/>
      <c r="AY392" s="324"/>
      <c r="AZ392" s="324"/>
      <c r="BA392" s="324"/>
      <c r="BB392" s="324"/>
      <c r="BC392" s="324"/>
      <c r="BD392" s="324"/>
      <c r="BE392" s="324"/>
      <c r="BF392" s="324"/>
      <c r="BG392" s="324"/>
      <c r="BH392" s="324"/>
      <c r="BI392" s="324"/>
      <c r="BJ392" s="325" t="s">
        <v>248</v>
      </c>
      <c r="BK392" s="326"/>
      <c r="BL392" s="326"/>
      <c r="BM392" s="326"/>
      <c r="BN392" s="326"/>
      <c r="BO392" s="326"/>
      <c r="BP392" s="326"/>
      <c r="BQ392" s="326"/>
      <c r="BR392" s="326"/>
      <c r="BS392" s="326"/>
      <c r="BT392" s="326"/>
      <c r="BU392" s="326"/>
      <c r="BV392" s="326"/>
      <c r="BW392" s="327"/>
      <c r="BX392" s="2"/>
      <c r="BY392" s="8"/>
      <c r="BZ392" s="8"/>
      <c r="CA392" s="8"/>
      <c r="CB392" s="8"/>
      <c r="CC392" s="8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57"/>
      <c r="DI392" s="58"/>
      <c r="DJ392" s="58"/>
      <c r="DK392" s="57"/>
      <c r="DL392" s="58"/>
      <c r="DM392" s="58"/>
      <c r="DN392" s="57"/>
      <c r="DO392" s="58"/>
      <c r="DP392" s="59"/>
      <c r="DQ392" s="59"/>
      <c r="DR392" s="59"/>
      <c r="DZ392" s="133"/>
    </row>
    <row r="393" spans="1:130" ht="12.75" customHeight="1" x14ac:dyDescent="0.2">
      <c r="A393" s="1">
        <v>9</v>
      </c>
      <c r="B393" s="331" t="s">
        <v>249</v>
      </c>
      <c r="C393" s="316"/>
      <c r="D393" s="332" t="s">
        <v>250</v>
      </c>
      <c r="E393" s="316"/>
      <c r="F393" s="333" t="s">
        <v>251</v>
      </c>
      <c r="G393" s="315"/>
      <c r="H393" s="315"/>
      <c r="I393" s="316"/>
      <c r="J393" s="333" t="s">
        <v>252</v>
      </c>
      <c r="K393" s="315"/>
      <c r="L393" s="315"/>
      <c r="M393" s="318"/>
      <c r="N393" s="331" t="s">
        <v>249</v>
      </c>
      <c r="O393" s="316"/>
      <c r="P393" s="332" t="s">
        <v>250</v>
      </c>
      <c r="Q393" s="316"/>
      <c r="R393" s="333" t="s">
        <v>251</v>
      </c>
      <c r="S393" s="315"/>
      <c r="T393" s="315"/>
      <c r="U393" s="316"/>
      <c r="V393" s="333" t="s">
        <v>252</v>
      </c>
      <c r="W393" s="315"/>
      <c r="X393" s="315"/>
      <c r="Y393" s="318"/>
      <c r="Z393" s="331" t="s">
        <v>249</v>
      </c>
      <c r="AA393" s="316"/>
      <c r="AB393" s="332" t="s">
        <v>250</v>
      </c>
      <c r="AC393" s="316"/>
      <c r="AD393" s="333" t="s">
        <v>251</v>
      </c>
      <c r="AE393" s="315"/>
      <c r="AF393" s="315"/>
      <c r="AG393" s="316"/>
      <c r="AH393" s="333" t="s">
        <v>252</v>
      </c>
      <c r="AI393" s="315"/>
      <c r="AJ393" s="315"/>
      <c r="AK393" s="318"/>
      <c r="AL393" s="331" t="s">
        <v>249</v>
      </c>
      <c r="AM393" s="316"/>
      <c r="AN393" s="332" t="s">
        <v>250</v>
      </c>
      <c r="AO393" s="316"/>
      <c r="AP393" s="333" t="s">
        <v>251</v>
      </c>
      <c r="AQ393" s="315"/>
      <c r="AR393" s="315"/>
      <c r="AS393" s="316"/>
      <c r="AT393" s="333" t="s">
        <v>252</v>
      </c>
      <c r="AU393" s="315"/>
      <c r="AV393" s="315"/>
      <c r="AW393" s="318"/>
      <c r="AX393" s="331" t="s">
        <v>249</v>
      </c>
      <c r="AY393" s="316"/>
      <c r="AZ393" s="332" t="s">
        <v>250</v>
      </c>
      <c r="BA393" s="316"/>
      <c r="BB393" s="333" t="s">
        <v>251</v>
      </c>
      <c r="BC393" s="315"/>
      <c r="BD393" s="315"/>
      <c r="BE393" s="316"/>
      <c r="BF393" s="333" t="s">
        <v>253</v>
      </c>
      <c r="BG393" s="315"/>
      <c r="BH393" s="315"/>
      <c r="BI393" s="318"/>
      <c r="BJ393" s="328"/>
      <c r="BK393" s="329"/>
      <c r="BL393" s="329"/>
      <c r="BM393" s="329"/>
      <c r="BN393" s="329"/>
      <c r="BO393" s="329"/>
      <c r="BP393" s="329"/>
      <c r="BQ393" s="329"/>
      <c r="BR393" s="329"/>
      <c r="BS393" s="329"/>
      <c r="BT393" s="329"/>
      <c r="BU393" s="329"/>
      <c r="BV393" s="329"/>
      <c r="BW393" s="330"/>
      <c r="BX393" s="2"/>
      <c r="BY393" s="8"/>
      <c r="BZ393" s="8"/>
      <c r="CA393" s="8"/>
      <c r="CB393" s="8"/>
      <c r="CC393" s="8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57"/>
      <c r="DI393" s="58"/>
      <c r="DJ393" s="58"/>
      <c r="DK393" s="57"/>
      <c r="DL393" s="58"/>
      <c r="DM393" s="58"/>
      <c r="DN393" s="57"/>
      <c r="DO393" s="58"/>
      <c r="DP393" s="59"/>
      <c r="DQ393" s="59"/>
      <c r="DR393" s="59"/>
      <c r="DZ393" s="133"/>
    </row>
    <row r="394" spans="1:130" ht="12.75" customHeight="1" x14ac:dyDescent="0.2">
      <c r="A394" s="1">
        <v>9</v>
      </c>
      <c r="B394" s="319"/>
      <c r="C394" s="310"/>
      <c r="D394" s="309"/>
      <c r="E394" s="310"/>
      <c r="F394" s="311"/>
      <c r="G394" s="312"/>
      <c r="H394" s="312"/>
      <c r="I394" s="310"/>
      <c r="J394" s="311"/>
      <c r="K394" s="312"/>
      <c r="L394" s="312"/>
      <c r="M394" s="313"/>
      <c r="N394" s="319"/>
      <c r="O394" s="310"/>
      <c r="P394" s="309"/>
      <c r="Q394" s="310"/>
      <c r="R394" s="311"/>
      <c r="S394" s="312"/>
      <c r="T394" s="312"/>
      <c r="U394" s="310"/>
      <c r="V394" s="311"/>
      <c r="W394" s="312"/>
      <c r="X394" s="312"/>
      <c r="Y394" s="313"/>
      <c r="Z394" s="319"/>
      <c r="AA394" s="310"/>
      <c r="AB394" s="309"/>
      <c r="AC394" s="310"/>
      <c r="AD394" s="311"/>
      <c r="AE394" s="312"/>
      <c r="AF394" s="312"/>
      <c r="AG394" s="310"/>
      <c r="AH394" s="311"/>
      <c r="AI394" s="312"/>
      <c r="AJ394" s="312"/>
      <c r="AK394" s="313"/>
      <c r="AL394" s="319"/>
      <c r="AM394" s="310"/>
      <c r="AN394" s="309"/>
      <c r="AO394" s="310"/>
      <c r="AP394" s="311"/>
      <c r="AQ394" s="312"/>
      <c r="AR394" s="312"/>
      <c r="AS394" s="310"/>
      <c r="AT394" s="311"/>
      <c r="AU394" s="312"/>
      <c r="AV394" s="312"/>
      <c r="AW394" s="313"/>
      <c r="AX394" s="319"/>
      <c r="AY394" s="310"/>
      <c r="AZ394" s="309"/>
      <c r="BA394" s="310"/>
      <c r="BB394" s="311"/>
      <c r="BC394" s="312"/>
      <c r="BD394" s="312"/>
      <c r="BE394" s="310"/>
      <c r="BF394" s="311"/>
      <c r="BG394" s="312"/>
      <c r="BH394" s="312"/>
      <c r="BI394" s="313"/>
      <c r="BJ394" s="314" t="s">
        <v>255</v>
      </c>
      <c r="BK394" s="315"/>
      <c r="BL394" s="315"/>
      <c r="BM394" s="315"/>
      <c r="BN394" s="315"/>
      <c r="BO394" s="315"/>
      <c r="BP394" s="315"/>
      <c r="BQ394" s="315"/>
      <c r="BR394" s="315"/>
      <c r="BS394" s="316"/>
      <c r="BT394" s="317" t="str">
        <f>IF(MAX(R330:T346,R367:T373)=0,"",MAX(R330:T346,R367:T373))</f>
        <v/>
      </c>
      <c r="BU394" s="315"/>
      <c r="BV394" s="315"/>
      <c r="BW394" s="318"/>
      <c r="BX394" s="2"/>
      <c r="BY394" s="8"/>
      <c r="BZ394" s="8"/>
      <c r="CA394" s="8"/>
      <c r="CB394" s="8"/>
      <c r="CC394" s="8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57"/>
      <c r="DI394" s="58"/>
      <c r="DJ394" s="58"/>
      <c r="DK394" s="57"/>
      <c r="DL394" s="58"/>
      <c r="DM394" s="58"/>
      <c r="DN394" s="57"/>
      <c r="DO394" s="58"/>
      <c r="DP394" s="59"/>
      <c r="DQ394" s="59"/>
      <c r="DR394" s="59"/>
      <c r="DZ394" s="133"/>
    </row>
    <row r="395" spans="1:130" ht="12.75" customHeight="1" x14ac:dyDescent="0.2">
      <c r="A395" s="1">
        <v>9</v>
      </c>
      <c r="B395" s="306"/>
      <c r="C395" s="300"/>
      <c r="D395" s="299"/>
      <c r="E395" s="300"/>
      <c r="F395" s="301"/>
      <c r="G395" s="302"/>
      <c r="H395" s="302"/>
      <c r="I395" s="300"/>
      <c r="J395" s="301"/>
      <c r="K395" s="302"/>
      <c r="L395" s="302"/>
      <c r="M395" s="303"/>
      <c r="N395" s="306"/>
      <c r="O395" s="300"/>
      <c r="P395" s="299"/>
      <c r="Q395" s="300"/>
      <c r="R395" s="301"/>
      <c r="S395" s="302"/>
      <c r="T395" s="302"/>
      <c r="U395" s="300"/>
      <c r="V395" s="301"/>
      <c r="W395" s="302"/>
      <c r="X395" s="302"/>
      <c r="Y395" s="303"/>
      <c r="Z395" s="306"/>
      <c r="AA395" s="300"/>
      <c r="AB395" s="299"/>
      <c r="AC395" s="300"/>
      <c r="AD395" s="301"/>
      <c r="AE395" s="302"/>
      <c r="AF395" s="302"/>
      <c r="AG395" s="300"/>
      <c r="AH395" s="301"/>
      <c r="AI395" s="302"/>
      <c r="AJ395" s="302"/>
      <c r="AK395" s="303"/>
      <c r="AL395" s="306"/>
      <c r="AM395" s="300"/>
      <c r="AN395" s="299"/>
      <c r="AO395" s="300"/>
      <c r="AP395" s="301"/>
      <c r="AQ395" s="302"/>
      <c r="AR395" s="302"/>
      <c r="AS395" s="300"/>
      <c r="AT395" s="301"/>
      <c r="AU395" s="302"/>
      <c r="AV395" s="302"/>
      <c r="AW395" s="303"/>
      <c r="AX395" s="306"/>
      <c r="AY395" s="300"/>
      <c r="AZ395" s="299"/>
      <c r="BA395" s="300"/>
      <c r="BB395" s="301"/>
      <c r="BC395" s="302"/>
      <c r="BD395" s="302"/>
      <c r="BE395" s="300"/>
      <c r="BF395" s="301"/>
      <c r="BG395" s="302"/>
      <c r="BH395" s="302"/>
      <c r="BI395" s="303"/>
      <c r="BJ395" s="304" t="s">
        <v>256</v>
      </c>
      <c r="BK395" s="302"/>
      <c r="BL395" s="302"/>
      <c r="BM395" s="302"/>
      <c r="BN395" s="302"/>
      <c r="BO395" s="302"/>
      <c r="BP395" s="302"/>
      <c r="BQ395" s="302"/>
      <c r="BR395" s="302"/>
      <c r="BS395" s="300"/>
      <c r="BT395" s="305" t="str">
        <f>IF(MIN(R330:T346,R367:T373)=0,"",MIN(R330:T346,R367:T373))</f>
        <v/>
      </c>
      <c r="BU395" s="302"/>
      <c r="BV395" s="302"/>
      <c r="BW395" s="303"/>
      <c r="BX395" s="2"/>
      <c r="BY395" s="8"/>
      <c r="BZ395" s="8"/>
      <c r="CA395" s="8"/>
      <c r="CB395" s="8"/>
      <c r="CC395" s="8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57"/>
      <c r="DI395" s="58"/>
      <c r="DJ395" s="58"/>
      <c r="DK395" s="57"/>
      <c r="DL395" s="58"/>
      <c r="DM395" s="58"/>
      <c r="DN395" s="57"/>
      <c r="DO395" s="58"/>
      <c r="DP395" s="59"/>
      <c r="DQ395" s="59"/>
      <c r="DR395" s="59"/>
      <c r="DZ395" s="133"/>
    </row>
    <row r="396" spans="1:130" ht="12.75" customHeight="1" x14ac:dyDescent="0.2">
      <c r="A396" s="1">
        <v>9</v>
      </c>
      <c r="B396" s="306"/>
      <c r="C396" s="300"/>
      <c r="D396" s="299"/>
      <c r="E396" s="300"/>
      <c r="F396" s="301"/>
      <c r="G396" s="302"/>
      <c r="H396" s="302"/>
      <c r="I396" s="300"/>
      <c r="J396" s="301"/>
      <c r="K396" s="302"/>
      <c r="L396" s="302"/>
      <c r="M396" s="303"/>
      <c r="N396" s="306"/>
      <c r="O396" s="300"/>
      <c r="P396" s="299"/>
      <c r="Q396" s="300"/>
      <c r="R396" s="301"/>
      <c r="S396" s="302"/>
      <c r="T396" s="302"/>
      <c r="U396" s="300"/>
      <c r="V396" s="301"/>
      <c r="W396" s="302"/>
      <c r="X396" s="302"/>
      <c r="Y396" s="303"/>
      <c r="Z396" s="306"/>
      <c r="AA396" s="300"/>
      <c r="AB396" s="299"/>
      <c r="AC396" s="300"/>
      <c r="AD396" s="301"/>
      <c r="AE396" s="302"/>
      <c r="AF396" s="302"/>
      <c r="AG396" s="300"/>
      <c r="AH396" s="301"/>
      <c r="AI396" s="302"/>
      <c r="AJ396" s="302"/>
      <c r="AK396" s="303"/>
      <c r="AL396" s="306"/>
      <c r="AM396" s="300"/>
      <c r="AN396" s="299"/>
      <c r="AO396" s="300"/>
      <c r="AP396" s="301"/>
      <c r="AQ396" s="302"/>
      <c r="AR396" s="302"/>
      <c r="AS396" s="300"/>
      <c r="AT396" s="301"/>
      <c r="AU396" s="302"/>
      <c r="AV396" s="302"/>
      <c r="AW396" s="303"/>
      <c r="AX396" s="306"/>
      <c r="AY396" s="300"/>
      <c r="AZ396" s="299"/>
      <c r="BA396" s="300"/>
      <c r="BB396" s="301"/>
      <c r="BC396" s="302"/>
      <c r="BD396" s="302"/>
      <c r="BE396" s="300"/>
      <c r="BF396" s="301"/>
      <c r="BG396" s="302"/>
      <c r="BH396" s="302"/>
      <c r="BI396" s="303"/>
      <c r="BJ396" s="304" t="s">
        <v>257</v>
      </c>
      <c r="BK396" s="302"/>
      <c r="BL396" s="302"/>
      <c r="BM396" s="302"/>
      <c r="BN396" s="302"/>
      <c r="BO396" s="302"/>
      <c r="BP396" s="302"/>
      <c r="BQ396" s="302"/>
      <c r="BR396" s="302"/>
      <c r="BS396" s="300"/>
      <c r="BT396" s="307" t="str">
        <f ca="1">IF(BT397="","",IF(ISERROR(MATCH(BT397,BK330:BK346,0))=TRUE,OFFSET(BK366,MATCH(BT397,BK367:BK373,0),-5),OFFSET(BK329,MATCH(BT397,BK330:BK346,0),-5)))</f>
        <v/>
      </c>
      <c r="BU396" s="302"/>
      <c r="BV396" s="302"/>
      <c r="BW396" s="303"/>
      <c r="BX396" s="2"/>
      <c r="BY396" s="8"/>
      <c r="BZ396" s="8"/>
      <c r="CA396" s="8"/>
      <c r="CB396" s="8"/>
      <c r="CC396" s="8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57"/>
      <c r="DI396" s="58"/>
      <c r="DJ396" s="58"/>
      <c r="DK396" s="57"/>
      <c r="DL396" s="58"/>
      <c r="DM396" s="58"/>
      <c r="DN396" s="57"/>
      <c r="DO396" s="58"/>
      <c r="DP396" s="59"/>
      <c r="DQ396" s="59"/>
      <c r="DR396" s="59"/>
      <c r="DZ396" s="133"/>
    </row>
    <row r="397" spans="1:130" ht="12.75" customHeight="1" x14ac:dyDescent="0.2">
      <c r="A397" s="1">
        <v>9</v>
      </c>
      <c r="B397" s="306"/>
      <c r="C397" s="300"/>
      <c r="D397" s="299"/>
      <c r="E397" s="300"/>
      <c r="F397" s="301"/>
      <c r="G397" s="302"/>
      <c r="H397" s="302"/>
      <c r="I397" s="300"/>
      <c r="J397" s="301"/>
      <c r="K397" s="302"/>
      <c r="L397" s="302"/>
      <c r="M397" s="303"/>
      <c r="N397" s="306"/>
      <c r="O397" s="300"/>
      <c r="P397" s="299"/>
      <c r="Q397" s="300"/>
      <c r="R397" s="301"/>
      <c r="S397" s="302"/>
      <c r="T397" s="302"/>
      <c r="U397" s="300"/>
      <c r="V397" s="301"/>
      <c r="W397" s="302"/>
      <c r="X397" s="302"/>
      <c r="Y397" s="303"/>
      <c r="Z397" s="306"/>
      <c r="AA397" s="300"/>
      <c r="AB397" s="299"/>
      <c r="AC397" s="300"/>
      <c r="AD397" s="301"/>
      <c r="AE397" s="302"/>
      <c r="AF397" s="302"/>
      <c r="AG397" s="300"/>
      <c r="AH397" s="301"/>
      <c r="AI397" s="302"/>
      <c r="AJ397" s="302"/>
      <c r="AK397" s="303"/>
      <c r="AL397" s="306"/>
      <c r="AM397" s="300"/>
      <c r="AN397" s="299"/>
      <c r="AO397" s="300"/>
      <c r="AP397" s="301"/>
      <c r="AQ397" s="302"/>
      <c r="AR397" s="302"/>
      <c r="AS397" s="300"/>
      <c r="AT397" s="301"/>
      <c r="AU397" s="302"/>
      <c r="AV397" s="302"/>
      <c r="AW397" s="303"/>
      <c r="AX397" s="306"/>
      <c r="AY397" s="300"/>
      <c r="AZ397" s="299"/>
      <c r="BA397" s="300"/>
      <c r="BB397" s="301"/>
      <c r="BC397" s="302"/>
      <c r="BD397" s="302"/>
      <c r="BE397" s="300"/>
      <c r="BF397" s="301"/>
      <c r="BG397" s="302"/>
      <c r="BH397" s="302"/>
      <c r="BI397" s="303"/>
      <c r="BJ397" s="308" t="s">
        <v>258</v>
      </c>
      <c r="BK397" s="302"/>
      <c r="BL397" s="302"/>
      <c r="BM397" s="302"/>
      <c r="BN397" s="302"/>
      <c r="BO397" s="302"/>
      <c r="BP397" s="302"/>
      <c r="BQ397" s="302"/>
      <c r="BR397" s="302"/>
      <c r="BS397" s="300"/>
      <c r="BT397" s="305" t="str">
        <f>IF(MAX(BK330:BM346,BK367:BM373)=0,"",MAX(BK330:BM346,BK367:BM373))</f>
        <v/>
      </c>
      <c r="BU397" s="302"/>
      <c r="BV397" s="302"/>
      <c r="BW397" s="303"/>
      <c r="BX397" s="2"/>
      <c r="BY397" s="8"/>
      <c r="BZ397" s="8"/>
      <c r="CA397" s="8"/>
      <c r="CB397" s="8"/>
      <c r="CC397" s="8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57"/>
      <c r="DI397" s="58"/>
      <c r="DJ397" s="58"/>
      <c r="DK397" s="57"/>
      <c r="DL397" s="58"/>
      <c r="DM397" s="58"/>
      <c r="DN397" s="57"/>
      <c r="DO397" s="58"/>
      <c r="DP397" s="59"/>
      <c r="DQ397" s="59"/>
      <c r="DR397" s="59"/>
      <c r="DZ397" s="133"/>
    </row>
    <row r="398" spans="1:130" ht="12.75" customHeight="1" x14ac:dyDescent="0.2">
      <c r="A398" s="1">
        <v>9</v>
      </c>
      <c r="B398" s="306"/>
      <c r="C398" s="300"/>
      <c r="D398" s="299"/>
      <c r="E398" s="300"/>
      <c r="F398" s="301"/>
      <c r="G398" s="302"/>
      <c r="H398" s="302"/>
      <c r="I398" s="300"/>
      <c r="J398" s="301"/>
      <c r="K398" s="302"/>
      <c r="L398" s="302"/>
      <c r="M398" s="303"/>
      <c r="N398" s="306"/>
      <c r="O398" s="300"/>
      <c r="P398" s="299"/>
      <c r="Q398" s="300"/>
      <c r="R398" s="301"/>
      <c r="S398" s="302"/>
      <c r="T398" s="302"/>
      <c r="U398" s="300"/>
      <c r="V398" s="301"/>
      <c r="W398" s="302"/>
      <c r="X398" s="302"/>
      <c r="Y398" s="303"/>
      <c r="Z398" s="306"/>
      <c r="AA398" s="300"/>
      <c r="AB398" s="299"/>
      <c r="AC398" s="300"/>
      <c r="AD398" s="301"/>
      <c r="AE398" s="302"/>
      <c r="AF398" s="302"/>
      <c r="AG398" s="300"/>
      <c r="AH398" s="301"/>
      <c r="AI398" s="302"/>
      <c r="AJ398" s="302"/>
      <c r="AK398" s="303"/>
      <c r="AL398" s="306"/>
      <c r="AM398" s="300"/>
      <c r="AN398" s="299"/>
      <c r="AO398" s="300"/>
      <c r="AP398" s="301"/>
      <c r="AQ398" s="302"/>
      <c r="AR398" s="302"/>
      <c r="AS398" s="300"/>
      <c r="AT398" s="301"/>
      <c r="AU398" s="302"/>
      <c r="AV398" s="302"/>
      <c r="AW398" s="303"/>
      <c r="AX398" s="306"/>
      <c r="AY398" s="300"/>
      <c r="AZ398" s="299"/>
      <c r="BA398" s="300"/>
      <c r="BB398" s="301"/>
      <c r="BC398" s="302"/>
      <c r="BD398" s="302"/>
      <c r="BE398" s="300"/>
      <c r="BF398" s="301"/>
      <c r="BG398" s="302"/>
      <c r="BH398" s="302"/>
      <c r="BI398" s="303"/>
      <c r="BJ398" s="304" t="s">
        <v>261</v>
      </c>
      <c r="BK398" s="302"/>
      <c r="BL398" s="302"/>
      <c r="BM398" s="302"/>
      <c r="BN398" s="302"/>
      <c r="BO398" s="302"/>
      <c r="BP398" s="302"/>
      <c r="BQ398" s="302"/>
      <c r="BR398" s="302"/>
      <c r="BS398" s="300"/>
      <c r="BT398" s="305"/>
      <c r="BU398" s="300"/>
      <c r="BV398" s="305"/>
      <c r="BW398" s="303"/>
      <c r="BX398" s="2"/>
      <c r="BY398" s="8"/>
      <c r="BZ398" s="8"/>
      <c r="CA398" s="8"/>
      <c r="CB398" s="8"/>
      <c r="CC398" s="8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57"/>
      <c r="DI398" s="58"/>
      <c r="DJ398" s="58"/>
      <c r="DK398" s="57"/>
      <c r="DL398" s="58"/>
      <c r="DM398" s="58"/>
      <c r="DN398" s="57"/>
      <c r="DO398" s="58"/>
      <c r="DP398" s="59"/>
      <c r="DQ398" s="59"/>
      <c r="DR398" s="59"/>
      <c r="DZ398" s="133"/>
    </row>
    <row r="399" spans="1:130" ht="12.75" customHeight="1" x14ac:dyDescent="0.2">
      <c r="A399" s="1">
        <v>9</v>
      </c>
      <c r="B399" s="306"/>
      <c r="C399" s="300"/>
      <c r="D399" s="299"/>
      <c r="E399" s="300"/>
      <c r="F399" s="301"/>
      <c r="G399" s="302"/>
      <c r="H399" s="302"/>
      <c r="I399" s="300"/>
      <c r="J399" s="301"/>
      <c r="K399" s="302"/>
      <c r="L399" s="302"/>
      <c r="M399" s="303"/>
      <c r="N399" s="306"/>
      <c r="O399" s="300"/>
      <c r="P399" s="299"/>
      <c r="Q399" s="300"/>
      <c r="R399" s="301"/>
      <c r="S399" s="302"/>
      <c r="T399" s="302"/>
      <c r="U399" s="300"/>
      <c r="V399" s="301"/>
      <c r="W399" s="302"/>
      <c r="X399" s="302"/>
      <c r="Y399" s="303"/>
      <c r="Z399" s="306"/>
      <c r="AA399" s="300"/>
      <c r="AB399" s="299"/>
      <c r="AC399" s="300"/>
      <c r="AD399" s="301"/>
      <c r="AE399" s="302"/>
      <c r="AF399" s="302"/>
      <c r="AG399" s="300"/>
      <c r="AH399" s="301"/>
      <c r="AI399" s="302"/>
      <c r="AJ399" s="302"/>
      <c r="AK399" s="303"/>
      <c r="AL399" s="306"/>
      <c r="AM399" s="300"/>
      <c r="AN399" s="299"/>
      <c r="AO399" s="300"/>
      <c r="AP399" s="301"/>
      <c r="AQ399" s="302"/>
      <c r="AR399" s="302"/>
      <c r="AS399" s="300"/>
      <c r="AT399" s="301"/>
      <c r="AU399" s="302"/>
      <c r="AV399" s="302"/>
      <c r="AW399" s="303"/>
      <c r="AX399" s="306"/>
      <c r="AY399" s="300"/>
      <c r="AZ399" s="299"/>
      <c r="BA399" s="300"/>
      <c r="BB399" s="301"/>
      <c r="BC399" s="302"/>
      <c r="BD399" s="302"/>
      <c r="BE399" s="300"/>
      <c r="BF399" s="301"/>
      <c r="BG399" s="302"/>
      <c r="BH399" s="302"/>
      <c r="BI399" s="303"/>
      <c r="BJ399" s="304" t="s">
        <v>263</v>
      </c>
      <c r="BK399" s="302"/>
      <c r="BL399" s="302"/>
      <c r="BM399" s="302"/>
      <c r="BN399" s="302"/>
      <c r="BO399" s="302"/>
      <c r="BP399" s="302"/>
      <c r="BQ399" s="302"/>
      <c r="BR399" s="302"/>
      <c r="BS399" s="300"/>
      <c r="BT399" s="305" t="str">
        <f>IF(COUNTBLANK(BT367:BW390)=96,"",(SUM(BT369+BT372+BT375+BT378+BT381+BT384+BT387+BT390)))</f>
        <v/>
      </c>
      <c r="BU399" s="302"/>
      <c r="BV399" s="302"/>
      <c r="BW399" s="303"/>
      <c r="BX399" s="2"/>
      <c r="BY399" s="8"/>
      <c r="BZ399" s="8"/>
      <c r="CA399" s="8"/>
      <c r="CB399" s="8"/>
      <c r="CC399" s="8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57"/>
      <c r="DI399" s="58"/>
      <c r="DJ399" s="58"/>
      <c r="DK399" s="57"/>
      <c r="DL399" s="58"/>
      <c r="DM399" s="58"/>
      <c r="DN399" s="57"/>
      <c r="DO399" s="58"/>
      <c r="DP399" s="59"/>
      <c r="DQ399" s="59"/>
      <c r="DR399" s="59"/>
      <c r="DZ399" s="133"/>
    </row>
    <row r="400" spans="1:130" ht="12.75" customHeight="1" x14ac:dyDescent="0.2">
      <c r="A400" s="1">
        <v>9</v>
      </c>
      <c r="B400" s="298"/>
      <c r="C400" s="292"/>
      <c r="D400" s="291"/>
      <c r="E400" s="292"/>
      <c r="F400" s="293"/>
      <c r="G400" s="294"/>
      <c r="H400" s="294"/>
      <c r="I400" s="292"/>
      <c r="J400" s="293"/>
      <c r="K400" s="294"/>
      <c r="L400" s="294"/>
      <c r="M400" s="295"/>
      <c r="N400" s="298"/>
      <c r="O400" s="292"/>
      <c r="P400" s="291"/>
      <c r="Q400" s="292"/>
      <c r="R400" s="293"/>
      <c r="S400" s="294"/>
      <c r="T400" s="294"/>
      <c r="U400" s="292"/>
      <c r="V400" s="293"/>
      <c r="W400" s="294"/>
      <c r="X400" s="294"/>
      <c r="Y400" s="295"/>
      <c r="Z400" s="298"/>
      <c r="AA400" s="292"/>
      <c r="AB400" s="291"/>
      <c r="AC400" s="292"/>
      <c r="AD400" s="293"/>
      <c r="AE400" s="294"/>
      <c r="AF400" s="294"/>
      <c r="AG400" s="292"/>
      <c r="AH400" s="293"/>
      <c r="AI400" s="294"/>
      <c r="AJ400" s="294"/>
      <c r="AK400" s="295"/>
      <c r="AL400" s="298"/>
      <c r="AM400" s="292"/>
      <c r="AN400" s="291"/>
      <c r="AO400" s="292"/>
      <c r="AP400" s="293"/>
      <c r="AQ400" s="294"/>
      <c r="AR400" s="294"/>
      <c r="AS400" s="292"/>
      <c r="AT400" s="293"/>
      <c r="AU400" s="294"/>
      <c r="AV400" s="294"/>
      <c r="AW400" s="295"/>
      <c r="AX400" s="298"/>
      <c r="AY400" s="292"/>
      <c r="AZ400" s="291"/>
      <c r="BA400" s="292"/>
      <c r="BB400" s="293"/>
      <c r="BC400" s="294"/>
      <c r="BD400" s="294"/>
      <c r="BE400" s="292"/>
      <c r="BF400" s="293"/>
      <c r="BG400" s="294"/>
      <c r="BH400" s="294"/>
      <c r="BI400" s="295"/>
      <c r="BJ400" s="296" t="s">
        <v>299</v>
      </c>
      <c r="BK400" s="294"/>
      <c r="BL400" s="294"/>
      <c r="BM400" s="294"/>
      <c r="BN400" s="294"/>
      <c r="BO400" s="294"/>
      <c r="BP400" s="294"/>
      <c r="BQ400" s="294"/>
      <c r="BR400" s="294"/>
      <c r="BS400" s="294"/>
      <c r="BT400" s="297"/>
      <c r="BU400" s="294"/>
      <c r="BV400" s="294"/>
      <c r="BW400" s="295"/>
      <c r="BX400" s="2"/>
      <c r="BY400" s="8"/>
      <c r="BZ400" s="8"/>
      <c r="CA400" s="8"/>
      <c r="CB400" s="8"/>
      <c r="CC400" s="8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57"/>
      <c r="DI400" s="58"/>
      <c r="DJ400" s="58"/>
      <c r="DK400" s="57"/>
      <c r="DL400" s="58"/>
      <c r="DM400" s="58"/>
      <c r="DN400" s="57"/>
      <c r="DO400" s="58"/>
      <c r="DP400" s="59"/>
      <c r="DQ400" s="59"/>
      <c r="DR400" s="59"/>
      <c r="DZ400" s="133"/>
    </row>
    <row r="401" spans="1:130" ht="12.75" customHeight="1" x14ac:dyDescent="0.2">
      <c r="A401" s="1">
        <v>9</v>
      </c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6"/>
      <c r="BQ401" s="166"/>
      <c r="BR401" s="166"/>
      <c r="BS401" s="166"/>
      <c r="BT401" s="166"/>
      <c r="BU401" s="166"/>
      <c r="BV401" s="166"/>
      <c r="BW401" s="166"/>
      <c r="BX401" s="2"/>
      <c r="BY401" s="8"/>
      <c r="BZ401" s="8"/>
      <c r="CA401" s="8"/>
      <c r="CB401" s="8"/>
      <c r="CC401" s="8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57"/>
      <c r="DI401" s="58"/>
      <c r="DJ401" s="58"/>
      <c r="DK401" s="57"/>
      <c r="DL401" s="58"/>
      <c r="DM401" s="58"/>
      <c r="DN401" s="57"/>
      <c r="DO401" s="58"/>
      <c r="DP401" s="59"/>
      <c r="DQ401" s="59"/>
      <c r="DR401" s="59"/>
      <c r="DZ401" s="133"/>
    </row>
    <row r="402" spans="1:130" ht="12.75" customHeight="1" x14ac:dyDescent="0.2">
      <c r="A402" s="1">
        <v>10</v>
      </c>
      <c r="B402" s="364" t="s">
        <v>4</v>
      </c>
      <c r="C402" s="324"/>
      <c r="D402" s="324"/>
      <c r="E402" s="338"/>
      <c r="F402" s="365" t="s">
        <v>5</v>
      </c>
      <c r="G402" s="338"/>
      <c r="H402" s="365" t="s">
        <v>6</v>
      </c>
      <c r="I402" s="324"/>
      <c r="J402" s="323" t="s">
        <v>7</v>
      </c>
      <c r="K402" s="324"/>
      <c r="L402" s="324"/>
      <c r="M402" s="324"/>
      <c r="N402" s="324"/>
      <c r="O402" s="324"/>
      <c r="P402" s="324"/>
      <c r="Q402" s="324"/>
      <c r="R402" s="324"/>
      <c r="S402" s="324"/>
      <c r="T402" s="324"/>
      <c r="U402" s="324"/>
      <c r="V402" s="324"/>
      <c r="W402" s="324"/>
      <c r="X402" s="324"/>
      <c r="Y402" s="324"/>
      <c r="Z402" s="324"/>
      <c r="AA402" s="324"/>
      <c r="AB402" s="324"/>
      <c r="AC402" s="324"/>
      <c r="AD402" s="324"/>
      <c r="AE402" s="324"/>
      <c r="AF402" s="338"/>
      <c r="AG402" s="366" t="s">
        <v>8</v>
      </c>
      <c r="AH402" s="324"/>
      <c r="AI402" s="324"/>
      <c r="AJ402" s="324"/>
      <c r="AK402" s="324"/>
      <c r="AL402" s="324"/>
      <c r="AM402" s="324"/>
      <c r="AN402" s="324"/>
      <c r="AO402" s="324"/>
      <c r="AP402" s="338"/>
      <c r="AQ402" s="323" t="s">
        <v>9</v>
      </c>
      <c r="AR402" s="324"/>
      <c r="AS402" s="324"/>
      <c r="AT402" s="324"/>
      <c r="AU402" s="324"/>
      <c r="AV402" s="324"/>
      <c r="AW402" s="324"/>
      <c r="AX402" s="324"/>
      <c r="AY402" s="324"/>
      <c r="AZ402" s="324"/>
      <c r="BA402" s="324"/>
      <c r="BB402" s="324"/>
      <c r="BC402" s="324"/>
      <c r="BD402" s="324"/>
      <c r="BE402" s="324"/>
      <c r="BF402" s="324"/>
      <c r="BG402" s="338"/>
      <c r="BH402" s="323" t="s">
        <v>10</v>
      </c>
      <c r="BI402" s="324"/>
      <c r="BJ402" s="324"/>
      <c r="BK402" s="324"/>
      <c r="BL402" s="324"/>
      <c r="BM402" s="324"/>
      <c r="BN402" s="338"/>
      <c r="BO402" s="323" t="s">
        <v>11</v>
      </c>
      <c r="BP402" s="324"/>
      <c r="BQ402" s="324"/>
      <c r="BR402" s="324"/>
      <c r="BS402" s="338"/>
      <c r="BT402" s="323" t="s">
        <v>12</v>
      </c>
      <c r="BU402" s="324"/>
      <c r="BV402" s="324"/>
      <c r="BW402" s="338"/>
      <c r="BX402" s="2"/>
      <c r="BY402" s="8"/>
      <c r="BZ402" s="8"/>
      <c r="CA402" s="8"/>
      <c r="CB402" s="8"/>
      <c r="CC402" s="8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57"/>
      <c r="DI402" s="58"/>
      <c r="DJ402" s="58"/>
      <c r="DK402" s="57"/>
      <c r="DL402" s="58"/>
      <c r="DM402" s="58"/>
      <c r="DN402" s="57"/>
      <c r="DO402" s="58"/>
      <c r="DP402" s="59"/>
      <c r="DQ402" s="59"/>
      <c r="DR402" s="59"/>
      <c r="DZ402" s="133"/>
    </row>
    <row r="403" spans="1:130" ht="12.75" customHeight="1" x14ac:dyDescent="0.2">
      <c r="A403" s="1">
        <v>10</v>
      </c>
      <c r="B403" s="364">
        <f>$B$7</f>
        <v>0</v>
      </c>
      <c r="C403" s="324"/>
      <c r="D403" s="324"/>
      <c r="E403" s="338"/>
      <c r="F403" s="365">
        <f>$F$7</f>
        <v>0</v>
      </c>
      <c r="G403" s="338"/>
      <c r="H403" s="365" t="s">
        <v>145</v>
      </c>
      <c r="I403" s="324"/>
      <c r="J403" s="323">
        <f>J315</f>
        <v>0</v>
      </c>
      <c r="K403" s="324"/>
      <c r="L403" s="324"/>
      <c r="M403" s="324"/>
      <c r="N403" s="324"/>
      <c r="O403" s="324"/>
      <c r="P403" s="324"/>
      <c r="Q403" s="324"/>
      <c r="R403" s="324"/>
      <c r="S403" s="324"/>
      <c r="T403" s="324"/>
      <c r="U403" s="324"/>
      <c r="V403" s="324"/>
      <c r="W403" s="324"/>
      <c r="X403" s="324"/>
      <c r="Y403" s="324"/>
      <c r="Z403" s="324"/>
      <c r="AA403" s="324"/>
      <c r="AB403" s="324"/>
      <c r="AC403" s="324"/>
      <c r="AD403" s="324"/>
      <c r="AE403" s="324"/>
      <c r="AF403" s="338"/>
      <c r="AG403" s="367" t="e">
        <f>VLOOKUP(J403,$DH$6:$DO$31,4,FALSE)</f>
        <v>#N/A</v>
      </c>
      <c r="AH403" s="324"/>
      <c r="AI403" s="324"/>
      <c r="AJ403" s="324"/>
      <c r="AK403" s="324"/>
      <c r="AL403" s="324"/>
      <c r="AM403" s="324"/>
      <c r="AN403" s="324"/>
      <c r="AO403" s="324"/>
      <c r="AP403" s="338"/>
      <c r="AQ403" s="323" t="e">
        <f>VLOOKUP(J403,$DH$6:$DO$31,7,FALSE)</f>
        <v>#N/A</v>
      </c>
      <c r="AR403" s="324"/>
      <c r="AS403" s="324"/>
      <c r="AT403" s="324"/>
      <c r="AU403" s="324"/>
      <c r="AV403" s="324"/>
      <c r="AW403" s="324"/>
      <c r="AX403" s="324"/>
      <c r="AY403" s="324"/>
      <c r="AZ403" s="324"/>
      <c r="BA403" s="324"/>
      <c r="BB403" s="324"/>
      <c r="BC403" s="324"/>
      <c r="BD403" s="324"/>
      <c r="BE403" s="324"/>
      <c r="BF403" s="324"/>
      <c r="BG403" s="338"/>
      <c r="BH403" s="323" t="e">
        <f>VLOOKUP(J403,$DH$6:$DP$31,9,FALSE)</f>
        <v>#N/A</v>
      </c>
      <c r="BI403" s="324"/>
      <c r="BJ403" s="324"/>
      <c r="BK403" s="324"/>
      <c r="BL403" s="324"/>
      <c r="BM403" s="324"/>
      <c r="BN403" s="338"/>
      <c r="BO403" s="323" t="e">
        <f>VLOOKUP(J403,$DH$6:$DP$31,8,FALSE)</f>
        <v>#N/A</v>
      </c>
      <c r="BP403" s="324"/>
      <c r="BQ403" s="324"/>
      <c r="BR403" s="324"/>
      <c r="BS403" s="338"/>
      <c r="BT403" s="323" t="e">
        <f>VLOOKUP(J403,$DH$6:$DP$31,2,FALSE)</f>
        <v>#N/A</v>
      </c>
      <c r="BU403" s="324"/>
      <c r="BV403" s="324"/>
      <c r="BW403" s="338"/>
      <c r="BX403" s="2"/>
      <c r="BY403" s="8"/>
      <c r="BZ403" s="8"/>
      <c r="CA403" s="8"/>
      <c r="CB403" s="8"/>
      <c r="CC403" s="8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57"/>
      <c r="DI403" s="58"/>
      <c r="DJ403" s="58"/>
      <c r="DK403" s="57"/>
      <c r="DL403" s="58"/>
      <c r="DM403" s="58"/>
      <c r="DN403" s="57"/>
      <c r="DO403" s="58"/>
      <c r="DP403" s="59"/>
      <c r="DQ403" s="59"/>
      <c r="DR403" s="59"/>
      <c r="DZ403" s="133"/>
    </row>
    <row r="404" spans="1:130" ht="12.75" customHeight="1" x14ac:dyDescent="0.2">
      <c r="A404" s="1">
        <v>10</v>
      </c>
      <c r="B404" s="169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  <c r="AP404" s="158"/>
      <c r="AQ404" s="158"/>
      <c r="AR404" s="158"/>
      <c r="AS404" s="158"/>
      <c r="AT404" s="158"/>
      <c r="AU404" s="158"/>
      <c r="AV404" s="158"/>
      <c r="AW404" s="158"/>
      <c r="AX404" s="158"/>
      <c r="AY404" s="158"/>
      <c r="AZ404" s="158"/>
      <c r="BA404" s="158"/>
      <c r="BB404" s="158"/>
      <c r="BC404" s="158"/>
      <c r="BD404" s="158"/>
      <c r="BE404" s="158"/>
      <c r="BF404" s="158"/>
      <c r="BG404" s="158"/>
      <c r="BH404" s="158"/>
      <c r="BI404" s="158"/>
      <c r="BJ404" s="158"/>
      <c r="BK404" s="158"/>
      <c r="BL404" s="158"/>
      <c r="BM404" s="158"/>
      <c r="BN404" s="158"/>
      <c r="BO404" s="158"/>
      <c r="BP404" s="158"/>
      <c r="BQ404" s="158"/>
      <c r="BR404" s="158"/>
      <c r="BS404" s="158"/>
      <c r="BT404" s="158"/>
      <c r="BU404" s="158"/>
      <c r="BV404" s="158"/>
      <c r="BW404" s="170"/>
      <c r="BX404" s="2"/>
      <c r="BY404" s="8"/>
      <c r="BZ404" s="8"/>
      <c r="CA404" s="8"/>
      <c r="CB404" s="8"/>
      <c r="CC404" s="8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57"/>
      <c r="DI404" s="58"/>
      <c r="DJ404" s="58"/>
      <c r="DK404" s="57"/>
      <c r="DL404" s="58"/>
      <c r="DM404" s="58"/>
      <c r="DN404" s="57"/>
      <c r="DO404" s="58"/>
      <c r="DP404" s="59"/>
      <c r="DQ404" s="59"/>
      <c r="DR404" s="59"/>
      <c r="DZ404" s="133"/>
    </row>
    <row r="405" spans="1:130" ht="12.75" customHeight="1" x14ac:dyDescent="0.2">
      <c r="A405" s="1">
        <v>10</v>
      </c>
      <c r="B405" s="351" t="s">
        <v>34</v>
      </c>
      <c r="C405" s="327"/>
      <c r="D405" s="352" t="s">
        <v>35</v>
      </c>
      <c r="E405" s="324"/>
      <c r="F405" s="324"/>
      <c r="G405" s="324"/>
      <c r="H405" s="324"/>
      <c r="I405" s="324"/>
      <c r="J405" s="324"/>
      <c r="K405" s="324"/>
      <c r="L405" s="324"/>
      <c r="M405" s="324"/>
      <c r="N405" s="324"/>
      <c r="O405" s="324"/>
      <c r="P405" s="324"/>
      <c r="Q405" s="338"/>
      <c r="R405" s="352" t="s">
        <v>36</v>
      </c>
      <c r="S405" s="324"/>
      <c r="T405" s="324"/>
      <c r="U405" s="324"/>
      <c r="V405" s="324"/>
      <c r="W405" s="324"/>
      <c r="X405" s="324"/>
      <c r="Y405" s="324"/>
      <c r="Z405" s="324"/>
      <c r="AA405" s="324"/>
      <c r="AB405" s="338"/>
      <c r="AC405" s="352" t="s">
        <v>37</v>
      </c>
      <c r="AD405" s="324"/>
      <c r="AE405" s="324"/>
      <c r="AF405" s="324"/>
      <c r="AG405" s="324"/>
      <c r="AH405" s="324"/>
      <c r="AI405" s="324"/>
      <c r="AJ405" s="324"/>
      <c r="AK405" s="324"/>
      <c r="AL405" s="324"/>
      <c r="AM405" s="324"/>
      <c r="AN405" s="324"/>
      <c r="AO405" s="324"/>
      <c r="AP405" s="324"/>
      <c r="AQ405" s="324"/>
      <c r="AR405" s="324"/>
      <c r="AS405" s="324"/>
      <c r="AT405" s="324"/>
      <c r="AU405" s="324"/>
      <c r="AV405" s="324"/>
      <c r="AW405" s="324"/>
      <c r="AX405" s="324"/>
      <c r="AY405" s="324"/>
      <c r="AZ405" s="324"/>
      <c r="BA405" s="324"/>
      <c r="BB405" s="324"/>
      <c r="BC405" s="324"/>
      <c r="BD405" s="324"/>
      <c r="BE405" s="338"/>
      <c r="BF405" s="352" t="s">
        <v>38</v>
      </c>
      <c r="BG405" s="324"/>
      <c r="BH405" s="324"/>
      <c r="BI405" s="324"/>
      <c r="BJ405" s="324"/>
      <c r="BK405" s="324"/>
      <c r="BL405" s="324"/>
      <c r="BM405" s="338"/>
      <c r="BN405" s="353" t="s">
        <v>39</v>
      </c>
      <c r="BO405" s="326"/>
      <c r="BP405" s="327"/>
      <c r="BQ405" s="353" t="s">
        <v>40</v>
      </c>
      <c r="BR405" s="327"/>
      <c r="BS405" s="354" t="s">
        <v>41</v>
      </c>
      <c r="BT405" s="324"/>
      <c r="BU405" s="324"/>
      <c r="BV405" s="324"/>
      <c r="BW405" s="338"/>
      <c r="BX405" s="2"/>
      <c r="BY405" s="8"/>
      <c r="BZ405" s="8"/>
      <c r="CA405" s="8"/>
      <c r="CB405" s="8"/>
      <c r="CC405" s="8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57"/>
      <c r="DI405" s="58"/>
      <c r="DJ405" s="58"/>
      <c r="DK405" s="57"/>
      <c r="DL405" s="58"/>
      <c r="DM405" s="58"/>
      <c r="DN405" s="57"/>
      <c r="DO405" s="58"/>
      <c r="DP405" s="59"/>
      <c r="DQ405" s="59"/>
      <c r="DR405" s="59"/>
      <c r="DZ405" s="133"/>
    </row>
    <row r="406" spans="1:130" ht="12.75" customHeight="1" x14ac:dyDescent="0.2">
      <c r="A406" s="1">
        <v>10</v>
      </c>
      <c r="B406" s="346"/>
      <c r="C406" s="347"/>
      <c r="D406" s="355" t="s">
        <v>52</v>
      </c>
      <c r="E406" s="326"/>
      <c r="F406" s="326"/>
      <c r="G406" s="326"/>
      <c r="H406" s="327"/>
      <c r="I406" s="355" t="s">
        <v>53</v>
      </c>
      <c r="J406" s="326"/>
      <c r="K406" s="326"/>
      <c r="L406" s="326"/>
      <c r="M406" s="327"/>
      <c r="N406" s="355" t="s">
        <v>54</v>
      </c>
      <c r="O406" s="326"/>
      <c r="P406" s="326"/>
      <c r="Q406" s="327"/>
      <c r="R406" s="356" t="s">
        <v>55</v>
      </c>
      <c r="S406" s="326"/>
      <c r="T406" s="327"/>
      <c r="U406" s="353" t="s">
        <v>56</v>
      </c>
      <c r="V406" s="326"/>
      <c r="W406" s="327"/>
      <c r="X406" s="353" t="s">
        <v>57</v>
      </c>
      <c r="Y406" s="327"/>
      <c r="Z406" s="353" t="s">
        <v>58</v>
      </c>
      <c r="AA406" s="326"/>
      <c r="AB406" s="327"/>
      <c r="AC406" s="352" t="s">
        <v>59</v>
      </c>
      <c r="AD406" s="324"/>
      <c r="AE406" s="324"/>
      <c r="AF406" s="324"/>
      <c r="AG406" s="324"/>
      <c r="AH406" s="338"/>
      <c r="AI406" s="352" t="s">
        <v>60</v>
      </c>
      <c r="AJ406" s="324"/>
      <c r="AK406" s="324"/>
      <c r="AL406" s="324"/>
      <c r="AM406" s="324"/>
      <c r="AN406" s="338"/>
      <c r="AO406" s="352" t="s">
        <v>61</v>
      </c>
      <c r="AP406" s="324"/>
      <c r="AQ406" s="324"/>
      <c r="AR406" s="324"/>
      <c r="AS406" s="324"/>
      <c r="AT406" s="338"/>
      <c r="AU406" s="352" t="s">
        <v>62</v>
      </c>
      <c r="AV406" s="324"/>
      <c r="AW406" s="324"/>
      <c r="AX406" s="324"/>
      <c r="AY406" s="324"/>
      <c r="AZ406" s="357"/>
      <c r="BA406" s="352" t="s">
        <v>63</v>
      </c>
      <c r="BB406" s="324"/>
      <c r="BC406" s="324"/>
      <c r="BD406" s="338"/>
      <c r="BE406" s="358" t="s">
        <v>64</v>
      </c>
      <c r="BF406" s="361" t="s">
        <v>65</v>
      </c>
      <c r="BG406" s="326"/>
      <c r="BH406" s="327"/>
      <c r="BI406" s="361" t="s">
        <v>66</v>
      </c>
      <c r="BJ406" s="326"/>
      <c r="BK406" s="326"/>
      <c r="BL406" s="326"/>
      <c r="BM406" s="327"/>
      <c r="BN406" s="346"/>
      <c r="BO406" s="322"/>
      <c r="BP406" s="347"/>
      <c r="BQ406" s="346"/>
      <c r="BR406" s="347"/>
      <c r="BS406" s="358" t="s">
        <v>67</v>
      </c>
      <c r="BT406" s="363" t="s">
        <v>68</v>
      </c>
      <c r="BU406" s="326"/>
      <c r="BV406" s="326"/>
      <c r="BW406" s="327"/>
      <c r="BX406" s="2"/>
      <c r="BY406" s="8"/>
      <c r="BZ406" s="8"/>
      <c r="CA406" s="8"/>
      <c r="CB406" s="8"/>
      <c r="CC406" s="8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57"/>
      <c r="DI406" s="58"/>
      <c r="DJ406" s="58"/>
      <c r="DK406" s="57"/>
      <c r="DL406" s="58"/>
      <c r="DM406" s="58"/>
      <c r="DN406" s="57"/>
      <c r="DO406" s="58"/>
      <c r="DP406" s="59"/>
      <c r="DQ406" s="59"/>
      <c r="DR406" s="59"/>
      <c r="DZ406" s="133"/>
    </row>
    <row r="407" spans="1:130" ht="12.75" customHeight="1" x14ac:dyDescent="0.2">
      <c r="A407" s="1">
        <v>10</v>
      </c>
      <c r="B407" s="346"/>
      <c r="C407" s="347"/>
      <c r="D407" s="346"/>
      <c r="E407" s="322"/>
      <c r="F407" s="322"/>
      <c r="G407" s="322"/>
      <c r="H407" s="347"/>
      <c r="I407" s="346"/>
      <c r="J407" s="322"/>
      <c r="K407" s="322"/>
      <c r="L407" s="322"/>
      <c r="M407" s="347"/>
      <c r="N407" s="346"/>
      <c r="O407" s="322"/>
      <c r="P407" s="322"/>
      <c r="Q407" s="347"/>
      <c r="R407" s="346"/>
      <c r="S407" s="322"/>
      <c r="T407" s="347"/>
      <c r="U407" s="346"/>
      <c r="V407" s="322"/>
      <c r="W407" s="347"/>
      <c r="X407" s="346"/>
      <c r="Y407" s="347"/>
      <c r="Z407" s="346"/>
      <c r="AA407" s="322"/>
      <c r="AB407" s="347"/>
      <c r="AC407" s="342" t="s">
        <v>77</v>
      </c>
      <c r="AD407" s="342" t="s">
        <v>78</v>
      </c>
      <c r="AE407" s="345" t="s">
        <v>79</v>
      </c>
      <c r="AF407" s="326"/>
      <c r="AG407" s="326"/>
      <c r="AH407" s="327"/>
      <c r="AI407" s="342" t="s">
        <v>77</v>
      </c>
      <c r="AJ407" s="342" t="s">
        <v>78</v>
      </c>
      <c r="AK407" s="345" t="s">
        <v>79</v>
      </c>
      <c r="AL407" s="326"/>
      <c r="AM407" s="326"/>
      <c r="AN407" s="327"/>
      <c r="AO407" s="342" t="s">
        <v>77</v>
      </c>
      <c r="AP407" s="342" t="s">
        <v>78</v>
      </c>
      <c r="AQ407" s="345" t="s">
        <v>79</v>
      </c>
      <c r="AR407" s="326"/>
      <c r="AS407" s="326"/>
      <c r="AT407" s="327"/>
      <c r="AU407" s="342" t="s">
        <v>77</v>
      </c>
      <c r="AV407" s="342" t="s">
        <v>78</v>
      </c>
      <c r="AW407" s="345" t="s">
        <v>79</v>
      </c>
      <c r="AX407" s="326"/>
      <c r="AY407" s="326"/>
      <c r="AZ407" s="327"/>
      <c r="BA407" s="342" t="s">
        <v>77</v>
      </c>
      <c r="BB407" s="342" t="s">
        <v>65</v>
      </c>
      <c r="BC407" s="348" t="s">
        <v>80</v>
      </c>
      <c r="BD407" s="349"/>
      <c r="BE407" s="359"/>
      <c r="BF407" s="346"/>
      <c r="BG407" s="322"/>
      <c r="BH407" s="347"/>
      <c r="BI407" s="346"/>
      <c r="BJ407" s="322"/>
      <c r="BK407" s="322"/>
      <c r="BL407" s="322"/>
      <c r="BM407" s="347"/>
      <c r="BN407" s="346"/>
      <c r="BO407" s="322"/>
      <c r="BP407" s="347"/>
      <c r="BQ407" s="346"/>
      <c r="BR407" s="347"/>
      <c r="BS407" s="359"/>
      <c r="BT407" s="346"/>
      <c r="BU407" s="322"/>
      <c r="BV407" s="322"/>
      <c r="BW407" s="347"/>
      <c r="BX407" s="2"/>
      <c r="BY407" s="8"/>
      <c r="BZ407" s="8"/>
      <c r="CA407" s="8"/>
      <c r="CB407" s="8"/>
      <c r="CC407" s="8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57"/>
      <c r="DI407" s="58"/>
      <c r="DJ407" s="58"/>
      <c r="DK407" s="57"/>
      <c r="DL407" s="58"/>
      <c r="DM407" s="58"/>
      <c r="DN407" s="57"/>
      <c r="DO407" s="58"/>
      <c r="DP407" s="59"/>
      <c r="DQ407" s="59"/>
      <c r="DR407" s="59"/>
      <c r="DZ407" s="133"/>
    </row>
    <row r="408" spans="1:130" ht="12.75" customHeight="1" x14ac:dyDescent="0.2">
      <c r="A408" s="1">
        <v>10</v>
      </c>
      <c r="B408" s="346"/>
      <c r="C408" s="347"/>
      <c r="D408" s="346"/>
      <c r="E408" s="322"/>
      <c r="F408" s="322"/>
      <c r="G408" s="322"/>
      <c r="H408" s="347"/>
      <c r="I408" s="346"/>
      <c r="J408" s="322"/>
      <c r="K408" s="322"/>
      <c r="L408" s="322"/>
      <c r="M408" s="347"/>
      <c r="N408" s="346"/>
      <c r="O408" s="322"/>
      <c r="P408" s="322"/>
      <c r="Q408" s="347"/>
      <c r="R408" s="346"/>
      <c r="S408" s="322"/>
      <c r="T408" s="347"/>
      <c r="U408" s="346"/>
      <c r="V408" s="322"/>
      <c r="W408" s="347"/>
      <c r="X408" s="346"/>
      <c r="Y408" s="347"/>
      <c r="Z408" s="346"/>
      <c r="AA408" s="322"/>
      <c r="AB408" s="347"/>
      <c r="AC408" s="343"/>
      <c r="AD408" s="343"/>
      <c r="AE408" s="346"/>
      <c r="AF408" s="322"/>
      <c r="AG408" s="322"/>
      <c r="AH408" s="347"/>
      <c r="AI408" s="343"/>
      <c r="AJ408" s="343"/>
      <c r="AK408" s="346"/>
      <c r="AL408" s="322"/>
      <c r="AM408" s="322"/>
      <c r="AN408" s="347"/>
      <c r="AO408" s="343"/>
      <c r="AP408" s="343"/>
      <c r="AQ408" s="346"/>
      <c r="AR408" s="322"/>
      <c r="AS408" s="322"/>
      <c r="AT408" s="347"/>
      <c r="AU408" s="343"/>
      <c r="AV408" s="343"/>
      <c r="AW408" s="346"/>
      <c r="AX408" s="322"/>
      <c r="AY408" s="322"/>
      <c r="AZ408" s="347"/>
      <c r="BA408" s="343"/>
      <c r="BB408" s="343"/>
      <c r="BC408" s="346"/>
      <c r="BD408" s="347"/>
      <c r="BE408" s="359"/>
      <c r="BF408" s="346"/>
      <c r="BG408" s="322"/>
      <c r="BH408" s="347"/>
      <c r="BI408" s="346"/>
      <c r="BJ408" s="322"/>
      <c r="BK408" s="322"/>
      <c r="BL408" s="322"/>
      <c r="BM408" s="347"/>
      <c r="BN408" s="346"/>
      <c r="BO408" s="322"/>
      <c r="BP408" s="347"/>
      <c r="BQ408" s="346"/>
      <c r="BR408" s="347"/>
      <c r="BS408" s="359"/>
      <c r="BT408" s="346"/>
      <c r="BU408" s="322"/>
      <c r="BV408" s="322"/>
      <c r="BW408" s="347"/>
      <c r="BX408" s="2"/>
      <c r="BY408" s="8"/>
      <c r="BZ408" s="8"/>
      <c r="CA408" s="8"/>
      <c r="CB408" s="8"/>
      <c r="CC408" s="8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57"/>
      <c r="DI408" s="58"/>
      <c r="DJ408" s="58"/>
      <c r="DK408" s="57"/>
      <c r="DL408" s="58"/>
      <c r="DM408" s="58"/>
      <c r="DN408" s="57"/>
      <c r="DO408" s="58"/>
      <c r="DP408" s="59"/>
      <c r="DQ408" s="59"/>
      <c r="DR408" s="59"/>
      <c r="DZ408" s="133"/>
    </row>
    <row r="409" spans="1:130" ht="12.75" customHeight="1" x14ac:dyDescent="0.2">
      <c r="A409" s="1">
        <v>10</v>
      </c>
      <c r="B409" s="328"/>
      <c r="C409" s="330"/>
      <c r="D409" s="328"/>
      <c r="E409" s="329"/>
      <c r="F409" s="329"/>
      <c r="G409" s="329"/>
      <c r="H409" s="330"/>
      <c r="I409" s="328"/>
      <c r="J409" s="329"/>
      <c r="K409" s="329"/>
      <c r="L409" s="329"/>
      <c r="M409" s="330"/>
      <c r="N409" s="328"/>
      <c r="O409" s="329"/>
      <c r="P409" s="329"/>
      <c r="Q409" s="330"/>
      <c r="R409" s="328"/>
      <c r="S409" s="329"/>
      <c r="T409" s="330"/>
      <c r="U409" s="328"/>
      <c r="V409" s="329"/>
      <c r="W409" s="330"/>
      <c r="X409" s="328"/>
      <c r="Y409" s="330"/>
      <c r="Z409" s="328"/>
      <c r="AA409" s="329"/>
      <c r="AB409" s="330"/>
      <c r="AC409" s="343"/>
      <c r="AD409" s="343"/>
      <c r="AE409" s="346"/>
      <c r="AF409" s="322"/>
      <c r="AG409" s="322"/>
      <c r="AH409" s="347"/>
      <c r="AI409" s="343"/>
      <c r="AJ409" s="343"/>
      <c r="AK409" s="346"/>
      <c r="AL409" s="322"/>
      <c r="AM409" s="322"/>
      <c r="AN409" s="347"/>
      <c r="AO409" s="343"/>
      <c r="AP409" s="343"/>
      <c r="AQ409" s="346"/>
      <c r="AR409" s="322"/>
      <c r="AS409" s="322"/>
      <c r="AT409" s="347"/>
      <c r="AU409" s="343"/>
      <c r="AV409" s="343"/>
      <c r="AW409" s="346"/>
      <c r="AX409" s="322"/>
      <c r="AY409" s="322"/>
      <c r="AZ409" s="347"/>
      <c r="BA409" s="343"/>
      <c r="BB409" s="343"/>
      <c r="BC409" s="346"/>
      <c r="BD409" s="347"/>
      <c r="BE409" s="359"/>
      <c r="BF409" s="328"/>
      <c r="BG409" s="329"/>
      <c r="BH409" s="330"/>
      <c r="BI409" s="328"/>
      <c r="BJ409" s="329"/>
      <c r="BK409" s="329"/>
      <c r="BL409" s="329"/>
      <c r="BM409" s="330"/>
      <c r="BN409" s="346"/>
      <c r="BO409" s="322"/>
      <c r="BP409" s="347"/>
      <c r="BQ409" s="346"/>
      <c r="BR409" s="347"/>
      <c r="BS409" s="362"/>
      <c r="BT409" s="328"/>
      <c r="BU409" s="329"/>
      <c r="BV409" s="329"/>
      <c r="BW409" s="330"/>
      <c r="BX409" s="2"/>
      <c r="BY409" s="8"/>
      <c r="BZ409" s="8"/>
      <c r="CA409" s="8"/>
      <c r="CB409" s="8"/>
      <c r="CC409" s="8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57"/>
      <c r="DI409" s="58"/>
      <c r="DJ409" s="58"/>
      <c r="DK409" s="57"/>
      <c r="DL409" s="58"/>
      <c r="DM409" s="58"/>
      <c r="DN409" s="57"/>
      <c r="DO409" s="58"/>
      <c r="DP409" s="59"/>
      <c r="DQ409" s="59"/>
      <c r="DR409" s="59"/>
      <c r="DZ409" s="133"/>
    </row>
    <row r="410" spans="1:130" ht="12.75" customHeight="1" x14ac:dyDescent="0.2">
      <c r="A410" s="1">
        <v>10</v>
      </c>
      <c r="B410" s="135" t="s">
        <v>103</v>
      </c>
      <c r="C410" s="135" t="s">
        <v>104</v>
      </c>
      <c r="D410" s="337" t="s">
        <v>105</v>
      </c>
      <c r="E410" s="324"/>
      <c r="F410" s="324"/>
      <c r="G410" s="324"/>
      <c r="H410" s="338"/>
      <c r="I410" s="337" t="s">
        <v>105</v>
      </c>
      <c r="J410" s="324"/>
      <c r="K410" s="324"/>
      <c r="L410" s="324"/>
      <c r="M410" s="338"/>
      <c r="N410" s="337" t="s">
        <v>105</v>
      </c>
      <c r="O410" s="324"/>
      <c r="P410" s="324"/>
      <c r="Q410" s="338"/>
      <c r="R410" s="337" t="s">
        <v>106</v>
      </c>
      <c r="S410" s="324"/>
      <c r="T410" s="338"/>
      <c r="U410" s="337" t="s">
        <v>106</v>
      </c>
      <c r="V410" s="324"/>
      <c r="W410" s="338"/>
      <c r="X410" s="337" t="s">
        <v>107</v>
      </c>
      <c r="Y410" s="338"/>
      <c r="Z410" s="337" t="s">
        <v>105</v>
      </c>
      <c r="AA410" s="324"/>
      <c r="AB410" s="338"/>
      <c r="AC410" s="344"/>
      <c r="AD410" s="344"/>
      <c r="AE410" s="328"/>
      <c r="AF410" s="329"/>
      <c r="AG410" s="329"/>
      <c r="AH410" s="330"/>
      <c r="AI410" s="344"/>
      <c r="AJ410" s="344"/>
      <c r="AK410" s="328"/>
      <c r="AL410" s="329"/>
      <c r="AM410" s="329"/>
      <c r="AN410" s="330"/>
      <c r="AO410" s="344"/>
      <c r="AP410" s="344"/>
      <c r="AQ410" s="328"/>
      <c r="AR410" s="329"/>
      <c r="AS410" s="329"/>
      <c r="AT410" s="330"/>
      <c r="AU410" s="344"/>
      <c r="AV410" s="344"/>
      <c r="AW410" s="328"/>
      <c r="AX410" s="329"/>
      <c r="AY410" s="329"/>
      <c r="AZ410" s="330"/>
      <c r="BA410" s="344"/>
      <c r="BB410" s="344"/>
      <c r="BC410" s="328"/>
      <c r="BD410" s="330"/>
      <c r="BE410" s="360"/>
      <c r="BF410" s="350" t="s">
        <v>108</v>
      </c>
      <c r="BG410" s="324"/>
      <c r="BH410" s="338"/>
      <c r="BI410" s="337" t="s">
        <v>109</v>
      </c>
      <c r="BJ410" s="338"/>
      <c r="BK410" s="337" t="s">
        <v>110</v>
      </c>
      <c r="BL410" s="324"/>
      <c r="BM410" s="338"/>
      <c r="BN410" s="328"/>
      <c r="BO410" s="329"/>
      <c r="BP410" s="330"/>
      <c r="BQ410" s="328"/>
      <c r="BR410" s="330"/>
      <c r="BS410" s="159" t="s">
        <v>104</v>
      </c>
      <c r="BT410" s="337" t="s">
        <v>111</v>
      </c>
      <c r="BU410" s="324"/>
      <c r="BV410" s="324"/>
      <c r="BW410" s="338"/>
      <c r="BX410" s="2"/>
      <c r="BY410" s="8"/>
      <c r="BZ410" s="8"/>
      <c r="CA410" s="8"/>
      <c r="CB410" s="8"/>
      <c r="CC410" s="8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57"/>
      <c r="DI410" s="58"/>
      <c r="DJ410" s="58"/>
      <c r="DK410" s="57"/>
      <c r="DL410" s="58"/>
      <c r="DM410" s="58"/>
      <c r="DN410" s="57"/>
      <c r="DO410" s="58"/>
      <c r="DP410" s="59"/>
      <c r="DQ410" s="59"/>
      <c r="DR410" s="59"/>
      <c r="DZ410" s="133"/>
    </row>
    <row r="411" spans="1:130" ht="12.75" customHeight="1" x14ac:dyDescent="0.2">
      <c r="A411" s="1">
        <v>10</v>
      </c>
      <c r="B411" s="160" t="s">
        <v>87</v>
      </c>
      <c r="C411" s="160" t="s">
        <v>19</v>
      </c>
      <c r="D411" s="339"/>
      <c r="E411" s="315"/>
      <c r="F411" s="315"/>
      <c r="G411" s="315"/>
      <c r="H411" s="318"/>
      <c r="I411" s="339"/>
      <c r="J411" s="315"/>
      <c r="K411" s="315"/>
      <c r="L411" s="315"/>
      <c r="M411" s="318"/>
      <c r="N411" s="340" t="str">
        <f t="shared" ref="N411:N434" si="41">IF(D411="","",INT(VLOOKUP($J$7,$DH$6:$DO$31,3,FALSE)+D411))</f>
        <v/>
      </c>
      <c r="O411" s="315"/>
      <c r="P411" s="315"/>
      <c r="Q411" s="318"/>
      <c r="R411" s="339"/>
      <c r="S411" s="315"/>
      <c r="T411" s="318"/>
      <c r="U411" s="339"/>
      <c r="V411" s="315"/>
      <c r="W411" s="318"/>
      <c r="X411" s="340" t="str">
        <f t="shared" ref="X411:X434" si="42">IF(OR(U411="",U411&gt;R411),"",100*(Z411/(6.11*EXP((17.27*R411)/(237.3+R411)))))</f>
        <v/>
      </c>
      <c r="Y411" s="318"/>
      <c r="Z411" s="339" t="str">
        <f t="shared" ref="Z411:Z434" si="43">IF(OR(U411="",U411&gt;R411),"",6.11*EXP((17.7*U411/(243.5+U411))))</f>
        <v/>
      </c>
      <c r="AA411" s="315"/>
      <c r="AB411" s="318"/>
      <c r="AC411" s="138"/>
      <c r="AD411" s="139"/>
      <c r="AE411" s="340"/>
      <c r="AF411" s="315"/>
      <c r="AG411" s="315"/>
      <c r="AH411" s="318"/>
      <c r="AI411" s="140"/>
      <c r="AJ411" s="139"/>
      <c r="AK411" s="340"/>
      <c r="AL411" s="315"/>
      <c r="AM411" s="315"/>
      <c r="AN411" s="318"/>
      <c r="AO411" s="140"/>
      <c r="AP411" s="139"/>
      <c r="AQ411" s="340"/>
      <c r="AR411" s="315"/>
      <c r="AS411" s="315"/>
      <c r="AT411" s="318"/>
      <c r="AU411" s="140"/>
      <c r="AV411" s="139"/>
      <c r="AW411" s="340"/>
      <c r="AX411" s="315"/>
      <c r="AY411" s="315"/>
      <c r="AZ411" s="318"/>
      <c r="BA411" s="140"/>
      <c r="BB411" s="141"/>
      <c r="BC411" s="340"/>
      <c r="BD411" s="318"/>
      <c r="BE411" s="161"/>
      <c r="BF411" s="341"/>
      <c r="BG411" s="315"/>
      <c r="BH411" s="318"/>
      <c r="BI411" s="340"/>
      <c r="BJ411" s="318"/>
      <c r="BK411" s="339" t="str">
        <f t="shared" ref="BK411:BK434" si="44">IF(BI411="","",BI411/1.94384)</f>
        <v/>
      </c>
      <c r="BL411" s="315"/>
      <c r="BM411" s="318"/>
      <c r="BN411" s="341"/>
      <c r="BO411" s="315"/>
      <c r="BP411" s="318"/>
      <c r="BQ411" s="341"/>
      <c r="BR411" s="318"/>
      <c r="BS411" s="142" t="s">
        <v>101</v>
      </c>
      <c r="BT411" s="339"/>
      <c r="BU411" s="315"/>
      <c r="BV411" s="315"/>
      <c r="BW411" s="318"/>
      <c r="BX411" s="2"/>
      <c r="BY411" s="8"/>
      <c r="BZ411" s="8"/>
      <c r="CA411" s="8"/>
      <c r="CB411" s="8"/>
      <c r="CC411" s="8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57"/>
      <c r="DI411" s="58"/>
      <c r="DJ411" s="58"/>
      <c r="DK411" s="57"/>
      <c r="DL411" s="58"/>
      <c r="DM411" s="58"/>
      <c r="DN411" s="57"/>
      <c r="DO411" s="58"/>
      <c r="DP411" s="59"/>
      <c r="DQ411" s="59"/>
      <c r="DR411" s="59"/>
      <c r="DZ411" s="133"/>
    </row>
    <row r="412" spans="1:130" ht="12.75" customHeight="1" x14ac:dyDescent="0.2">
      <c r="A412" s="1">
        <v>10</v>
      </c>
      <c r="B412" s="162" t="s">
        <v>94</v>
      </c>
      <c r="C412" s="162" t="s">
        <v>27</v>
      </c>
      <c r="D412" s="335"/>
      <c r="E412" s="302"/>
      <c r="F412" s="302"/>
      <c r="G412" s="302"/>
      <c r="H412" s="303"/>
      <c r="I412" s="335"/>
      <c r="J412" s="302"/>
      <c r="K412" s="302"/>
      <c r="L412" s="302"/>
      <c r="M412" s="303"/>
      <c r="N412" s="336" t="str">
        <f t="shared" si="41"/>
        <v/>
      </c>
      <c r="O412" s="302"/>
      <c r="P412" s="302"/>
      <c r="Q412" s="303"/>
      <c r="R412" s="335"/>
      <c r="S412" s="302"/>
      <c r="T412" s="303"/>
      <c r="U412" s="335"/>
      <c r="V412" s="302"/>
      <c r="W412" s="303"/>
      <c r="X412" s="336" t="str">
        <f t="shared" si="42"/>
        <v/>
      </c>
      <c r="Y412" s="303"/>
      <c r="Z412" s="335" t="str">
        <f t="shared" si="43"/>
        <v/>
      </c>
      <c r="AA412" s="302"/>
      <c r="AB412" s="303"/>
      <c r="AC412" s="144"/>
      <c r="AD412" s="145"/>
      <c r="AE412" s="336"/>
      <c r="AF412" s="302"/>
      <c r="AG412" s="302"/>
      <c r="AH412" s="303"/>
      <c r="AI412" s="146"/>
      <c r="AJ412" s="145"/>
      <c r="AK412" s="336"/>
      <c r="AL412" s="302"/>
      <c r="AM412" s="302"/>
      <c r="AN412" s="303"/>
      <c r="AO412" s="146"/>
      <c r="AP412" s="145"/>
      <c r="AQ412" s="336"/>
      <c r="AR412" s="302"/>
      <c r="AS412" s="302"/>
      <c r="AT412" s="303"/>
      <c r="AU412" s="146"/>
      <c r="AV412" s="145"/>
      <c r="AW412" s="336"/>
      <c r="AX412" s="302"/>
      <c r="AY412" s="302"/>
      <c r="AZ412" s="303"/>
      <c r="BA412" s="146"/>
      <c r="BB412" s="145"/>
      <c r="BC412" s="336"/>
      <c r="BD412" s="303"/>
      <c r="BE412" s="163"/>
      <c r="BF412" s="306"/>
      <c r="BG412" s="302"/>
      <c r="BH412" s="303"/>
      <c r="BI412" s="336"/>
      <c r="BJ412" s="303"/>
      <c r="BK412" s="335" t="str">
        <f t="shared" si="44"/>
        <v/>
      </c>
      <c r="BL412" s="302"/>
      <c r="BM412" s="303"/>
      <c r="BN412" s="306"/>
      <c r="BO412" s="302"/>
      <c r="BP412" s="303"/>
      <c r="BQ412" s="306"/>
      <c r="BR412" s="303"/>
      <c r="BS412" s="147" t="s">
        <v>117</v>
      </c>
      <c r="BT412" s="335"/>
      <c r="BU412" s="302"/>
      <c r="BV412" s="302"/>
      <c r="BW412" s="303"/>
      <c r="BX412" s="2"/>
      <c r="BY412" s="8"/>
      <c r="BZ412" s="8"/>
      <c r="CA412" s="8"/>
      <c r="CB412" s="8"/>
      <c r="CC412" s="8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57"/>
      <c r="DI412" s="58"/>
      <c r="DJ412" s="58"/>
      <c r="DK412" s="57"/>
      <c r="DL412" s="58"/>
      <c r="DM412" s="58"/>
      <c r="DN412" s="57"/>
      <c r="DO412" s="58"/>
      <c r="DP412" s="59"/>
      <c r="DQ412" s="59"/>
      <c r="DR412" s="59"/>
      <c r="DZ412" s="133"/>
    </row>
    <row r="413" spans="1:130" ht="12.75" customHeight="1" x14ac:dyDescent="0.2">
      <c r="A413" s="1">
        <v>10</v>
      </c>
      <c r="B413" s="162" t="s">
        <v>101</v>
      </c>
      <c r="C413" s="162" t="s">
        <v>33</v>
      </c>
      <c r="D413" s="335"/>
      <c r="E413" s="302"/>
      <c r="F413" s="302"/>
      <c r="G413" s="302"/>
      <c r="H413" s="303"/>
      <c r="I413" s="335"/>
      <c r="J413" s="302"/>
      <c r="K413" s="302"/>
      <c r="L413" s="302"/>
      <c r="M413" s="303"/>
      <c r="N413" s="336" t="str">
        <f t="shared" si="41"/>
        <v/>
      </c>
      <c r="O413" s="302"/>
      <c r="P413" s="302"/>
      <c r="Q413" s="303"/>
      <c r="R413" s="335"/>
      <c r="S413" s="302"/>
      <c r="T413" s="303"/>
      <c r="U413" s="335"/>
      <c r="V413" s="302"/>
      <c r="W413" s="303"/>
      <c r="X413" s="336" t="str">
        <f t="shared" si="42"/>
        <v/>
      </c>
      <c r="Y413" s="303"/>
      <c r="Z413" s="335" t="str">
        <f t="shared" si="43"/>
        <v/>
      </c>
      <c r="AA413" s="302"/>
      <c r="AB413" s="303"/>
      <c r="AC413" s="144"/>
      <c r="AD413" s="145"/>
      <c r="AE413" s="336"/>
      <c r="AF413" s="302"/>
      <c r="AG413" s="302"/>
      <c r="AH413" s="303"/>
      <c r="AI413" s="146"/>
      <c r="AJ413" s="145"/>
      <c r="AK413" s="336"/>
      <c r="AL413" s="302"/>
      <c r="AM413" s="302"/>
      <c r="AN413" s="303"/>
      <c r="AO413" s="146"/>
      <c r="AP413" s="145"/>
      <c r="AQ413" s="336"/>
      <c r="AR413" s="302"/>
      <c r="AS413" s="302"/>
      <c r="AT413" s="303"/>
      <c r="AU413" s="146"/>
      <c r="AV413" s="145"/>
      <c r="AW413" s="336"/>
      <c r="AX413" s="302"/>
      <c r="AY413" s="302"/>
      <c r="AZ413" s="303"/>
      <c r="BA413" s="146"/>
      <c r="BB413" s="145"/>
      <c r="BC413" s="336"/>
      <c r="BD413" s="303"/>
      <c r="BE413" s="163"/>
      <c r="BF413" s="306"/>
      <c r="BG413" s="302"/>
      <c r="BH413" s="303"/>
      <c r="BI413" s="336"/>
      <c r="BJ413" s="303"/>
      <c r="BK413" s="335" t="str">
        <f t="shared" si="44"/>
        <v/>
      </c>
      <c r="BL413" s="302"/>
      <c r="BM413" s="303"/>
      <c r="BN413" s="306"/>
      <c r="BO413" s="302"/>
      <c r="BP413" s="303"/>
      <c r="BQ413" s="306"/>
      <c r="BR413" s="303"/>
      <c r="BS413" s="148">
        <v>10</v>
      </c>
      <c r="BT413" s="335"/>
      <c r="BU413" s="302"/>
      <c r="BV413" s="302"/>
      <c r="BW413" s="303"/>
      <c r="BX413" s="2"/>
      <c r="BY413" s="8"/>
      <c r="BZ413" s="8"/>
      <c r="CA413" s="8"/>
      <c r="CB413" s="8"/>
      <c r="CC413" s="8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57"/>
      <c r="DI413" s="58"/>
      <c r="DJ413" s="58"/>
      <c r="DK413" s="57"/>
      <c r="DL413" s="58"/>
      <c r="DM413" s="58"/>
      <c r="DN413" s="57"/>
      <c r="DO413" s="58"/>
      <c r="DP413" s="59"/>
      <c r="DQ413" s="59"/>
      <c r="DR413" s="59"/>
      <c r="DZ413" s="133"/>
    </row>
    <row r="414" spans="1:130" ht="12.75" customHeight="1" x14ac:dyDescent="0.2">
      <c r="A414" s="1">
        <v>10</v>
      </c>
      <c r="B414" s="162" t="s">
        <v>117</v>
      </c>
      <c r="C414" s="162" t="s">
        <v>47</v>
      </c>
      <c r="D414" s="335"/>
      <c r="E414" s="302"/>
      <c r="F414" s="302"/>
      <c r="G414" s="302"/>
      <c r="H414" s="303"/>
      <c r="I414" s="335"/>
      <c r="J414" s="302"/>
      <c r="K414" s="302"/>
      <c r="L414" s="302"/>
      <c r="M414" s="303"/>
      <c r="N414" s="336" t="str">
        <f t="shared" si="41"/>
        <v/>
      </c>
      <c r="O414" s="302"/>
      <c r="P414" s="302"/>
      <c r="Q414" s="303"/>
      <c r="R414" s="335"/>
      <c r="S414" s="302"/>
      <c r="T414" s="303"/>
      <c r="U414" s="335"/>
      <c r="V414" s="302"/>
      <c r="W414" s="303"/>
      <c r="X414" s="336" t="str">
        <f t="shared" si="42"/>
        <v/>
      </c>
      <c r="Y414" s="303"/>
      <c r="Z414" s="335" t="str">
        <f t="shared" si="43"/>
        <v/>
      </c>
      <c r="AA414" s="302"/>
      <c r="AB414" s="303"/>
      <c r="AC414" s="144"/>
      <c r="AD414" s="145"/>
      <c r="AE414" s="336"/>
      <c r="AF414" s="302"/>
      <c r="AG414" s="302"/>
      <c r="AH414" s="303"/>
      <c r="AI414" s="146"/>
      <c r="AJ414" s="145"/>
      <c r="AK414" s="336"/>
      <c r="AL414" s="302"/>
      <c r="AM414" s="302"/>
      <c r="AN414" s="303"/>
      <c r="AO414" s="146"/>
      <c r="AP414" s="145"/>
      <c r="AQ414" s="336"/>
      <c r="AR414" s="302"/>
      <c r="AS414" s="302"/>
      <c r="AT414" s="303"/>
      <c r="AU414" s="146"/>
      <c r="AV414" s="145"/>
      <c r="AW414" s="336"/>
      <c r="AX414" s="302"/>
      <c r="AY414" s="302"/>
      <c r="AZ414" s="303"/>
      <c r="BA414" s="146"/>
      <c r="BB414" s="145"/>
      <c r="BC414" s="336"/>
      <c r="BD414" s="303"/>
      <c r="BE414" s="163"/>
      <c r="BF414" s="306"/>
      <c r="BG414" s="302"/>
      <c r="BH414" s="303"/>
      <c r="BI414" s="336"/>
      <c r="BJ414" s="303"/>
      <c r="BK414" s="335" t="str">
        <f t="shared" si="44"/>
        <v/>
      </c>
      <c r="BL414" s="302"/>
      <c r="BM414" s="303"/>
      <c r="BN414" s="306"/>
      <c r="BO414" s="302"/>
      <c r="BP414" s="303"/>
      <c r="BQ414" s="306"/>
      <c r="BR414" s="303"/>
      <c r="BS414" s="148">
        <v>11</v>
      </c>
      <c r="BT414" s="335"/>
      <c r="BU414" s="302"/>
      <c r="BV414" s="302"/>
      <c r="BW414" s="303"/>
      <c r="BX414" s="2"/>
      <c r="BY414" s="8"/>
      <c r="BZ414" s="8"/>
      <c r="CA414" s="8"/>
      <c r="CB414" s="8"/>
      <c r="CC414" s="8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57"/>
      <c r="DI414" s="58"/>
      <c r="DJ414" s="58"/>
      <c r="DK414" s="57"/>
      <c r="DL414" s="58"/>
      <c r="DM414" s="58"/>
      <c r="DN414" s="57"/>
      <c r="DO414" s="58"/>
      <c r="DP414" s="59"/>
      <c r="DQ414" s="59"/>
      <c r="DR414" s="59"/>
      <c r="DZ414" s="133"/>
    </row>
    <row r="415" spans="1:130" ht="12.75" customHeight="1" x14ac:dyDescent="0.2">
      <c r="A415" s="1">
        <v>10</v>
      </c>
      <c r="B415" s="163" t="s">
        <v>145</v>
      </c>
      <c r="C415" s="163" t="s">
        <v>75</v>
      </c>
      <c r="D415" s="335"/>
      <c r="E415" s="302"/>
      <c r="F415" s="302"/>
      <c r="G415" s="302"/>
      <c r="H415" s="303"/>
      <c r="I415" s="335"/>
      <c r="J415" s="302"/>
      <c r="K415" s="302"/>
      <c r="L415" s="302"/>
      <c r="M415" s="303"/>
      <c r="N415" s="336" t="str">
        <f t="shared" si="41"/>
        <v/>
      </c>
      <c r="O415" s="302"/>
      <c r="P415" s="302"/>
      <c r="Q415" s="303"/>
      <c r="R415" s="335"/>
      <c r="S415" s="302"/>
      <c r="T415" s="303"/>
      <c r="U415" s="335"/>
      <c r="V415" s="302"/>
      <c r="W415" s="303"/>
      <c r="X415" s="336" t="str">
        <f t="shared" si="42"/>
        <v/>
      </c>
      <c r="Y415" s="303"/>
      <c r="Z415" s="335" t="str">
        <f t="shared" si="43"/>
        <v/>
      </c>
      <c r="AA415" s="302"/>
      <c r="AB415" s="303"/>
      <c r="AC415" s="144"/>
      <c r="AD415" s="145"/>
      <c r="AE415" s="336"/>
      <c r="AF415" s="302"/>
      <c r="AG415" s="302"/>
      <c r="AH415" s="303"/>
      <c r="AI415" s="146"/>
      <c r="AJ415" s="145"/>
      <c r="AK415" s="336"/>
      <c r="AL415" s="302"/>
      <c r="AM415" s="302"/>
      <c r="AN415" s="303"/>
      <c r="AO415" s="146"/>
      <c r="AP415" s="145"/>
      <c r="AQ415" s="336"/>
      <c r="AR415" s="302"/>
      <c r="AS415" s="302"/>
      <c r="AT415" s="303"/>
      <c r="AU415" s="146"/>
      <c r="AV415" s="145"/>
      <c r="AW415" s="336"/>
      <c r="AX415" s="302"/>
      <c r="AY415" s="302"/>
      <c r="AZ415" s="303"/>
      <c r="BA415" s="146"/>
      <c r="BB415" s="145"/>
      <c r="BC415" s="336"/>
      <c r="BD415" s="303"/>
      <c r="BE415" s="163"/>
      <c r="BF415" s="306"/>
      <c r="BG415" s="302"/>
      <c r="BH415" s="303"/>
      <c r="BI415" s="336"/>
      <c r="BJ415" s="303"/>
      <c r="BK415" s="335" t="str">
        <f t="shared" si="44"/>
        <v/>
      </c>
      <c r="BL415" s="302"/>
      <c r="BM415" s="303"/>
      <c r="BN415" s="306"/>
      <c r="BO415" s="302"/>
      <c r="BP415" s="303"/>
      <c r="BQ415" s="306"/>
      <c r="BR415" s="303"/>
      <c r="BS415" s="148">
        <v>12</v>
      </c>
      <c r="BT415" s="335"/>
      <c r="BU415" s="302"/>
      <c r="BV415" s="302"/>
      <c r="BW415" s="303"/>
      <c r="BX415" s="2"/>
      <c r="BY415" s="8"/>
      <c r="BZ415" s="8"/>
      <c r="CA415" s="8"/>
      <c r="CB415" s="8"/>
      <c r="CC415" s="8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57"/>
      <c r="DI415" s="58"/>
      <c r="DJ415" s="58"/>
      <c r="DK415" s="57"/>
      <c r="DL415" s="58"/>
      <c r="DM415" s="58"/>
      <c r="DN415" s="57"/>
      <c r="DO415" s="58"/>
      <c r="DP415" s="59"/>
      <c r="DQ415" s="59"/>
      <c r="DR415" s="59"/>
      <c r="DZ415" s="133"/>
    </row>
    <row r="416" spans="1:130" ht="12.75" customHeight="1" x14ac:dyDescent="0.2">
      <c r="A416" s="1">
        <v>10</v>
      </c>
      <c r="B416" s="163" t="s">
        <v>151</v>
      </c>
      <c r="C416" s="163" t="s">
        <v>87</v>
      </c>
      <c r="D416" s="335"/>
      <c r="E416" s="302"/>
      <c r="F416" s="302"/>
      <c r="G416" s="302"/>
      <c r="H416" s="303"/>
      <c r="I416" s="335"/>
      <c r="J416" s="302"/>
      <c r="K416" s="302"/>
      <c r="L416" s="302"/>
      <c r="M416" s="303"/>
      <c r="N416" s="336" t="str">
        <f t="shared" si="41"/>
        <v/>
      </c>
      <c r="O416" s="302"/>
      <c r="P416" s="302"/>
      <c r="Q416" s="303"/>
      <c r="R416" s="335"/>
      <c r="S416" s="302"/>
      <c r="T416" s="303"/>
      <c r="U416" s="335"/>
      <c r="V416" s="302"/>
      <c r="W416" s="303"/>
      <c r="X416" s="336" t="str">
        <f t="shared" si="42"/>
        <v/>
      </c>
      <c r="Y416" s="303"/>
      <c r="Z416" s="335" t="str">
        <f t="shared" si="43"/>
        <v/>
      </c>
      <c r="AA416" s="302"/>
      <c r="AB416" s="303"/>
      <c r="AC416" s="144"/>
      <c r="AD416" s="145"/>
      <c r="AE416" s="336"/>
      <c r="AF416" s="302"/>
      <c r="AG416" s="302"/>
      <c r="AH416" s="303"/>
      <c r="AI416" s="146"/>
      <c r="AJ416" s="145"/>
      <c r="AK416" s="336"/>
      <c r="AL416" s="302"/>
      <c r="AM416" s="302"/>
      <c r="AN416" s="303"/>
      <c r="AO416" s="146"/>
      <c r="AP416" s="145"/>
      <c r="AQ416" s="336"/>
      <c r="AR416" s="302"/>
      <c r="AS416" s="302"/>
      <c r="AT416" s="303"/>
      <c r="AU416" s="146"/>
      <c r="AV416" s="145"/>
      <c r="AW416" s="336"/>
      <c r="AX416" s="302"/>
      <c r="AY416" s="302"/>
      <c r="AZ416" s="303"/>
      <c r="BA416" s="146"/>
      <c r="BB416" s="145"/>
      <c r="BC416" s="336"/>
      <c r="BD416" s="303"/>
      <c r="BE416" s="163"/>
      <c r="BF416" s="306"/>
      <c r="BG416" s="302"/>
      <c r="BH416" s="303"/>
      <c r="BI416" s="336"/>
      <c r="BJ416" s="303"/>
      <c r="BK416" s="335" t="str">
        <f t="shared" si="44"/>
        <v/>
      </c>
      <c r="BL416" s="302"/>
      <c r="BM416" s="303"/>
      <c r="BN416" s="306"/>
      <c r="BO416" s="302"/>
      <c r="BP416" s="303"/>
      <c r="BQ416" s="306"/>
      <c r="BR416" s="303"/>
      <c r="BS416" s="148">
        <v>13</v>
      </c>
      <c r="BT416" s="335"/>
      <c r="BU416" s="302"/>
      <c r="BV416" s="302"/>
      <c r="BW416" s="303"/>
      <c r="BX416" s="2"/>
      <c r="BY416" s="8"/>
      <c r="BZ416" s="8"/>
      <c r="CA416" s="8"/>
      <c r="CB416" s="8"/>
      <c r="CC416" s="8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57"/>
      <c r="DI416" s="58"/>
      <c r="DJ416" s="58"/>
      <c r="DK416" s="57"/>
      <c r="DL416" s="58"/>
      <c r="DM416" s="58"/>
      <c r="DN416" s="57"/>
      <c r="DO416" s="58"/>
      <c r="DP416" s="59"/>
      <c r="DQ416" s="59"/>
      <c r="DR416" s="59"/>
      <c r="DZ416" s="133"/>
    </row>
    <row r="417" spans="1:130" ht="12.75" customHeight="1" x14ac:dyDescent="0.2">
      <c r="A417" s="1">
        <v>10</v>
      </c>
      <c r="B417" s="163" t="s">
        <v>158</v>
      </c>
      <c r="C417" s="163" t="s">
        <v>94</v>
      </c>
      <c r="D417" s="335"/>
      <c r="E417" s="302"/>
      <c r="F417" s="302"/>
      <c r="G417" s="302"/>
      <c r="H417" s="303"/>
      <c r="I417" s="335"/>
      <c r="J417" s="302"/>
      <c r="K417" s="302"/>
      <c r="L417" s="302"/>
      <c r="M417" s="303"/>
      <c r="N417" s="336" t="str">
        <f t="shared" si="41"/>
        <v/>
      </c>
      <c r="O417" s="302"/>
      <c r="P417" s="302"/>
      <c r="Q417" s="303"/>
      <c r="R417" s="335"/>
      <c r="S417" s="302"/>
      <c r="T417" s="303"/>
      <c r="U417" s="335"/>
      <c r="V417" s="302"/>
      <c r="W417" s="303"/>
      <c r="X417" s="336" t="str">
        <f t="shared" si="42"/>
        <v/>
      </c>
      <c r="Y417" s="303"/>
      <c r="Z417" s="335" t="str">
        <f t="shared" si="43"/>
        <v/>
      </c>
      <c r="AA417" s="302"/>
      <c r="AB417" s="303"/>
      <c r="AC417" s="144"/>
      <c r="AD417" s="145"/>
      <c r="AE417" s="336"/>
      <c r="AF417" s="302"/>
      <c r="AG417" s="302"/>
      <c r="AH417" s="303"/>
      <c r="AI417" s="146"/>
      <c r="AJ417" s="145"/>
      <c r="AK417" s="336"/>
      <c r="AL417" s="302"/>
      <c r="AM417" s="302"/>
      <c r="AN417" s="303"/>
      <c r="AO417" s="146"/>
      <c r="AP417" s="145"/>
      <c r="AQ417" s="336"/>
      <c r="AR417" s="302"/>
      <c r="AS417" s="302"/>
      <c r="AT417" s="303"/>
      <c r="AU417" s="146"/>
      <c r="AV417" s="145"/>
      <c r="AW417" s="336"/>
      <c r="AX417" s="302"/>
      <c r="AY417" s="302"/>
      <c r="AZ417" s="303"/>
      <c r="BA417" s="146"/>
      <c r="BB417" s="145"/>
      <c r="BC417" s="336"/>
      <c r="BD417" s="303"/>
      <c r="BE417" s="163"/>
      <c r="BF417" s="306"/>
      <c r="BG417" s="302"/>
      <c r="BH417" s="303"/>
      <c r="BI417" s="336"/>
      <c r="BJ417" s="303"/>
      <c r="BK417" s="335" t="str">
        <f t="shared" si="44"/>
        <v/>
      </c>
      <c r="BL417" s="302"/>
      <c r="BM417" s="303"/>
      <c r="BN417" s="306"/>
      <c r="BO417" s="302"/>
      <c r="BP417" s="303"/>
      <c r="BQ417" s="306"/>
      <c r="BR417" s="303"/>
      <c r="BS417" s="148">
        <v>14</v>
      </c>
      <c r="BT417" s="335"/>
      <c r="BU417" s="302"/>
      <c r="BV417" s="302"/>
      <c r="BW417" s="303"/>
      <c r="BX417" s="2"/>
      <c r="BY417" s="8"/>
      <c r="BZ417" s="8"/>
      <c r="CA417" s="8"/>
      <c r="CB417" s="8"/>
      <c r="CC417" s="8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57"/>
      <c r="DI417" s="58"/>
      <c r="DJ417" s="58"/>
      <c r="DK417" s="57"/>
      <c r="DL417" s="58"/>
      <c r="DM417" s="58"/>
      <c r="DN417" s="57"/>
      <c r="DO417" s="58"/>
      <c r="DP417" s="59"/>
      <c r="DQ417" s="59"/>
      <c r="DR417" s="59"/>
      <c r="DZ417" s="133"/>
    </row>
    <row r="418" spans="1:130" ht="12.75" customHeight="1" x14ac:dyDescent="0.2">
      <c r="A418" s="1">
        <v>10</v>
      </c>
      <c r="B418" s="163" t="s">
        <v>163</v>
      </c>
      <c r="C418" s="163" t="s">
        <v>101</v>
      </c>
      <c r="D418" s="335"/>
      <c r="E418" s="302"/>
      <c r="F418" s="302"/>
      <c r="G418" s="302"/>
      <c r="H418" s="303"/>
      <c r="I418" s="335"/>
      <c r="J418" s="302"/>
      <c r="K418" s="302"/>
      <c r="L418" s="302"/>
      <c r="M418" s="303"/>
      <c r="N418" s="336" t="str">
        <f t="shared" si="41"/>
        <v/>
      </c>
      <c r="O418" s="302"/>
      <c r="P418" s="302"/>
      <c r="Q418" s="303"/>
      <c r="R418" s="335"/>
      <c r="S418" s="302"/>
      <c r="T418" s="303"/>
      <c r="U418" s="335"/>
      <c r="V418" s="302"/>
      <c r="W418" s="303"/>
      <c r="X418" s="336" t="str">
        <f t="shared" si="42"/>
        <v/>
      </c>
      <c r="Y418" s="303"/>
      <c r="Z418" s="335" t="str">
        <f t="shared" si="43"/>
        <v/>
      </c>
      <c r="AA418" s="302"/>
      <c r="AB418" s="303"/>
      <c r="AC418" s="144"/>
      <c r="AD418" s="145"/>
      <c r="AE418" s="336"/>
      <c r="AF418" s="302"/>
      <c r="AG418" s="302"/>
      <c r="AH418" s="303"/>
      <c r="AI418" s="146"/>
      <c r="AJ418" s="145"/>
      <c r="AK418" s="336"/>
      <c r="AL418" s="302"/>
      <c r="AM418" s="302"/>
      <c r="AN418" s="303"/>
      <c r="AO418" s="146"/>
      <c r="AP418" s="145"/>
      <c r="AQ418" s="336"/>
      <c r="AR418" s="302"/>
      <c r="AS418" s="302"/>
      <c r="AT418" s="303"/>
      <c r="AU418" s="146"/>
      <c r="AV418" s="145"/>
      <c r="AW418" s="336"/>
      <c r="AX418" s="302"/>
      <c r="AY418" s="302"/>
      <c r="AZ418" s="303"/>
      <c r="BA418" s="146"/>
      <c r="BB418" s="145"/>
      <c r="BC418" s="336"/>
      <c r="BD418" s="303"/>
      <c r="BE418" s="163"/>
      <c r="BF418" s="306"/>
      <c r="BG418" s="302"/>
      <c r="BH418" s="303"/>
      <c r="BI418" s="336"/>
      <c r="BJ418" s="303"/>
      <c r="BK418" s="335" t="str">
        <f t="shared" si="44"/>
        <v/>
      </c>
      <c r="BL418" s="302"/>
      <c r="BM418" s="303"/>
      <c r="BN418" s="306"/>
      <c r="BO418" s="302"/>
      <c r="BP418" s="303"/>
      <c r="BQ418" s="306"/>
      <c r="BR418" s="303"/>
      <c r="BS418" s="148">
        <v>15</v>
      </c>
      <c r="BT418" s="335"/>
      <c r="BU418" s="302"/>
      <c r="BV418" s="302"/>
      <c r="BW418" s="303"/>
      <c r="BX418" s="2"/>
      <c r="BY418" s="8"/>
      <c r="BZ418" s="8"/>
      <c r="CA418" s="8"/>
      <c r="CB418" s="8"/>
      <c r="CC418" s="8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57"/>
      <c r="DI418" s="58"/>
      <c r="DJ418" s="58"/>
      <c r="DK418" s="57"/>
      <c r="DL418" s="58"/>
      <c r="DM418" s="58"/>
      <c r="DN418" s="57"/>
      <c r="DO418" s="58"/>
      <c r="DP418" s="59"/>
      <c r="DQ418" s="59"/>
      <c r="DR418" s="59"/>
      <c r="DZ418" s="133"/>
    </row>
    <row r="419" spans="1:130" ht="12.75" customHeight="1" x14ac:dyDescent="0.2">
      <c r="A419" s="1">
        <v>10</v>
      </c>
      <c r="B419" s="163" t="s">
        <v>171</v>
      </c>
      <c r="C419" s="163" t="s">
        <v>117</v>
      </c>
      <c r="D419" s="335"/>
      <c r="E419" s="302"/>
      <c r="F419" s="302"/>
      <c r="G419" s="302"/>
      <c r="H419" s="303"/>
      <c r="I419" s="335"/>
      <c r="J419" s="302"/>
      <c r="K419" s="302"/>
      <c r="L419" s="302"/>
      <c r="M419" s="303"/>
      <c r="N419" s="336" t="str">
        <f t="shared" si="41"/>
        <v/>
      </c>
      <c r="O419" s="302"/>
      <c r="P419" s="302"/>
      <c r="Q419" s="303"/>
      <c r="R419" s="335"/>
      <c r="S419" s="302"/>
      <c r="T419" s="303"/>
      <c r="U419" s="335"/>
      <c r="V419" s="302"/>
      <c r="W419" s="303"/>
      <c r="X419" s="336" t="str">
        <f t="shared" si="42"/>
        <v/>
      </c>
      <c r="Y419" s="303"/>
      <c r="Z419" s="335" t="str">
        <f t="shared" si="43"/>
        <v/>
      </c>
      <c r="AA419" s="302"/>
      <c r="AB419" s="303"/>
      <c r="AC419" s="144"/>
      <c r="AD419" s="145"/>
      <c r="AE419" s="336"/>
      <c r="AF419" s="302"/>
      <c r="AG419" s="302"/>
      <c r="AH419" s="303"/>
      <c r="AI419" s="146"/>
      <c r="AJ419" s="145"/>
      <c r="AK419" s="336"/>
      <c r="AL419" s="302"/>
      <c r="AM419" s="302"/>
      <c r="AN419" s="303"/>
      <c r="AO419" s="146"/>
      <c r="AP419" s="145"/>
      <c r="AQ419" s="336"/>
      <c r="AR419" s="302"/>
      <c r="AS419" s="302"/>
      <c r="AT419" s="303"/>
      <c r="AU419" s="146"/>
      <c r="AV419" s="145"/>
      <c r="AW419" s="336"/>
      <c r="AX419" s="302"/>
      <c r="AY419" s="302"/>
      <c r="AZ419" s="303"/>
      <c r="BA419" s="146"/>
      <c r="BB419" s="145"/>
      <c r="BC419" s="336"/>
      <c r="BD419" s="303"/>
      <c r="BE419" s="163"/>
      <c r="BF419" s="306"/>
      <c r="BG419" s="302"/>
      <c r="BH419" s="303"/>
      <c r="BI419" s="336"/>
      <c r="BJ419" s="303"/>
      <c r="BK419" s="335" t="str">
        <f t="shared" si="44"/>
        <v/>
      </c>
      <c r="BL419" s="302"/>
      <c r="BM419" s="303"/>
      <c r="BN419" s="306"/>
      <c r="BO419" s="302"/>
      <c r="BP419" s="303"/>
      <c r="BQ419" s="306"/>
      <c r="BR419" s="303"/>
      <c r="BS419" s="148">
        <v>16</v>
      </c>
      <c r="BT419" s="335"/>
      <c r="BU419" s="302"/>
      <c r="BV419" s="302"/>
      <c r="BW419" s="303"/>
      <c r="BX419" s="2"/>
      <c r="BY419" s="8"/>
      <c r="BZ419" s="8"/>
      <c r="CA419" s="8"/>
      <c r="CB419" s="8"/>
      <c r="CC419" s="8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57"/>
      <c r="DI419" s="58"/>
      <c r="DJ419" s="58"/>
      <c r="DK419" s="57"/>
      <c r="DL419" s="58"/>
      <c r="DM419" s="58"/>
      <c r="DN419" s="57"/>
      <c r="DO419" s="58"/>
      <c r="DP419" s="59"/>
      <c r="DQ419" s="59"/>
      <c r="DR419" s="59"/>
      <c r="DZ419" s="133"/>
    </row>
    <row r="420" spans="1:130" ht="12.75" customHeight="1" x14ac:dyDescent="0.2">
      <c r="A420" s="1">
        <v>10</v>
      </c>
      <c r="B420" s="163" t="s">
        <v>177</v>
      </c>
      <c r="C420" s="163" t="s">
        <v>145</v>
      </c>
      <c r="D420" s="335"/>
      <c r="E420" s="302"/>
      <c r="F420" s="302"/>
      <c r="G420" s="302"/>
      <c r="H420" s="303"/>
      <c r="I420" s="335"/>
      <c r="J420" s="302"/>
      <c r="K420" s="302"/>
      <c r="L420" s="302"/>
      <c r="M420" s="303"/>
      <c r="N420" s="336" t="str">
        <f t="shared" si="41"/>
        <v/>
      </c>
      <c r="O420" s="302"/>
      <c r="P420" s="302"/>
      <c r="Q420" s="303"/>
      <c r="R420" s="335"/>
      <c r="S420" s="302"/>
      <c r="T420" s="303"/>
      <c r="U420" s="335"/>
      <c r="V420" s="302"/>
      <c r="W420" s="303"/>
      <c r="X420" s="336" t="str">
        <f t="shared" si="42"/>
        <v/>
      </c>
      <c r="Y420" s="303"/>
      <c r="Z420" s="335" t="str">
        <f t="shared" si="43"/>
        <v/>
      </c>
      <c r="AA420" s="302"/>
      <c r="AB420" s="303"/>
      <c r="AC420" s="144"/>
      <c r="AD420" s="145"/>
      <c r="AE420" s="336"/>
      <c r="AF420" s="302"/>
      <c r="AG420" s="302"/>
      <c r="AH420" s="303"/>
      <c r="AI420" s="146"/>
      <c r="AJ420" s="145"/>
      <c r="AK420" s="336"/>
      <c r="AL420" s="302"/>
      <c r="AM420" s="302"/>
      <c r="AN420" s="303"/>
      <c r="AO420" s="146"/>
      <c r="AP420" s="145"/>
      <c r="AQ420" s="336"/>
      <c r="AR420" s="302"/>
      <c r="AS420" s="302"/>
      <c r="AT420" s="303"/>
      <c r="AU420" s="146"/>
      <c r="AV420" s="145"/>
      <c r="AW420" s="336"/>
      <c r="AX420" s="302"/>
      <c r="AY420" s="302"/>
      <c r="AZ420" s="303"/>
      <c r="BA420" s="146"/>
      <c r="BB420" s="145"/>
      <c r="BC420" s="336"/>
      <c r="BD420" s="303"/>
      <c r="BE420" s="163"/>
      <c r="BF420" s="306"/>
      <c r="BG420" s="302"/>
      <c r="BH420" s="303"/>
      <c r="BI420" s="336"/>
      <c r="BJ420" s="303"/>
      <c r="BK420" s="335" t="str">
        <f t="shared" si="44"/>
        <v/>
      </c>
      <c r="BL420" s="302"/>
      <c r="BM420" s="303"/>
      <c r="BN420" s="306"/>
      <c r="BO420" s="302"/>
      <c r="BP420" s="303"/>
      <c r="BQ420" s="306"/>
      <c r="BR420" s="303"/>
      <c r="BS420" s="148">
        <v>17</v>
      </c>
      <c r="BT420" s="335"/>
      <c r="BU420" s="302"/>
      <c r="BV420" s="302"/>
      <c r="BW420" s="303"/>
      <c r="BX420" s="2"/>
      <c r="BY420" s="8"/>
      <c r="BZ420" s="8"/>
      <c r="CA420" s="8"/>
      <c r="CB420" s="8"/>
      <c r="CC420" s="8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57"/>
      <c r="DI420" s="58"/>
      <c r="DJ420" s="58"/>
      <c r="DK420" s="57"/>
      <c r="DL420" s="58"/>
      <c r="DM420" s="58"/>
      <c r="DN420" s="57"/>
      <c r="DO420" s="58"/>
      <c r="DP420" s="59"/>
      <c r="DQ420" s="59"/>
      <c r="DR420" s="59"/>
      <c r="DZ420" s="133"/>
    </row>
    <row r="421" spans="1:130" ht="12.75" customHeight="1" x14ac:dyDescent="0.2">
      <c r="A421" s="1">
        <v>10</v>
      </c>
      <c r="B421" s="163" t="s">
        <v>186</v>
      </c>
      <c r="C421" s="163" t="s">
        <v>151</v>
      </c>
      <c r="D421" s="335"/>
      <c r="E421" s="302"/>
      <c r="F421" s="302"/>
      <c r="G421" s="302"/>
      <c r="H421" s="303"/>
      <c r="I421" s="335"/>
      <c r="J421" s="302"/>
      <c r="K421" s="302"/>
      <c r="L421" s="302"/>
      <c r="M421" s="303"/>
      <c r="N421" s="336" t="str">
        <f t="shared" si="41"/>
        <v/>
      </c>
      <c r="O421" s="302"/>
      <c r="P421" s="302"/>
      <c r="Q421" s="303"/>
      <c r="R421" s="335"/>
      <c r="S421" s="302"/>
      <c r="T421" s="303"/>
      <c r="U421" s="335"/>
      <c r="V421" s="302"/>
      <c r="W421" s="303"/>
      <c r="X421" s="336" t="str">
        <f t="shared" si="42"/>
        <v/>
      </c>
      <c r="Y421" s="303"/>
      <c r="Z421" s="335" t="str">
        <f t="shared" si="43"/>
        <v/>
      </c>
      <c r="AA421" s="302"/>
      <c r="AB421" s="303"/>
      <c r="AC421" s="144"/>
      <c r="AD421" s="145"/>
      <c r="AE421" s="336"/>
      <c r="AF421" s="302"/>
      <c r="AG421" s="302"/>
      <c r="AH421" s="303"/>
      <c r="AI421" s="146"/>
      <c r="AJ421" s="145"/>
      <c r="AK421" s="336"/>
      <c r="AL421" s="302"/>
      <c r="AM421" s="302"/>
      <c r="AN421" s="303"/>
      <c r="AO421" s="146"/>
      <c r="AP421" s="145"/>
      <c r="AQ421" s="336"/>
      <c r="AR421" s="302"/>
      <c r="AS421" s="302"/>
      <c r="AT421" s="303"/>
      <c r="AU421" s="146"/>
      <c r="AV421" s="145"/>
      <c r="AW421" s="336"/>
      <c r="AX421" s="302"/>
      <c r="AY421" s="302"/>
      <c r="AZ421" s="303"/>
      <c r="BA421" s="146"/>
      <c r="BB421" s="145"/>
      <c r="BC421" s="336"/>
      <c r="BD421" s="303"/>
      <c r="BE421" s="163"/>
      <c r="BF421" s="306"/>
      <c r="BG421" s="302"/>
      <c r="BH421" s="303"/>
      <c r="BI421" s="336"/>
      <c r="BJ421" s="303"/>
      <c r="BK421" s="335" t="str">
        <f t="shared" si="44"/>
        <v/>
      </c>
      <c r="BL421" s="302"/>
      <c r="BM421" s="303"/>
      <c r="BN421" s="306"/>
      <c r="BO421" s="302"/>
      <c r="BP421" s="303"/>
      <c r="BQ421" s="306"/>
      <c r="BR421" s="303"/>
      <c r="BS421" s="148">
        <v>18</v>
      </c>
      <c r="BT421" s="335"/>
      <c r="BU421" s="302"/>
      <c r="BV421" s="302"/>
      <c r="BW421" s="303"/>
      <c r="BX421" s="2"/>
      <c r="BY421" s="8"/>
      <c r="BZ421" s="8"/>
      <c r="CA421" s="8"/>
      <c r="CB421" s="8"/>
      <c r="CC421" s="8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57"/>
      <c r="DI421" s="58"/>
      <c r="DJ421" s="58"/>
      <c r="DK421" s="57"/>
      <c r="DL421" s="58"/>
      <c r="DM421" s="58"/>
      <c r="DN421" s="57"/>
      <c r="DO421" s="58"/>
      <c r="DP421" s="59"/>
      <c r="DQ421" s="59"/>
      <c r="DR421" s="59"/>
      <c r="DZ421" s="133"/>
    </row>
    <row r="422" spans="1:130" ht="12.75" customHeight="1" x14ac:dyDescent="0.2">
      <c r="A422" s="1">
        <v>10</v>
      </c>
      <c r="B422" s="163" t="s">
        <v>195</v>
      </c>
      <c r="C422" s="163" t="s">
        <v>158</v>
      </c>
      <c r="D422" s="335"/>
      <c r="E422" s="302"/>
      <c r="F422" s="302"/>
      <c r="G422" s="302"/>
      <c r="H422" s="303"/>
      <c r="I422" s="335"/>
      <c r="J422" s="302"/>
      <c r="K422" s="302"/>
      <c r="L422" s="302"/>
      <c r="M422" s="303"/>
      <c r="N422" s="336" t="str">
        <f t="shared" si="41"/>
        <v/>
      </c>
      <c r="O422" s="302"/>
      <c r="P422" s="302"/>
      <c r="Q422" s="303"/>
      <c r="R422" s="335"/>
      <c r="S422" s="302"/>
      <c r="T422" s="303"/>
      <c r="U422" s="335"/>
      <c r="V422" s="302"/>
      <c r="W422" s="303"/>
      <c r="X422" s="336" t="str">
        <f t="shared" si="42"/>
        <v/>
      </c>
      <c r="Y422" s="303"/>
      <c r="Z422" s="335" t="str">
        <f t="shared" si="43"/>
        <v/>
      </c>
      <c r="AA422" s="302"/>
      <c r="AB422" s="303"/>
      <c r="AC422" s="144"/>
      <c r="AD422" s="145"/>
      <c r="AE422" s="336"/>
      <c r="AF422" s="302"/>
      <c r="AG422" s="302"/>
      <c r="AH422" s="303"/>
      <c r="AI422" s="146"/>
      <c r="AJ422" s="145"/>
      <c r="AK422" s="336"/>
      <c r="AL422" s="302"/>
      <c r="AM422" s="302"/>
      <c r="AN422" s="303"/>
      <c r="AO422" s="146"/>
      <c r="AP422" s="145"/>
      <c r="AQ422" s="336"/>
      <c r="AR422" s="302"/>
      <c r="AS422" s="302"/>
      <c r="AT422" s="303"/>
      <c r="AU422" s="146"/>
      <c r="AV422" s="145"/>
      <c r="AW422" s="336"/>
      <c r="AX422" s="302"/>
      <c r="AY422" s="302"/>
      <c r="AZ422" s="303"/>
      <c r="BA422" s="146"/>
      <c r="BB422" s="145"/>
      <c r="BC422" s="336"/>
      <c r="BD422" s="303"/>
      <c r="BE422" s="163"/>
      <c r="BF422" s="306"/>
      <c r="BG422" s="302"/>
      <c r="BH422" s="303"/>
      <c r="BI422" s="336"/>
      <c r="BJ422" s="303"/>
      <c r="BK422" s="335" t="str">
        <f t="shared" si="44"/>
        <v/>
      </c>
      <c r="BL422" s="302"/>
      <c r="BM422" s="303"/>
      <c r="BN422" s="306"/>
      <c r="BO422" s="302"/>
      <c r="BP422" s="303"/>
      <c r="BQ422" s="306"/>
      <c r="BR422" s="303"/>
      <c r="BS422" s="148">
        <v>19</v>
      </c>
      <c r="BT422" s="335"/>
      <c r="BU422" s="302"/>
      <c r="BV422" s="302"/>
      <c r="BW422" s="303"/>
      <c r="BX422" s="2"/>
      <c r="BY422" s="8"/>
      <c r="BZ422" s="8"/>
      <c r="CA422" s="8"/>
      <c r="CB422" s="8"/>
      <c r="CC422" s="8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57"/>
      <c r="DI422" s="58"/>
      <c r="DJ422" s="58"/>
      <c r="DK422" s="57"/>
      <c r="DL422" s="58"/>
      <c r="DM422" s="58"/>
      <c r="DN422" s="57"/>
      <c r="DO422" s="58"/>
      <c r="DP422" s="59"/>
      <c r="DQ422" s="59"/>
      <c r="DR422" s="59"/>
      <c r="DZ422" s="133"/>
    </row>
    <row r="423" spans="1:130" ht="12.75" customHeight="1" x14ac:dyDescent="0.2">
      <c r="A423" s="1">
        <v>10</v>
      </c>
      <c r="B423" s="163" t="s">
        <v>201</v>
      </c>
      <c r="C423" s="163" t="s">
        <v>163</v>
      </c>
      <c r="D423" s="335"/>
      <c r="E423" s="302"/>
      <c r="F423" s="302"/>
      <c r="G423" s="302"/>
      <c r="H423" s="303"/>
      <c r="I423" s="335"/>
      <c r="J423" s="302"/>
      <c r="K423" s="302"/>
      <c r="L423" s="302"/>
      <c r="M423" s="303"/>
      <c r="N423" s="336" t="str">
        <f t="shared" si="41"/>
        <v/>
      </c>
      <c r="O423" s="302"/>
      <c r="P423" s="302"/>
      <c r="Q423" s="303"/>
      <c r="R423" s="335"/>
      <c r="S423" s="302"/>
      <c r="T423" s="303"/>
      <c r="U423" s="335"/>
      <c r="V423" s="302"/>
      <c r="W423" s="303"/>
      <c r="X423" s="336" t="str">
        <f t="shared" si="42"/>
        <v/>
      </c>
      <c r="Y423" s="303"/>
      <c r="Z423" s="335" t="str">
        <f t="shared" si="43"/>
        <v/>
      </c>
      <c r="AA423" s="302"/>
      <c r="AB423" s="303"/>
      <c r="AC423" s="144"/>
      <c r="AD423" s="145"/>
      <c r="AE423" s="336"/>
      <c r="AF423" s="302"/>
      <c r="AG423" s="302"/>
      <c r="AH423" s="303"/>
      <c r="AI423" s="146"/>
      <c r="AJ423" s="145"/>
      <c r="AK423" s="336"/>
      <c r="AL423" s="302"/>
      <c r="AM423" s="302"/>
      <c r="AN423" s="303"/>
      <c r="AO423" s="146"/>
      <c r="AP423" s="145"/>
      <c r="AQ423" s="336"/>
      <c r="AR423" s="302"/>
      <c r="AS423" s="302"/>
      <c r="AT423" s="303"/>
      <c r="AU423" s="146"/>
      <c r="AV423" s="145"/>
      <c r="AW423" s="336"/>
      <c r="AX423" s="302"/>
      <c r="AY423" s="302"/>
      <c r="AZ423" s="303"/>
      <c r="BA423" s="146"/>
      <c r="BB423" s="145"/>
      <c r="BC423" s="336"/>
      <c r="BD423" s="303"/>
      <c r="BE423" s="163"/>
      <c r="BF423" s="306"/>
      <c r="BG423" s="302"/>
      <c r="BH423" s="303"/>
      <c r="BI423" s="336"/>
      <c r="BJ423" s="303"/>
      <c r="BK423" s="335" t="str">
        <f t="shared" si="44"/>
        <v/>
      </c>
      <c r="BL423" s="302"/>
      <c r="BM423" s="303"/>
      <c r="BN423" s="306"/>
      <c r="BO423" s="302"/>
      <c r="BP423" s="303"/>
      <c r="BQ423" s="306"/>
      <c r="BR423" s="303"/>
      <c r="BS423" s="148">
        <v>20</v>
      </c>
      <c r="BT423" s="335"/>
      <c r="BU423" s="302"/>
      <c r="BV423" s="302"/>
      <c r="BW423" s="303"/>
      <c r="BX423" s="2"/>
      <c r="BY423" s="8"/>
      <c r="BZ423" s="8"/>
      <c r="CA423" s="8"/>
      <c r="CB423" s="8"/>
      <c r="CC423" s="8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57"/>
      <c r="DI423" s="58"/>
      <c r="DJ423" s="58"/>
      <c r="DK423" s="57"/>
      <c r="DL423" s="58"/>
      <c r="DM423" s="58"/>
      <c r="DN423" s="57"/>
      <c r="DO423" s="58"/>
      <c r="DP423" s="59"/>
      <c r="DQ423" s="59"/>
      <c r="DR423" s="59"/>
      <c r="DZ423" s="133"/>
    </row>
    <row r="424" spans="1:130" ht="12.75" customHeight="1" x14ac:dyDescent="0.2">
      <c r="A424" s="1">
        <v>10</v>
      </c>
      <c r="B424" s="163" t="s">
        <v>209</v>
      </c>
      <c r="C424" s="163" t="s">
        <v>171</v>
      </c>
      <c r="D424" s="335"/>
      <c r="E424" s="302"/>
      <c r="F424" s="302"/>
      <c r="G424" s="302"/>
      <c r="H424" s="303"/>
      <c r="I424" s="335"/>
      <c r="J424" s="302"/>
      <c r="K424" s="302"/>
      <c r="L424" s="302"/>
      <c r="M424" s="303"/>
      <c r="N424" s="336" t="str">
        <f t="shared" si="41"/>
        <v/>
      </c>
      <c r="O424" s="302"/>
      <c r="P424" s="302"/>
      <c r="Q424" s="303"/>
      <c r="R424" s="335"/>
      <c r="S424" s="302"/>
      <c r="T424" s="303"/>
      <c r="U424" s="335"/>
      <c r="V424" s="302"/>
      <c r="W424" s="303"/>
      <c r="X424" s="336" t="str">
        <f t="shared" si="42"/>
        <v/>
      </c>
      <c r="Y424" s="303"/>
      <c r="Z424" s="335" t="str">
        <f t="shared" si="43"/>
        <v/>
      </c>
      <c r="AA424" s="302"/>
      <c r="AB424" s="303"/>
      <c r="AC424" s="144"/>
      <c r="AD424" s="145"/>
      <c r="AE424" s="336"/>
      <c r="AF424" s="302"/>
      <c r="AG424" s="302"/>
      <c r="AH424" s="303"/>
      <c r="AI424" s="146"/>
      <c r="AJ424" s="145"/>
      <c r="AK424" s="336"/>
      <c r="AL424" s="302"/>
      <c r="AM424" s="302"/>
      <c r="AN424" s="303"/>
      <c r="AO424" s="146"/>
      <c r="AP424" s="145"/>
      <c r="AQ424" s="336"/>
      <c r="AR424" s="302"/>
      <c r="AS424" s="302"/>
      <c r="AT424" s="303"/>
      <c r="AU424" s="146"/>
      <c r="AV424" s="145"/>
      <c r="AW424" s="336"/>
      <c r="AX424" s="302"/>
      <c r="AY424" s="302"/>
      <c r="AZ424" s="303"/>
      <c r="BA424" s="146"/>
      <c r="BB424" s="145"/>
      <c r="BC424" s="336"/>
      <c r="BD424" s="303"/>
      <c r="BE424" s="163"/>
      <c r="BF424" s="306"/>
      <c r="BG424" s="302"/>
      <c r="BH424" s="303"/>
      <c r="BI424" s="336"/>
      <c r="BJ424" s="303"/>
      <c r="BK424" s="335" t="str">
        <f t="shared" si="44"/>
        <v/>
      </c>
      <c r="BL424" s="302"/>
      <c r="BM424" s="303"/>
      <c r="BN424" s="306"/>
      <c r="BO424" s="302"/>
      <c r="BP424" s="303"/>
      <c r="BQ424" s="306"/>
      <c r="BR424" s="303"/>
      <c r="BS424" s="148">
        <v>21</v>
      </c>
      <c r="BT424" s="335"/>
      <c r="BU424" s="302"/>
      <c r="BV424" s="302"/>
      <c r="BW424" s="303"/>
      <c r="BX424" s="2"/>
      <c r="BY424" s="8"/>
      <c r="BZ424" s="8"/>
      <c r="CA424" s="8"/>
      <c r="CB424" s="8"/>
      <c r="CC424" s="8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57"/>
      <c r="DI424" s="58"/>
      <c r="DJ424" s="58"/>
      <c r="DK424" s="57"/>
      <c r="DL424" s="58"/>
      <c r="DM424" s="58"/>
      <c r="DN424" s="57"/>
      <c r="DO424" s="58"/>
      <c r="DP424" s="59"/>
      <c r="DQ424" s="59"/>
      <c r="DR424" s="59"/>
      <c r="DZ424" s="133"/>
    </row>
    <row r="425" spans="1:130" ht="12.75" customHeight="1" x14ac:dyDescent="0.2">
      <c r="A425" s="1">
        <v>10</v>
      </c>
      <c r="B425" s="163" t="s">
        <v>216</v>
      </c>
      <c r="C425" s="163" t="s">
        <v>177</v>
      </c>
      <c r="D425" s="335"/>
      <c r="E425" s="302"/>
      <c r="F425" s="302"/>
      <c r="G425" s="302"/>
      <c r="H425" s="303"/>
      <c r="I425" s="335"/>
      <c r="J425" s="302"/>
      <c r="K425" s="302"/>
      <c r="L425" s="302"/>
      <c r="M425" s="303"/>
      <c r="N425" s="336" t="str">
        <f t="shared" si="41"/>
        <v/>
      </c>
      <c r="O425" s="302"/>
      <c r="P425" s="302"/>
      <c r="Q425" s="303"/>
      <c r="R425" s="335"/>
      <c r="S425" s="302"/>
      <c r="T425" s="303"/>
      <c r="U425" s="335"/>
      <c r="V425" s="302"/>
      <c r="W425" s="303"/>
      <c r="X425" s="336" t="str">
        <f t="shared" si="42"/>
        <v/>
      </c>
      <c r="Y425" s="303"/>
      <c r="Z425" s="335" t="str">
        <f t="shared" si="43"/>
        <v/>
      </c>
      <c r="AA425" s="302"/>
      <c r="AB425" s="303"/>
      <c r="AC425" s="144"/>
      <c r="AD425" s="145"/>
      <c r="AE425" s="336"/>
      <c r="AF425" s="302"/>
      <c r="AG425" s="302"/>
      <c r="AH425" s="303"/>
      <c r="AI425" s="146"/>
      <c r="AJ425" s="145"/>
      <c r="AK425" s="336"/>
      <c r="AL425" s="302"/>
      <c r="AM425" s="302"/>
      <c r="AN425" s="303"/>
      <c r="AO425" s="146"/>
      <c r="AP425" s="145"/>
      <c r="AQ425" s="336"/>
      <c r="AR425" s="302"/>
      <c r="AS425" s="302"/>
      <c r="AT425" s="303"/>
      <c r="AU425" s="146"/>
      <c r="AV425" s="145"/>
      <c r="AW425" s="336"/>
      <c r="AX425" s="302"/>
      <c r="AY425" s="302"/>
      <c r="AZ425" s="303"/>
      <c r="BA425" s="146"/>
      <c r="BB425" s="145"/>
      <c r="BC425" s="336"/>
      <c r="BD425" s="303"/>
      <c r="BE425" s="163"/>
      <c r="BF425" s="306"/>
      <c r="BG425" s="302"/>
      <c r="BH425" s="303"/>
      <c r="BI425" s="336"/>
      <c r="BJ425" s="303"/>
      <c r="BK425" s="335" t="str">
        <f t="shared" si="44"/>
        <v/>
      </c>
      <c r="BL425" s="302"/>
      <c r="BM425" s="303"/>
      <c r="BN425" s="306"/>
      <c r="BO425" s="302"/>
      <c r="BP425" s="303"/>
      <c r="BQ425" s="306"/>
      <c r="BR425" s="303"/>
      <c r="BS425" s="148">
        <v>22</v>
      </c>
      <c r="BT425" s="335"/>
      <c r="BU425" s="302"/>
      <c r="BV425" s="302"/>
      <c r="BW425" s="303"/>
      <c r="BX425" s="2"/>
      <c r="BY425" s="8"/>
      <c r="BZ425" s="8"/>
      <c r="CA425" s="8"/>
      <c r="CB425" s="8"/>
      <c r="CC425" s="8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57"/>
      <c r="DI425" s="58"/>
      <c r="DJ425" s="58"/>
      <c r="DK425" s="57"/>
      <c r="DL425" s="58"/>
      <c r="DM425" s="58"/>
      <c r="DN425" s="57"/>
      <c r="DO425" s="58"/>
      <c r="DP425" s="59"/>
      <c r="DQ425" s="59"/>
      <c r="DR425" s="59"/>
      <c r="DZ425" s="133"/>
    </row>
    <row r="426" spans="1:130" ht="12.75" customHeight="1" x14ac:dyDescent="0.2">
      <c r="A426" s="1">
        <v>10</v>
      </c>
      <c r="B426" s="163" t="s">
        <v>224</v>
      </c>
      <c r="C426" s="163" t="s">
        <v>186</v>
      </c>
      <c r="D426" s="335"/>
      <c r="E426" s="302"/>
      <c r="F426" s="302"/>
      <c r="G426" s="302"/>
      <c r="H426" s="303"/>
      <c r="I426" s="335"/>
      <c r="J426" s="302"/>
      <c r="K426" s="302"/>
      <c r="L426" s="302"/>
      <c r="M426" s="303"/>
      <c r="N426" s="336" t="str">
        <f t="shared" si="41"/>
        <v/>
      </c>
      <c r="O426" s="302"/>
      <c r="P426" s="302"/>
      <c r="Q426" s="303"/>
      <c r="R426" s="335"/>
      <c r="S426" s="302"/>
      <c r="T426" s="303"/>
      <c r="U426" s="335"/>
      <c r="V426" s="302"/>
      <c r="W426" s="303"/>
      <c r="X426" s="336" t="str">
        <f t="shared" si="42"/>
        <v/>
      </c>
      <c r="Y426" s="303"/>
      <c r="Z426" s="335" t="str">
        <f t="shared" si="43"/>
        <v/>
      </c>
      <c r="AA426" s="302"/>
      <c r="AB426" s="303"/>
      <c r="AC426" s="144"/>
      <c r="AD426" s="145"/>
      <c r="AE426" s="336"/>
      <c r="AF426" s="302"/>
      <c r="AG426" s="302"/>
      <c r="AH426" s="303"/>
      <c r="AI426" s="146"/>
      <c r="AJ426" s="145"/>
      <c r="AK426" s="336"/>
      <c r="AL426" s="302"/>
      <c r="AM426" s="302"/>
      <c r="AN426" s="303"/>
      <c r="AO426" s="146"/>
      <c r="AP426" s="145"/>
      <c r="AQ426" s="336"/>
      <c r="AR426" s="302"/>
      <c r="AS426" s="302"/>
      <c r="AT426" s="303"/>
      <c r="AU426" s="146"/>
      <c r="AV426" s="145"/>
      <c r="AW426" s="336"/>
      <c r="AX426" s="302"/>
      <c r="AY426" s="302"/>
      <c r="AZ426" s="303"/>
      <c r="BA426" s="146"/>
      <c r="BB426" s="145"/>
      <c r="BC426" s="336"/>
      <c r="BD426" s="303"/>
      <c r="BE426" s="163"/>
      <c r="BF426" s="306"/>
      <c r="BG426" s="302"/>
      <c r="BH426" s="303"/>
      <c r="BI426" s="336"/>
      <c r="BJ426" s="303"/>
      <c r="BK426" s="335" t="str">
        <f t="shared" si="44"/>
        <v/>
      </c>
      <c r="BL426" s="302"/>
      <c r="BM426" s="303"/>
      <c r="BN426" s="306"/>
      <c r="BO426" s="302"/>
      <c r="BP426" s="303"/>
      <c r="BQ426" s="306"/>
      <c r="BR426" s="303"/>
      <c r="BS426" s="148">
        <v>23</v>
      </c>
      <c r="BT426" s="335"/>
      <c r="BU426" s="302"/>
      <c r="BV426" s="302"/>
      <c r="BW426" s="303"/>
      <c r="BX426" s="2"/>
      <c r="BY426" s="8"/>
      <c r="BZ426" s="8"/>
      <c r="CA426" s="8"/>
      <c r="CB426" s="8"/>
      <c r="CC426" s="8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57"/>
      <c r="DI426" s="58"/>
      <c r="DJ426" s="58"/>
      <c r="DK426" s="57"/>
      <c r="DL426" s="58"/>
      <c r="DM426" s="58"/>
      <c r="DN426" s="57"/>
      <c r="DO426" s="58"/>
      <c r="DP426" s="59"/>
      <c r="DQ426" s="59"/>
      <c r="DR426" s="59"/>
      <c r="DZ426" s="133"/>
    </row>
    <row r="427" spans="1:130" ht="12.75" customHeight="1" x14ac:dyDescent="0.2">
      <c r="A427" s="1">
        <v>10</v>
      </c>
      <c r="B427" s="163" t="s">
        <v>232</v>
      </c>
      <c r="C427" s="163" t="s">
        <v>195</v>
      </c>
      <c r="D427" s="335"/>
      <c r="E427" s="302"/>
      <c r="F427" s="302"/>
      <c r="G427" s="302"/>
      <c r="H427" s="303"/>
      <c r="I427" s="335"/>
      <c r="J427" s="302"/>
      <c r="K427" s="302"/>
      <c r="L427" s="302"/>
      <c r="M427" s="303"/>
      <c r="N427" s="336" t="str">
        <f t="shared" si="41"/>
        <v/>
      </c>
      <c r="O427" s="302"/>
      <c r="P427" s="302"/>
      <c r="Q427" s="303"/>
      <c r="R427" s="335"/>
      <c r="S427" s="302"/>
      <c r="T427" s="303"/>
      <c r="U427" s="335"/>
      <c r="V427" s="302"/>
      <c r="W427" s="303"/>
      <c r="X427" s="336" t="str">
        <f t="shared" si="42"/>
        <v/>
      </c>
      <c r="Y427" s="303"/>
      <c r="Z427" s="335" t="str">
        <f t="shared" si="43"/>
        <v/>
      </c>
      <c r="AA427" s="302"/>
      <c r="AB427" s="303"/>
      <c r="AC427" s="144"/>
      <c r="AD427" s="145"/>
      <c r="AE427" s="336"/>
      <c r="AF427" s="302"/>
      <c r="AG427" s="302"/>
      <c r="AH427" s="303"/>
      <c r="AI427" s="146"/>
      <c r="AJ427" s="145"/>
      <c r="AK427" s="336"/>
      <c r="AL427" s="302"/>
      <c r="AM427" s="302"/>
      <c r="AN427" s="303"/>
      <c r="AO427" s="146"/>
      <c r="AP427" s="145"/>
      <c r="AQ427" s="336"/>
      <c r="AR427" s="302"/>
      <c r="AS427" s="302"/>
      <c r="AT427" s="303"/>
      <c r="AU427" s="146"/>
      <c r="AV427" s="145"/>
      <c r="AW427" s="336"/>
      <c r="AX427" s="302"/>
      <c r="AY427" s="302"/>
      <c r="AZ427" s="303"/>
      <c r="BA427" s="146"/>
      <c r="BB427" s="145"/>
      <c r="BC427" s="336"/>
      <c r="BD427" s="303"/>
      <c r="BE427" s="163"/>
      <c r="BF427" s="306"/>
      <c r="BG427" s="302"/>
      <c r="BH427" s="303"/>
      <c r="BI427" s="336"/>
      <c r="BJ427" s="303"/>
      <c r="BK427" s="335" t="str">
        <f t="shared" si="44"/>
        <v/>
      </c>
      <c r="BL427" s="302"/>
      <c r="BM427" s="303"/>
      <c r="BN427" s="306"/>
      <c r="BO427" s="302"/>
      <c r="BP427" s="303"/>
      <c r="BQ427" s="306"/>
      <c r="BR427" s="303"/>
      <c r="BS427" s="148">
        <v>24</v>
      </c>
      <c r="BT427" s="335"/>
      <c r="BU427" s="302"/>
      <c r="BV427" s="302"/>
      <c r="BW427" s="303"/>
      <c r="BX427" s="2"/>
      <c r="BY427" s="8"/>
      <c r="BZ427" s="8"/>
      <c r="CA427" s="8"/>
      <c r="CB427" s="8"/>
      <c r="CC427" s="8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57"/>
      <c r="DI427" s="58"/>
      <c r="DJ427" s="58"/>
      <c r="DK427" s="57"/>
      <c r="DL427" s="58"/>
      <c r="DM427" s="58"/>
      <c r="DN427" s="57"/>
      <c r="DO427" s="58"/>
      <c r="DP427" s="59"/>
      <c r="DQ427" s="59"/>
      <c r="DR427" s="59"/>
      <c r="DZ427" s="133"/>
    </row>
    <row r="428" spans="1:130" ht="12.75" customHeight="1" x14ac:dyDescent="0.2">
      <c r="A428" s="1">
        <v>10</v>
      </c>
      <c r="B428" s="163" t="s">
        <v>239</v>
      </c>
      <c r="C428" s="163" t="s">
        <v>201</v>
      </c>
      <c r="D428" s="335"/>
      <c r="E428" s="302"/>
      <c r="F428" s="302"/>
      <c r="G428" s="302"/>
      <c r="H428" s="303"/>
      <c r="I428" s="335"/>
      <c r="J428" s="302"/>
      <c r="K428" s="302"/>
      <c r="L428" s="302"/>
      <c r="M428" s="303"/>
      <c r="N428" s="336" t="str">
        <f t="shared" si="41"/>
        <v/>
      </c>
      <c r="O428" s="302"/>
      <c r="P428" s="302"/>
      <c r="Q428" s="303"/>
      <c r="R428" s="335"/>
      <c r="S428" s="302"/>
      <c r="T428" s="303"/>
      <c r="U428" s="335"/>
      <c r="V428" s="302"/>
      <c r="W428" s="303"/>
      <c r="X428" s="336" t="str">
        <f t="shared" si="42"/>
        <v/>
      </c>
      <c r="Y428" s="303"/>
      <c r="Z428" s="335" t="str">
        <f t="shared" si="43"/>
        <v/>
      </c>
      <c r="AA428" s="302"/>
      <c r="AB428" s="303"/>
      <c r="AC428" s="144"/>
      <c r="AD428" s="145"/>
      <c r="AE428" s="336"/>
      <c r="AF428" s="302"/>
      <c r="AG428" s="302"/>
      <c r="AH428" s="303"/>
      <c r="AI428" s="146"/>
      <c r="AJ428" s="145"/>
      <c r="AK428" s="336"/>
      <c r="AL428" s="302"/>
      <c r="AM428" s="302"/>
      <c r="AN428" s="303"/>
      <c r="AO428" s="146"/>
      <c r="AP428" s="145"/>
      <c r="AQ428" s="336"/>
      <c r="AR428" s="302"/>
      <c r="AS428" s="302"/>
      <c r="AT428" s="303"/>
      <c r="AU428" s="146"/>
      <c r="AV428" s="145"/>
      <c r="AW428" s="336"/>
      <c r="AX428" s="302"/>
      <c r="AY428" s="302"/>
      <c r="AZ428" s="303"/>
      <c r="BA428" s="146"/>
      <c r="BB428" s="145"/>
      <c r="BC428" s="336"/>
      <c r="BD428" s="303"/>
      <c r="BE428" s="163"/>
      <c r="BF428" s="306"/>
      <c r="BG428" s="302"/>
      <c r="BH428" s="303"/>
      <c r="BI428" s="336"/>
      <c r="BJ428" s="303"/>
      <c r="BK428" s="335" t="str">
        <f t="shared" si="44"/>
        <v/>
      </c>
      <c r="BL428" s="302"/>
      <c r="BM428" s="303"/>
      <c r="BN428" s="306"/>
      <c r="BO428" s="302"/>
      <c r="BP428" s="303"/>
      <c r="BQ428" s="306"/>
      <c r="BR428" s="303"/>
      <c r="BS428" s="147" t="s">
        <v>19</v>
      </c>
      <c r="BT428" s="335"/>
      <c r="BU428" s="302"/>
      <c r="BV428" s="302"/>
      <c r="BW428" s="303"/>
      <c r="BX428" s="2"/>
      <c r="BY428" s="8"/>
      <c r="BZ428" s="8"/>
      <c r="CA428" s="8"/>
      <c r="CB428" s="8"/>
      <c r="CC428" s="8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57"/>
      <c r="DI428" s="58"/>
      <c r="DJ428" s="58"/>
      <c r="DK428" s="57"/>
      <c r="DL428" s="58"/>
      <c r="DM428" s="58"/>
      <c r="DN428" s="57"/>
      <c r="DO428" s="58"/>
      <c r="DP428" s="59"/>
      <c r="DQ428" s="59"/>
      <c r="DR428" s="59"/>
      <c r="DZ428" s="133"/>
    </row>
    <row r="429" spans="1:130" ht="12.75" customHeight="1" x14ac:dyDescent="0.2">
      <c r="A429" s="1">
        <v>10</v>
      </c>
      <c r="B429" s="162" t="s">
        <v>2</v>
      </c>
      <c r="C429" s="162" t="s">
        <v>209</v>
      </c>
      <c r="D429" s="335"/>
      <c r="E429" s="302"/>
      <c r="F429" s="302"/>
      <c r="G429" s="302"/>
      <c r="H429" s="303"/>
      <c r="I429" s="335"/>
      <c r="J429" s="302"/>
      <c r="K429" s="302"/>
      <c r="L429" s="302"/>
      <c r="M429" s="303"/>
      <c r="N429" s="336" t="str">
        <f t="shared" si="41"/>
        <v/>
      </c>
      <c r="O429" s="302"/>
      <c r="P429" s="302"/>
      <c r="Q429" s="303"/>
      <c r="R429" s="335"/>
      <c r="S429" s="302"/>
      <c r="T429" s="303"/>
      <c r="U429" s="335"/>
      <c r="V429" s="302"/>
      <c r="W429" s="303"/>
      <c r="X429" s="336" t="str">
        <f t="shared" si="42"/>
        <v/>
      </c>
      <c r="Y429" s="303"/>
      <c r="Z429" s="335" t="str">
        <f t="shared" si="43"/>
        <v/>
      </c>
      <c r="AA429" s="302"/>
      <c r="AB429" s="303"/>
      <c r="AC429" s="144"/>
      <c r="AD429" s="145"/>
      <c r="AE429" s="336"/>
      <c r="AF429" s="302"/>
      <c r="AG429" s="302"/>
      <c r="AH429" s="303"/>
      <c r="AI429" s="146"/>
      <c r="AJ429" s="145"/>
      <c r="AK429" s="336"/>
      <c r="AL429" s="302"/>
      <c r="AM429" s="302"/>
      <c r="AN429" s="303"/>
      <c r="AO429" s="146"/>
      <c r="AP429" s="145"/>
      <c r="AQ429" s="336"/>
      <c r="AR429" s="302"/>
      <c r="AS429" s="302"/>
      <c r="AT429" s="303"/>
      <c r="AU429" s="146"/>
      <c r="AV429" s="145"/>
      <c r="AW429" s="336"/>
      <c r="AX429" s="302"/>
      <c r="AY429" s="302"/>
      <c r="AZ429" s="303"/>
      <c r="BA429" s="146"/>
      <c r="BB429" s="145"/>
      <c r="BC429" s="336"/>
      <c r="BD429" s="303"/>
      <c r="BE429" s="163"/>
      <c r="BF429" s="306"/>
      <c r="BG429" s="302"/>
      <c r="BH429" s="303"/>
      <c r="BI429" s="336"/>
      <c r="BJ429" s="303"/>
      <c r="BK429" s="335" t="str">
        <f t="shared" si="44"/>
        <v/>
      </c>
      <c r="BL429" s="302"/>
      <c r="BM429" s="303"/>
      <c r="BN429" s="306"/>
      <c r="BO429" s="302"/>
      <c r="BP429" s="303"/>
      <c r="BQ429" s="306"/>
      <c r="BR429" s="303"/>
      <c r="BS429" s="147" t="s">
        <v>27</v>
      </c>
      <c r="BT429" s="335"/>
      <c r="BU429" s="302"/>
      <c r="BV429" s="302"/>
      <c r="BW429" s="303"/>
      <c r="BX429" s="2"/>
      <c r="BY429" s="8"/>
      <c r="BZ429" s="8"/>
      <c r="CA429" s="8"/>
      <c r="CB429" s="8"/>
      <c r="CC429" s="8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57"/>
      <c r="DI429" s="58"/>
      <c r="DJ429" s="58"/>
      <c r="DK429" s="57"/>
      <c r="DL429" s="58"/>
      <c r="DM429" s="58"/>
      <c r="DN429" s="57"/>
      <c r="DO429" s="58"/>
      <c r="DP429" s="59"/>
      <c r="DQ429" s="59"/>
      <c r="DR429" s="59"/>
      <c r="DZ429" s="133"/>
    </row>
    <row r="430" spans="1:130" ht="12.75" customHeight="1" x14ac:dyDescent="0.2">
      <c r="A430" s="1">
        <v>10</v>
      </c>
      <c r="B430" s="162" t="s">
        <v>19</v>
      </c>
      <c r="C430" s="162" t="s">
        <v>216</v>
      </c>
      <c r="D430" s="335"/>
      <c r="E430" s="302"/>
      <c r="F430" s="302"/>
      <c r="G430" s="302"/>
      <c r="H430" s="303"/>
      <c r="I430" s="335"/>
      <c r="J430" s="302"/>
      <c r="K430" s="302"/>
      <c r="L430" s="302"/>
      <c r="M430" s="303"/>
      <c r="N430" s="336" t="str">
        <f t="shared" si="41"/>
        <v/>
      </c>
      <c r="O430" s="302"/>
      <c r="P430" s="302"/>
      <c r="Q430" s="303"/>
      <c r="R430" s="335"/>
      <c r="S430" s="302"/>
      <c r="T430" s="303"/>
      <c r="U430" s="335"/>
      <c r="V430" s="302"/>
      <c r="W430" s="303"/>
      <c r="X430" s="336" t="str">
        <f t="shared" si="42"/>
        <v/>
      </c>
      <c r="Y430" s="303"/>
      <c r="Z430" s="335" t="str">
        <f t="shared" si="43"/>
        <v/>
      </c>
      <c r="AA430" s="302"/>
      <c r="AB430" s="303"/>
      <c r="AC430" s="144"/>
      <c r="AD430" s="145"/>
      <c r="AE430" s="336"/>
      <c r="AF430" s="302"/>
      <c r="AG430" s="302"/>
      <c r="AH430" s="303"/>
      <c r="AI430" s="146"/>
      <c r="AJ430" s="145"/>
      <c r="AK430" s="336"/>
      <c r="AL430" s="302"/>
      <c r="AM430" s="302"/>
      <c r="AN430" s="303"/>
      <c r="AO430" s="146"/>
      <c r="AP430" s="145"/>
      <c r="AQ430" s="336"/>
      <c r="AR430" s="302"/>
      <c r="AS430" s="302"/>
      <c r="AT430" s="303"/>
      <c r="AU430" s="146"/>
      <c r="AV430" s="145"/>
      <c r="AW430" s="336"/>
      <c r="AX430" s="302"/>
      <c r="AY430" s="302"/>
      <c r="AZ430" s="303"/>
      <c r="BA430" s="146"/>
      <c r="BB430" s="145"/>
      <c r="BC430" s="336"/>
      <c r="BD430" s="303"/>
      <c r="BE430" s="163"/>
      <c r="BF430" s="306"/>
      <c r="BG430" s="302"/>
      <c r="BH430" s="303"/>
      <c r="BI430" s="336"/>
      <c r="BJ430" s="303"/>
      <c r="BK430" s="335" t="str">
        <f t="shared" si="44"/>
        <v/>
      </c>
      <c r="BL430" s="302"/>
      <c r="BM430" s="303"/>
      <c r="BN430" s="306"/>
      <c r="BO430" s="302"/>
      <c r="BP430" s="303"/>
      <c r="BQ430" s="306"/>
      <c r="BR430" s="303"/>
      <c r="BS430" s="147" t="s">
        <v>33</v>
      </c>
      <c r="BT430" s="335"/>
      <c r="BU430" s="302"/>
      <c r="BV430" s="302"/>
      <c r="BW430" s="303"/>
      <c r="BX430" s="2"/>
      <c r="BY430" s="8"/>
      <c r="BZ430" s="8"/>
      <c r="CA430" s="8"/>
      <c r="CB430" s="8"/>
      <c r="CC430" s="8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57"/>
      <c r="DI430" s="58"/>
      <c r="DJ430" s="58"/>
      <c r="DK430" s="57"/>
      <c r="DL430" s="58"/>
      <c r="DM430" s="58"/>
      <c r="DN430" s="57"/>
      <c r="DO430" s="58"/>
      <c r="DP430" s="59"/>
      <c r="DQ430" s="59"/>
      <c r="DR430" s="59"/>
      <c r="DZ430" s="133"/>
    </row>
    <row r="431" spans="1:130" ht="12.75" customHeight="1" x14ac:dyDescent="0.2">
      <c r="A431" s="1">
        <v>10</v>
      </c>
      <c r="B431" s="162" t="s">
        <v>27</v>
      </c>
      <c r="C431" s="162" t="s">
        <v>224</v>
      </c>
      <c r="D431" s="335"/>
      <c r="E431" s="302"/>
      <c r="F431" s="302"/>
      <c r="G431" s="302"/>
      <c r="H431" s="303"/>
      <c r="I431" s="335"/>
      <c r="J431" s="302"/>
      <c r="K431" s="302"/>
      <c r="L431" s="302"/>
      <c r="M431" s="303"/>
      <c r="N431" s="336" t="str">
        <f t="shared" si="41"/>
        <v/>
      </c>
      <c r="O431" s="302"/>
      <c r="P431" s="302"/>
      <c r="Q431" s="303"/>
      <c r="R431" s="335"/>
      <c r="S431" s="302"/>
      <c r="T431" s="303"/>
      <c r="U431" s="335"/>
      <c r="V431" s="302"/>
      <c r="W431" s="303"/>
      <c r="X431" s="336" t="str">
        <f t="shared" si="42"/>
        <v/>
      </c>
      <c r="Y431" s="303"/>
      <c r="Z431" s="335" t="str">
        <f t="shared" si="43"/>
        <v/>
      </c>
      <c r="AA431" s="302"/>
      <c r="AB431" s="303"/>
      <c r="AC431" s="144"/>
      <c r="AD431" s="145"/>
      <c r="AE431" s="336"/>
      <c r="AF431" s="302"/>
      <c r="AG431" s="302"/>
      <c r="AH431" s="303"/>
      <c r="AI431" s="146"/>
      <c r="AJ431" s="145"/>
      <c r="AK431" s="336"/>
      <c r="AL431" s="302"/>
      <c r="AM431" s="302"/>
      <c r="AN431" s="303"/>
      <c r="AO431" s="146"/>
      <c r="AP431" s="145"/>
      <c r="AQ431" s="336"/>
      <c r="AR431" s="302"/>
      <c r="AS431" s="302"/>
      <c r="AT431" s="303"/>
      <c r="AU431" s="146"/>
      <c r="AV431" s="145"/>
      <c r="AW431" s="336"/>
      <c r="AX431" s="302"/>
      <c r="AY431" s="302"/>
      <c r="AZ431" s="303"/>
      <c r="BA431" s="146"/>
      <c r="BB431" s="145"/>
      <c r="BC431" s="336"/>
      <c r="BD431" s="303"/>
      <c r="BE431" s="163"/>
      <c r="BF431" s="306"/>
      <c r="BG431" s="302"/>
      <c r="BH431" s="303"/>
      <c r="BI431" s="336"/>
      <c r="BJ431" s="303"/>
      <c r="BK431" s="335" t="str">
        <f t="shared" si="44"/>
        <v/>
      </c>
      <c r="BL431" s="302"/>
      <c r="BM431" s="303"/>
      <c r="BN431" s="306"/>
      <c r="BO431" s="302"/>
      <c r="BP431" s="303"/>
      <c r="BQ431" s="306"/>
      <c r="BR431" s="303"/>
      <c r="BS431" s="147" t="s">
        <v>47</v>
      </c>
      <c r="BT431" s="335"/>
      <c r="BU431" s="302"/>
      <c r="BV431" s="302"/>
      <c r="BW431" s="303"/>
      <c r="BX431" s="2"/>
      <c r="BY431" s="8"/>
      <c r="BZ431" s="8"/>
      <c r="CA431" s="8"/>
      <c r="CB431" s="8"/>
      <c r="CC431" s="8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57"/>
      <c r="DI431" s="58"/>
      <c r="DJ431" s="58"/>
      <c r="DK431" s="57"/>
      <c r="DL431" s="58"/>
      <c r="DM431" s="58"/>
      <c r="DN431" s="57"/>
      <c r="DO431" s="58"/>
      <c r="DP431" s="59"/>
      <c r="DQ431" s="59"/>
      <c r="DR431" s="59"/>
      <c r="DZ431" s="133"/>
    </row>
    <row r="432" spans="1:130" ht="12.75" customHeight="1" x14ac:dyDescent="0.2">
      <c r="A432" s="1">
        <v>10</v>
      </c>
      <c r="B432" s="162" t="s">
        <v>33</v>
      </c>
      <c r="C432" s="162" t="s">
        <v>232</v>
      </c>
      <c r="D432" s="335"/>
      <c r="E432" s="302"/>
      <c r="F432" s="302"/>
      <c r="G432" s="302"/>
      <c r="H432" s="303"/>
      <c r="I432" s="335"/>
      <c r="J432" s="302"/>
      <c r="K432" s="302"/>
      <c r="L432" s="302"/>
      <c r="M432" s="303"/>
      <c r="N432" s="336" t="str">
        <f t="shared" si="41"/>
        <v/>
      </c>
      <c r="O432" s="302"/>
      <c r="P432" s="302"/>
      <c r="Q432" s="303"/>
      <c r="R432" s="335"/>
      <c r="S432" s="302"/>
      <c r="T432" s="303"/>
      <c r="U432" s="335"/>
      <c r="V432" s="302"/>
      <c r="W432" s="303"/>
      <c r="X432" s="336" t="str">
        <f t="shared" si="42"/>
        <v/>
      </c>
      <c r="Y432" s="303"/>
      <c r="Z432" s="335" t="str">
        <f t="shared" si="43"/>
        <v/>
      </c>
      <c r="AA432" s="302"/>
      <c r="AB432" s="303"/>
      <c r="AC432" s="144"/>
      <c r="AD432" s="145"/>
      <c r="AE432" s="336"/>
      <c r="AF432" s="302"/>
      <c r="AG432" s="302"/>
      <c r="AH432" s="303"/>
      <c r="AI432" s="146"/>
      <c r="AJ432" s="145"/>
      <c r="AK432" s="336"/>
      <c r="AL432" s="302"/>
      <c r="AM432" s="302"/>
      <c r="AN432" s="303"/>
      <c r="AO432" s="146"/>
      <c r="AP432" s="145"/>
      <c r="AQ432" s="336"/>
      <c r="AR432" s="302"/>
      <c r="AS432" s="302"/>
      <c r="AT432" s="303"/>
      <c r="AU432" s="146"/>
      <c r="AV432" s="145"/>
      <c r="AW432" s="336"/>
      <c r="AX432" s="302"/>
      <c r="AY432" s="302"/>
      <c r="AZ432" s="303"/>
      <c r="BA432" s="146"/>
      <c r="BB432" s="145"/>
      <c r="BC432" s="336"/>
      <c r="BD432" s="303"/>
      <c r="BE432" s="163"/>
      <c r="BF432" s="306"/>
      <c r="BG432" s="302"/>
      <c r="BH432" s="303"/>
      <c r="BI432" s="336"/>
      <c r="BJ432" s="303"/>
      <c r="BK432" s="335" t="str">
        <f t="shared" si="44"/>
        <v/>
      </c>
      <c r="BL432" s="302"/>
      <c r="BM432" s="303"/>
      <c r="BN432" s="306"/>
      <c r="BO432" s="302"/>
      <c r="BP432" s="303"/>
      <c r="BQ432" s="306"/>
      <c r="BR432" s="303"/>
      <c r="BS432" s="147" t="s">
        <v>75</v>
      </c>
      <c r="BT432" s="335"/>
      <c r="BU432" s="302"/>
      <c r="BV432" s="302"/>
      <c r="BW432" s="303"/>
      <c r="BX432" s="2"/>
      <c r="BY432" s="8"/>
      <c r="BZ432" s="8"/>
      <c r="CA432" s="8"/>
      <c r="CB432" s="8"/>
      <c r="CC432" s="8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57"/>
      <c r="DI432" s="58"/>
      <c r="DJ432" s="58"/>
      <c r="DK432" s="57"/>
      <c r="DL432" s="58"/>
      <c r="DM432" s="58"/>
      <c r="DN432" s="57"/>
      <c r="DO432" s="58"/>
      <c r="DP432" s="59"/>
      <c r="DQ432" s="59"/>
      <c r="DR432" s="59"/>
      <c r="DZ432" s="133"/>
    </row>
    <row r="433" spans="1:130" ht="12.75" customHeight="1" x14ac:dyDescent="0.2">
      <c r="A433" s="1">
        <v>10</v>
      </c>
      <c r="B433" s="162" t="s">
        <v>47</v>
      </c>
      <c r="C433" s="162" t="s">
        <v>239</v>
      </c>
      <c r="D433" s="335"/>
      <c r="E433" s="302"/>
      <c r="F433" s="302"/>
      <c r="G433" s="302"/>
      <c r="H433" s="303"/>
      <c r="I433" s="335"/>
      <c r="J433" s="302"/>
      <c r="K433" s="302"/>
      <c r="L433" s="302"/>
      <c r="M433" s="303"/>
      <c r="N433" s="336" t="str">
        <f t="shared" si="41"/>
        <v/>
      </c>
      <c r="O433" s="302"/>
      <c r="P433" s="302"/>
      <c r="Q433" s="303"/>
      <c r="R433" s="335"/>
      <c r="S433" s="302"/>
      <c r="T433" s="303"/>
      <c r="U433" s="335"/>
      <c r="V433" s="302"/>
      <c r="W433" s="303"/>
      <c r="X433" s="336" t="str">
        <f t="shared" si="42"/>
        <v/>
      </c>
      <c r="Y433" s="303"/>
      <c r="Z433" s="335" t="str">
        <f t="shared" si="43"/>
        <v/>
      </c>
      <c r="AA433" s="302"/>
      <c r="AB433" s="303"/>
      <c r="AC433" s="144"/>
      <c r="AD433" s="145"/>
      <c r="AE433" s="336"/>
      <c r="AF433" s="302"/>
      <c r="AG433" s="302"/>
      <c r="AH433" s="303"/>
      <c r="AI433" s="146"/>
      <c r="AJ433" s="145"/>
      <c r="AK433" s="336"/>
      <c r="AL433" s="302"/>
      <c r="AM433" s="302"/>
      <c r="AN433" s="303"/>
      <c r="AO433" s="146"/>
      <c r="AP433" s="145"/>
      <c r="AQ433" s="336"/>
      <c r="AR433" s="302"/>
      <c r="AS433" s="302"/>
      <c r="AT433" s="303"/>
      <c r="AU433" s="146"/>
      <c r="AV433" s="145"/>
      <c r="AW433" s="336"/>
      <c r="AX433" s="302"/>
      <c r="AY433" s="302"/>
      <c r="AZ433" s="303"/>
      <c r="BA433" s="146"/>
      <c r="BB433" s="145"/>
      <c r="BC433" s="336"/>
      <c r="BD433" s="303"/>
      <c r="BE433" s="163"/>
      <c r="BF433" s="306"/>
      <c r="BG433" s="302"/>
      <c r="BH433" s="303"/>
      <c r="BI433" s="336"/>
      <c r="BJ433" s="303"/>
      <c r="BK433" s="335" t="str">
        <f t="shared" si="44"/>
        <v/>
      </c>
      <c r="BL433" s="302"/>
      <c r="BM433" s="303"/>
      <c r="BN433" s="306"/>
      <c r="BO433" s="302"/>
      <c r="BP433" s="303"/>
      <c r="BQ433" s="306"/>
      <c r="BR433" s="303"/>
      <c r="BS433" s="147" t="s">
        <v>87</v>
      </c>
      <c r="BT433" s="335"/>
      <c r="BU433" s="302"/>
      <c r="BV433" s="302"/>
      <c r="BW433" s="303"/>
      <c r="BX433" s="2"/>
      <c r="BY433" s="8"/>
      <c r="BZ433" s="8"/>
      <c r="CA433" s="8"/>
      <c r="CB433" s="8"/>
      <c r="CC433" s="8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57"/>
      <c r="DI433" s="58"/>
      <c r="DJ433" s="58"/>
      <c r="DK433" s="57"/>
      <c r="DL433" s="58"/>
      <c r="DM433" s="58"/>
      <c r="DN433" s="57"/>
      <c r="DO433" s="58"/>
      <c r="DP433" s="59"/>
      <c r="DQ433" s="59"/>
      <c r="DR433" s="59"/>
      <c r="DZ433" s="133"/>
    </row>
    <row r="434" spans="1:130" ht="12.75" customHeight="1" x14ac:dyDescent="0.2">
      <c r="A434" s="1">
        <v>10</v>
      </c>
      <c r="B434" s="164" t="s">
        <v>75</v>
      </c>
      <c r="C434" s="164" t="s">
        <v>245</v>
      </c>
      <c r="D434" s="320"/>
      <c r="E434" s="294"/>
      <c r="F434" s="294"/>
      <c r="G434" s="294"/>
      <c r="H434" s="295"/>
      <c r="I434" s="320"/>
      <c r="J434" s="294"/>
      <c r="K434" s="294"/>
      <c r="L434" s="294"/>
      <c r="M434" s="295"/>
      <c r="N434" s="334" t="str">
        <f t="shared" si="41"/>
        <v/>
      </c>
      <c r="O434" s="294"/>
      <c r="P434" s="294"/>
      <c r="Q434" s="295"/>
      <c r="R434" s="320"/>
      <c r="S434" s="294"/>
      <c r="T434" s="295"/>
      <c r="U434" s="320"/>
      <c r="V434" s="294"/>
      <c r="W434" s="295"/>
      <c r="X434" s="334" t="str">
        <f t="shared" si="42"/>
        <v/>
      </c>
      <c r="Y434" s="295"/>
      <c r="Z434" s="320" t="str">
        <f t="shared" si="43"/>
        <v/>
      </c>
      <c r="AA434" s="294"/>
      <c r="AB434" s="295"/>
      <c r="AC434" s="151"/>
      <c r="AD434" s="152"/>
      <c r="AE434" s="334"/>
      <c r="AF434" s="294"/>
      <c r="AG434" s="294"/>
      <c r="AH434" s="295"/>
      <c r="AI434" s="153"/>
      <c r="AJ434" s="152"/>
      <c r="AK434" s="334"/>
      <c r="AL434" s="294"/>
      <c r="AM434" s="294"/>
      <c r="AN434" s="295"/>
      <c r="AO434" s="153"/>
      <c r="AP434" s="152"/>
      <c r="AQ434" s="334"/>
      <c r="AR434" s="294"/>
      <c r="AS434" s="294"/>
      <c r="AT434" s="295"/>
      <c r="AU434" s="153"/>
      <c r="AV434" s="152"/>
      <c r="AW434" s="334"/>
      <c r="AX434" s="294"/>
      <c r="AY434" s="294"/>
      <c r="AZ434" s="295"/>
      <c r="BA434" s="153"/>
      <c r="BB434" s="152"/>
      <c r="BC434" s="334"/>
      <c r="BD434" s="295"/>
      <c r="BE434" s="165"/>
      <c r="BF434" s="298"/>
      <c r="BG434" s="294"/>
      <c r="BH434" s="295"/>
      <c r="BI434" s="334"/>
      <c r="BJ434" s="295"/>
      <c r="BK434" s="320" t="str">
        <f t="shared" si="44"/>
        <v/>
      </c>
      <c r="BL434" s="294"/>
      <c r="BM434" s="295"/>
      <c r="BN434" s="298"/>
      <c r="BO434" s="294"/>
      <c r="BP434" s="295"/>
      <c r="BQ434" s="298"/>
      <c r="BR434" s="295"/>
      <c r="BS434" s="154" t="s">
        <v>94</v>
      </c>
      <c r="BT434" s="320"/>
      <c r="BU434" s="294"/>
      <c r="BV434" s="294"/>
      <c r="BW434" s="295"/>
      <c r="BX434" s="2"/>
      <c r="BY434" s="8"/>
      <c r="BZ434" s="8"/>
      <c r="CA434" s="8"/>
      <c r="CB434" s="8"/>
      <c r="CC434" s="8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57"/>
      <c r="DI434" s="58"/>
      <c r="DJ434" s="58"/>
      <c r="DK434" s="57"/>
      <c r="DL434" s="58"/>
      <c r="DM434" s="58"/>
      <c r="DN434" s="57"/>
      <c r="DO434" s="58"/>
      <c r="DP434" s="59"/>
      <c r="DQ434" s="59"/>
      <c r="DR434" s="59"/>
      <c r="DZ434" s="133"/>
    </row>
    <row r="435" spans="1:130" ht="12.75" customHeight="1" x14ac:dyDescent="0.2">
      <c r="A435" s="1">
        <v>10</v>
      </c>
      <c r="B435" s="321"/>
      <c r="C435" s="322"/>
      <c r="D435" s="322"/>
      <c r="E435" s="322"/>
      <c r="F435" s="322"/>
      <c r="G435" s="322"/>
      <c r="H435" s="322"/>
      <c r="I435" s="322"/>
      <c r="J435" s="322"/>
      <c r="K435" s="322"/>
      <c r="L435" s="322"/>
      <c r="M435" s="322"/>
      <c r="N435" s="322"/>
      <c r="O435" s="322"/>
      <c r="P435" s="322"/>
      <c r="Q435" s="322"/>
      <c r="R435" s="322"/>
      <c r="S435" s="322"/>
      <c r="T435" s="322"/>
      <c r="U435" s="322"/>
      <c r="V435" s="322"/>
      <c r="W435" s="322"/>
      <c r="X435" s="322"/>
      <c r="Y435" s="322"/>
      <c r="Z435" s="322"/>
      <c r="AA435" s="322"/>
      <c r="AB435" s="322"/>
      <c r="AC435" s="322"/>
      <c r="AD435" s="322"/>
      <c r="AE435" s="322"/>
      <c r="AF435" s="322"/>
      <c r="AG435" s="322"/>
      <c r="AH435" s="322"/>
      <c r="AI435" s="322"/>
      <c r="AJ435" s="322"/>
      <c r="AK435" s="322"/>
      <c r="AL435" s="322"/>
      <c r="AM435" s="322"/>
      <c r="AN435" s="322"/>
      <c r="AO435" s="322"/>
      <c r="AP435" s="322"/>
      <c r="AQ435" s="322"/>
      <c r="AR435" s="322"/>
      <c r="AS435" s="322"/>
      <c r="AT435" s="322"/>
      <c r="AU435" s="322"/>
      <c r="AV435" s="322"/>
      <c r="AW435" s="322"/>
      <c r="AX435" s="322"/>
      <c r="AY435" s="322"/>
      <c r="AZ435" s="322"/>
      <c r="BA435" s="322"/>
      <c r="BB435" s="322"/>
      <c r="BC435" s="322"/>
      <c r="BD435" s="322"/>
      <c r="BE435" s="322"/>
      <c r="BF435" s="322"/>
      <c r="BG435" s="322"/>
      <c r="BH435" s="322"/>
      <c r="BI435" s="322"/>
      <c r="BJ435" s="322"/>
      <c r="BK435" s="322"/>
      <c r="BL435" s="322"/>
      <c r="BM435" s="322"/>
      <c r="BN435" s="322"/>
      <c r="BO435" s="322"/>
      <c r="BP435" s="322"/>
      <c r="BQ435" s="322"/>
      <c r="BR435" s="322"/>
      <c r="BS435" s="322"/>
      <c r="BT435" s="322"/>
      <c r="BU435" s="322"/>
      <c r="BV435" s="322"/>
      <c r="BW435" s="322"/>
      <c r="BX435" s="2"/>
      <c r="BY435" s="8"/>
      <c r="BZ435" s="8"/>
      <c r="CA435" s="8"/>
      <c r="CB435" s="8"/>
      <c r="CC435" s="8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57"/>
      <c r="DI435" s="58"/>
      <c r="DJ435" s="58"/>
      <c r="DK435" s="57"/>
      <c r="DL435" s="58"/>
      <c r="DM435" s="58"/>
      <c r="DN435" s="57"/>
      <c r="DO435" s="58"/>
      <c r="DP435" s="59"/>
      <c r="DQ435" s="59"/>
      <c r="DR435" s="59"/>
      <c r="DZ435" s="133"/>
    </row>
    <row r="436" spans="1:130" ht="12.75" customHeight="1" x14ac:dyDescent="0.2">
      <c r="A436" s="1">
        <v>10</v>
      </c>
      <c r="B436" s="323" t="s">
        <v>247</v>
      </c>
      <c r="C436" s="324"/>
      <c r="D436" s="324"/>
      <c r="E436" s="324"/>
      <c r="F436" s="324"/>
      <c r="G436" s="324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  <c r="T436" s="324"/>
      <c r="U436" s="324"/>
      <c r="V436" s="324"/>
      <c r="W436" s="324"/>
      <c r="X436" s="324"/>
      <c r="Y436" s="324"/>
      <c r="Z436" s="324"/>
      <c r="AA436" s="324"/>
      <c r="AB436" s="324"/>
      <c r="AC436" s="324"/>
      <c r="AD436" s="324"/>
      <c r="AE436" s="324"/>
      <c r="AF436" s="324"/>
      <c r="AG436" s="324"/>
      <c r="AH436" s="324"/>
      <c r="AI436" s="324"/>
      <c r="AJ436" s="324"/>
      <c r="AK436" s="324"/>
      <c r="AL436" s="324"/>
      <c r="AM436" s="324"/>
      <c r="AN436" s="324"/>
      <c r="AO436" s="324"/>
      <c r="AP436" s="324"/>
      <c r="AQ436" s="324"/>
      <c r="AR436" s="324"/>
      <c r="AS436" s="324"/>
      <c r="AT436" s="324"/>
      <c r="AU436" s="324"/>
      <c r="AV436" s="324"/>
      <c r="AW436" s="324"/>
      <c r="AX436" s="324"/>
      <c r="AY436" s="324"/>
      <c r="AZ436" s="324"/>
      <c r="BA436" s="324"/>
      <c r="BB436" s="324"/>
      <c r="BC436" s="324"/>
      <c r="BD436" s="324"/>
      <c r="BE436" s="324"/>
      <c r="BF436" s="324"/>
      <c r="BG436" s="324"/>
      <c r="BH436" s="324"/>
      <c r="BI436" s="324"/>
      <c r="BJ436" s="325" t="s">
        <v>248</v>
      </c>
      <c r="BK436" s="326"/>
      <c r="BL436" s="326"/>
      <c r="BM436" s="326"/>
      <c r="BN436" s="326"/>
      <c r="BO436" s="326"/>
      <c r="BP436" s="326"/>
      <c r="BQ436" s="326"/>
      <c r="BR436" s="326"/>
      <c r="BS436" s="326"/>
      <c r="BT436" s="326"/>
      <c r="BU436" s="326"/>
      <c r="BV436" s="326"/>
      <c r="BW436" s="327"/>
      <c r="BX436" s="2"/>
      <c r="BY436" s="8"/>
      <c r="BZ436" s="8"/>
      <c r="CA436" s="8"/>
      <c r="CB436" s="8"/>
      <c r="CC436" s="8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57"/>
      <c r="DI436" s="58"/>
      <c r="DJ436" s="58"/>
      <c r="DK436" s="57"/>
      <c r="DL436" s="58"/>
      <c r="DM436" s="58"/>
      <c r="DN436" s="57"/>
      <c r="DO436" s="58"/>
      <c r="DP436" s="59"/>
      <c r="DQ436" s="59"/>
      <c r="DR436" s="59"/>
      <c r="DZ436" s="133"/>
    </row>
    <row r="437" spans="1:130" ht="12.75" customHeight="1" x14ac:dyDescent="0.2">
      <c r="A437" s="1">
        <v>10</v>
      </c>
      <c r="B437" s="331" t="s">
        <v>249</v>
      </c>
      <c r="C437" s="316"/>
      <c r="D437" s="332" t="s">
        <v>250</v>
      </c>
      <c r="E437" s="316"/>
      <c r="F437" s="333" t="s">
        <v>251</v>
      </c>
      <c r="G437" s="315"/>
      <c r="H437" s="315"/>
      <c r="I437" s="316"/>
      <c r="J437" s="333" t="s">
        <v>252</v>
      </c>
      <c r="K437" s="315"/>
      <c r="L437" s="315"/>
      <c r="M437" s="318"/>
      <c r="N437" s="331" t="s">
        <v>249</v>
      </c>
      <c r="O437" s="316"/>
      <c r="P437" s="332" t="s">
        <v>250</v>
      </c>
      <c r="Q437" s="316"/>
      <c r="R437" s="333" t="s">
        <v>251</v>
      </c>
      <c r="S437" s="315"/>
      <c r="T437" s="315"/>
      <c r="U437" s="316"/>
      <c r="V437" s="333" t="s">
        <v>252</v>
      </c>
      <c r="W437" s="315"/>
      <c r="X437" s="315"/>
      <c r="Y437" s="318"/>
      <c r="Z437" s="331" t="s">
        <v>249</v>
      </c>
      <c r="AA437" s="316"/>
      <c r="AB437" s="332" t="s">
        <v>250</v>
      </c>
      <c r="AC437" s="316"/>
      <c r="AD437" s="333" t="s">
        <v>251</v>
      </c>
      <c r="AE437" s="315"/>
      <c r="AF437" s="315"/>
      <c r="AG437" s="316"/>
      <c r="AH437" s="333" t="s">
        <v>252</v>
      </c>
      <c r="AI437" s="315"/>
      <c r="AJ437" s="315"/>
      <c r="AK437" s="318"/>
      <c r="AL437" s="331" t="s">
        <v>249</v>
      </c>
      <c r="AM437" s="316"/>
      <c r="AN437" s="332" t="s">
        <v>250</v>
      </c>
      <c r="AO437" s="316"/>
      <c r="AP437" s="333" t="s">
        <v>251</v>
      </c>
      <c r="AQ437" s="315"/>
      <c r="AR437" s="315"/>
      <c r="AS437" s="316"/>
      <c r="AT437" s="333" t="s">
        <v>252</v>
      </c>
      <c r="AU437" s="315"/>
      <c r="AV437" s="315"/>
      <c r="AW437" s="318"/>
      <c r="AX437" s="331" t="s">
        <v>249</v>
      </c>
      <c r="AY437" s="316"/>
      <c r="AZ437" s="332" t="s">
        <v>250</v>
      </c>
      <c r="BA437" s="316"/>
      <c r="BB437" s="333" t="s">
        <v>251</v>
      </c>
      <c r="BC437" s="315"/>
      <c r="BD437" s="315"/>
      <c r="BE437" s="316"/>
      <c r="BF437" s="333" t="s">
        <v>253</v>
      </c>
      <c r="BG437" s="315"/>
      <c r="BH437" s="315"/>
      <c r="BI437" s="318"/>
      <c r="BJ437" s="328"/>
      <c r="BK437" s="329"/>
      <c r="BL437" s="329"/>
      <c r="BM437" s="329"/>
      <c r="BN437" s="329"/>
      <c r="BO437" s="329"/>
      <c r="BP437" s="329"/>
      <c r="BQ437" s="329"/>
      <c r="BR437" s="329"/>
      <c r="BS437" s="329"/>
      <c r="BT437" s="329"/>
      <c r="BU437" s="329"/>
      <c r="BV437" s="329"/>
      <c r="BW437" s="330"/>
      <c r="BX437" s="2"/>
      <c r="BY437" s="8"/>
      <c r="BZ437" s="8"/>
      <c r="CA437" s="8"/>
      <c r="CB437" s="8"/>
      <c r="CC437" s="8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57"/>
      <c r="DI437" s="58"/>
      <c r="DJ437" s="58"/>
      <c r="DK437" s="57"/>
      <c r="DL437" s="58"/>
      <c r="DM437" s="58"/>
      <c r="DN437" s="57"/>
      <c r="DO437" s="58"/>
      <c r="DP437" s="59"/>
      <c r="DQ437" s="59"/>
      <c r="DR437" s="59"/>
      <c r="DZ437" s="133"/>
    </row>
    <row r="438" spans="1:130" ht="12.75" customHeight="1" x14ac:dyDescent="0.2">
      <c r="A438" s="1">
        <v>10</v>
      </c>
      <c r="B438" s="319"/>
      <c r="C438" s="310"/>
      <c r="D438" s="309"/>
      <c r="E438" s="310"/>
      <c r="F438" s="311"/>
      <c r="G438" s="312"/>
      <c r="H438" s="312"/>
      <c r="I438" s="310"/>
      <c r="J438" s="311"/>
      <c r="K438" s="312"/>
      <c r="L438" s="312"/>
      <c r="M438" s="313"/>
      <c r="N438" s="319"/>
      <c r="O438" s="310"/>
      <c r="P438" s="309"/>
      <c r="Q438" s="310"/>
      <c r="R438" s="311"/>
      <c r="S438" s="312"/>
      <c r="T438" s="312"/>
      <c r="U438" s="310"/>
      <c r="V438" s="311"/>
      <c r="W438" s="312"/>
      <c r="X438" s="312"/>
      <c r="Y438" s="313"/>
      <c r="Z438" s="319"/>
      <c r="AA438" s="310"/>
      <c r="AB438" s="309"/>
      <c r="AC438" s="310"/>
      <c r="AD438" s="311"/>
      <c r="AE438" s="312"/>
      <c r="AF438" s="312"/>
      <c r="AG438" s="310"/>
      <c r="AH438" s="311"/>
      <c r="AI438" s="312"/>
      <c r="AJ438" s="312"/>
      <c r="AK438" s="313"/>
      <c r="AL438" s="319"/>
      <c r="AM438" s="310"/>
      <c r="AN438" s="309"/>
      <c r="AO438" s="310"/>
      <c r="AP438" s="311"/>
      <c r="AQ438" s="312"/>
      <c r="AR438" s="312"/>
      <c r="AS438" s="310"/>
      <c r="AT438" s="311"/>
      <c r="AU438" s="312"/>
      <c r="AV438" s="312"/>
      <c r="AW438" s="313"/>
      <c r="AX438" s="319"/>
      <c r="AY438" s="310"/>
      <c r="AZ438" s="309"/>
      <c r="BA438" s="310"/>
      <c r="BB438" s="311"/>
      <c r="BC438" s="312"/>
      <c r="BD438" s="312"/>
      <c r="BE438" s="310"/>
      <c r="BF438" s="311"/>
      <c r="BG438" s="312"/>
      <c r="BH438" s="312"/>
      <c r="BI438" s="313"/>
      <c r="BJ438" s="314" t="s">
        <v>255</v>
      </c>
      <c r="BK438" s="315"/>
      <c r="BL438" s="315"/>
      <c r="BM438" s="315"/>
      <c r="BN438" s="315"/>
      <c r="BO438" s="315"/>
      <c r="BP438" s="315"/>
      <c r="BQ438" s="315"/>
      <c r="BR438" s="315"/>
      <c r="BS438" s="316"/>
      <c r="BT438" s="317" t="str">
        <f>IF(MAX(R374:T390,R411:T417)=0,"",MAX(R374:T390,R411:T417))</f>
        <v/>
      </c>
      <c r="BU438" s="315"/>
      <c r="BV438" s="315"/>
      <c r="BW438" s="318"/>
      <c r="BX438" s="2"/>
      <c r="BY438" s="8"/>
      <c r="BZ438" s="8"/>
      <c r="CA438" s="8"/>
      <c r="CB438" s="8"/>
      <c r="CC438" s="8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57"/>
      <c r="DI438" s="58"/>
      <c r="DJ438" s="58"/>
      <c r="DK438" s="57"/>
      <c r="DL438" s="58"/>
      <c r="DM438" s="58"/>
      <c r="DN438" s="57"/>
      <c r="DO438" s="58"/>
      <c r="DP438" s="59"/>
      <c r="DQ438" s="59"/>
      <c r="DR438" s="59"/>
      <c r="DZ438" s="133"/>
    </row>
    <row r="439" spans="1:130" ht="12.75" customHeight="1" x14ac:dyDescent="0.2">
      <c r="A439" s="1">
        <v>10</v>
      </c>
      <c r="B439" s="306"/>
      <c r="C439" s="300"/>
      <c r="D439" s="299"/>
      <c r="E439" s="300"/>
      <c r="F439" s="301"/>
      <c r="G439" s="302"/>
      <c r="H439" s="302"/>
      <c r="I439" s="300"/>
      <c r="J439" s="301"/>
      <c r="K439" s="302"/>
      <c r="L439" s="302"/>
      <c r="M439" s="303"/>
      <c r="N439" s="306"/>
      <c r="O439" s="300"/>
      <c r="P439" s="299"/>
      <c r="Q439" s="300"/>
      <c r="R439" s="301"/>
      <c r="S439" s="302"/>
      <c r="T439" s="302"/>
      <c r="U439" s="300"/>
      <c r="V439" s="301"/>
      <c r="W439" s="302"/>
      <c r="X439" s="302"/>
      <c r="Y439" s="303"/>
      <c r="Z439" s="306"/>
      <c r="AA439" s="300"/>
      <c r="AB439" s="299"/>
      <c r="AC439" s="300"/>
      <c r="AD439" s="301"/>
      <c r="AE439" s="302"/>
      <c r="AF439" s="302"/>
      <c r="AG439" s="300"/>
      <c r="AH439" s="301"/>
      <c r="AI439" s="302"/>
      <c r="AJ439" s="302"/>
      <c r="AK439" s="303"/>
      <c r="AL439" s="306"/>
      <c r="AM439" s="300"/>
      <c r="AN439" s="299"/>
      <c r="AO439" s="300"/>
      <c r="AP439" s="301"/>
      <c r="AQ439" s="302"/>
      <c r="AR439" s="302"/>
      <c r="AS439" s="300"/>
      <c r="AT439" s="301"/>
      <c r="AU439" s="302"/>
      <c r="AV439" s="302"/>
      <c r="AW439" s="303"/>
      <c r="AX439" s="306"/>
      <c r="AY439" s="300"/>
      <c r="AZ439" s="299"/>
      <c r="BA439" s="300"/>
      <c r="BB439" s="301"/>
      <c r="BC439" s="302"/>
      <c r="BD439" s="302"/>
      <c r="BE439" s="300"/>
      <c r="BF439" s="301"/>
      <c r="BG439" s="302"/>
      <c r="BH439" s="302"/>
      <c r="BI439" s="303"/>
      <c r="BJ439" s="304" t="s">
        <v>256</v>
      </c>
      <c r="BK439" s="302"/>
      <c r="BL439" s="302"/>
      <c r="BM439" s="302"/>
      <c r="BN439" s="302"/>
      <c r="BO439" s="302"/>
      <c r="BP439" s="302"/>
      <c r="BQ439" s="302"/>
      <c r="BR439" s="302"/>
      <c r="BS439" s="300"/>
      <c r="BT439" s="305" t="str">
        <f>IF(MIN(R374:T390,R411:T417)=0,"",MIN(R374:T390,R411:T417))</f>
        <v/>
      </c>
      <c r="BU439" s="302"/>
      <c r="BV439" s="302"/>
      <c r="BW439" s="303"/>
      <c r="BX439" s="2"/>
      <c r="BY439" s="8"/>
      <c r="BZ439" s="8"/>
      <c r="CA439" s="8"/>
      <c r="CB439" s="8"/>
      <c r="CC439" s="8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57"/>
      <c r="DI439" s="58"/>
      <c r="DJ439" s="58"/>
      <c r="DK439" s="57"/>
      <c r="DL439" s="58"/>
      <c r="DM439" s="58"/>
      <c r="DN439" s="57"/>
      <c r="DO439" s="58"/>
      <c r="DP439" s="59"/>
      <c r="DQ439" s="59"/>
      <c r="DR439" s="59"/>
      <c r="DZ439" s="133"/>
    </row>
    <row r="440" spans="1:130" ht="12.75" customHeight="1" x14ac:dyDescent="0.2">
      <c r="A440" s="1">
        <v>10</v>
      </c>
      <c r="B440" s="306"/>
      <c r="C440" s="300"/>
      <c r="D440" s="299"/>
      <c r="E440" s="300"/>
      <c r="F440" s="301"/>
      <c r="G440" s="302"/>
      <c r="H440" s="302"/>
      <c r="I440" s="300"/>
      <c r="J440" s="301"/>
      <c r="K440" s="302"/>
      <c r="L440" s="302"/>
      <c r="M440" s="303"/>
      <c r="N440" s="306"/>
      <c r="O440" s="300"/>
      <c r="P440" s="299"/>
      <c r="Q440" s="300"/>
      <c r="R440" s="301"/>
      <c r="S440" s="302"/>
      <c r="T440" s="302"/>
      <c r="U440" s="300"/>
      <c r="V440" s="301"/>
      <c r="W440" s="302"/>
      <c r="X440" s="302"/>
      <c r="Y440" s="303"/>
      <c r="Z440" s="306"/>
      <c r="AA440" s="300"/>
      <c r="AB440" s="299"/>
      <c r="AC440" s="300"/>
      <c r="AD440" s="301"/>
      <c r="AE440" s="302"/>
      <c r="AF440" s="302"/>
      <c r="AG440" s="300"/>
      <c r="AH440" s="301"/>
      <c r="AI440" s="302"/>
      <c r="AJ440" s="302"/>
      <c r="AK440" s="303"/>
      <c r="AL440" s="306"/>
      <c r="AM440" s="300"/>
      <c r="AN440" s="299"/>
      <c r="AO440" s="300"/>
      <c r="AP440" s="301"/>
      <c r="AQ440" s="302"/>
      <c r="AR440" s="302"/>
      <c r="AS440" s="300"/>
      <c r="AT440" s="301"/>
      <c r="AU440" s="302"/>
      <c r="AV440" s="302"/>
      <c r="AW440" s="303"/>
      <c r="AX440" s="306"/>
      <c r="AY440" s="300"/>
      <c r="AZ440" s="299"/>
      <c r="BA440" s="300"/>
      <c r="BB440" s="301"/>
      <c r="BC440" s="302"/>
      <c r="BD440" s="302"/>
      <c r="BE440" s="300"/>
      <c r="BF440" s="301"/>
      <c r="BG440" s="302"/>
      <c r="BH440" s="302"/>
      <c r="BI440" s="303"/>
      <c r="BJ440" s="304" t="s">
        <v>257</v>
      </c>
      <c r="BK440" s="302"/>
      <c r="BL440" s="302"/>
      <c r="BM440" s="302"/>
      <c r="BN440" s="302"/>
      <c r="BO440" s="302"/>
      <c r="BP440" s="302"/>
      <c r="BQ440" s="302"/>
      <c r="BR440" s="302"/>
      <c r="BS440" s="300"/>
      <c r="BT440" s="307" t="str">
        <f ca="1">IF(BT441="","",IF(ISERROR(MATCH(BT441,BK374:BK390,0))=TRUE,OFFSET(BK410,MATCH(BT441,BK411:BK417,0),-5),OFFSET(BK373,MATCH(BT441,BK374:BK390,0),-5)))</f>
        <v/>
      </c>
      <c r="BU440" s="302"/>
      <c r="BV440" s="302"/>
      <c r="BW440" s="303"/>
      <c r="BX440" s="2"/>
      <c r="BY440" s="8"/>
      <c r="BZ440" s="8"/>
      <c r="CA440" s="8"/>
      <c r="CB440" s="8"/>
      <c r="CC440" s="8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57"/>
      <c r="DI440" s="58"/>
      <c r="DJ440" s="58"/>
      <c r="DK440" s="57"/>
      <c r="DL440" s="58"/>
      <c r="DM440" s="58"/>
      <c r="DN440" s="57"/>
      <c r="DO440" s="58"/>
      <c r="DP440" s="59"/>
      <c r="DQ440" s="59"/>
      <c r="DR440" s="59"/>
      <c r="DZ440" s="133"/>
    </row>
    <row r="441" spans="1:130" ht="12.75" customHeight="1" x14ac:dyDescent="0.2">
      <c r="A441" s="1">
        <v>10</v>
      </c>
      <c r="B441" s="306"/>
      <c r="C441" s="300"/>
      <c r="D441" s="299"/>
      <c r="E441" s="300"/>
      <c r="F441" s="301"/>
      <c r="G441" s="302"/>
      <c r="H441" s="302"/>
      <c r="I441" s="300"/>
      <c r="J441" s="301"/>
      <c r="K441" s="302"/>
      <c r="L441" s="302"/>
      <c r="M441" s="303"/>
      <c r="N441" s="306"/>
      <c r="O441" s="300"/>
      <c r="P441" s="299"/>
      <c r="Q441" s="300"/>
      <c r="R441" s="301"/>
      <c r="S441" s="302"/>
      <c r="T441" s="302"/>
      <c r="U441" s="300"/>
      <c r="V441" s="301"/>
      <c r="W441" s="302"/>
      <c r="X441" s="302"/>
      <c r="Y441" s="303"/>
      <c r="Z441" s="306"/>
      <c r="AA441" s="300"/>
      <c r="AB441" s="299"/>
      <c r="AC441" s="300"/>
      <c r="AD441" s="301"/>
      <c r="AE441" s="302"/>
      <c r="AF441" s="302"/>
      <c r="AG441" s="300"/>
      <c r="AH441" s="301"/>
      <c r="AI441" s="302"/>
      <c r="AJ441" s="302"/>
      <c r="AK441" s="303"/>
      <c r="AL441" s="306"/>
      <c r="AM441" s="300"/>
      <c r="AN441" s="299"/>
      <c r="AO441" s="300"/>
      <c r="AP441" s="301"/>
      <c r="AQ441" s="302"/>
      <c r="AR441" s="302"/>
      <c r="AS441" s="300"/>
      <c r="AT441" s="301"/>
      <c r="AU441" s="302"/>
      <c r="AV441" s="302"/>
      <c r="AW441" s="303"/>
      <c r="AX441" s="306"/>
      <c r="AY441" s="300"/>
      <c r="AZ441" s="299"/>
      <c r="BA441" s="300"/>
      <c r="BB441" s="301"/>
      <c r="BC441" s="302"/>
      <c r="BD441" s="302"/>
      <c r="BE441" s="300"/>
      <c r="BF441" s="301"/>
      <c r="BG441" s="302"/>
      <c r="BH441" s="302"/>
      <c r="BI441" s="303"/>
      <c r="BJ441" s="308" t="s">
        <v>258</v>
      </c>
      <c r="BK441" s="302"/>
      <c r="BL441" s="302"/>
      <c r="BM441" s="302"/>
      <c r="BN441" s="302"/>
      <c r="BO441" s="302"/>
      <c r="BP441" s="302"/>
      <c r="BQ441" s="302"/>
      <c r="BR441" s="302"/>
      <c r="BS441" s="300"/>
      <c r="BT441" s="305" t="str">
        <f>IF(MAX(BK374:BM390,BK411:BM417)=0,"",MAX(BK374:BM390,BK411:BM417))</f>
        <v/>
      </c>
      <c r="BU441" s="302"/>
      <c r="BV441" s="302"/>
      <c r="BW441" s="303"/>
      <c r="BX441" s="2"/>
      <c r="BY441" s="8"/>
      <c r="BZ441" s="8"/>
      <c r="CA441" s="8"/>
      <c r="CB441" s="8"/>
      <c r="CC441" s="8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57"/>
      <c r="DI441" s="58"/>
      <c r="DJ441" s="58"/>
      <c r="DK441" s="57"/>
      <c r="DL441" s="58"/>
      <c r="DM441" s="58"/>
      <c r="DN441" s="57"/>
      <c r="DO441" s="58"/>
      <c r="DP441" s="59"/>
      <c r="DQ441" s="59"/>
      <c r="DR441" s="59"/>
      <c r="DZ441" s="133"/>
    </row>
    <row r="442" spans="1:130" ht="12.75" customHeight="1" x14ac:dyDescent="0.2">
      <c r="A442" s="1">
        <v>10</v>
      </c>
      <c r="B442" s="306"/>
      <c r="C442" s="300"/>
      <c r="D442" s="299"/>
      <c r="E442" s="300"/>
      <c r="F442" s="301"/>
      <c r="G442" s="302"/>
      <c r="H442" s="302"/>
      <c r="I442" s="300"/>
      <c r="J442" s="301"/>
      <c r="K442" s="302"/>
      <c r="L442" s="302"/>
      <c r="M442" s="303"/>
      <c r="N442" s="306"/>
      <c r="O442" s="300"/>
      <c r="P442" s="299"/>
      <c r="Q442" s="300"/>
      <c r="R442" s="301"/>
      <c r="S442" s="302"/>
      <c r="T442" s="302"/>
      <c r="U442" s="300"/>
      <c r="V442" s="301"/>
      <c r="W442" s="302"/>
      <c r="X442" s="302"/>
      <c r="Y442" s="303"/>
      <c r="Z442" s="306"/>
      <c r="AA442" s="300"/>
      <c r="AB442" s="299"/>
      <c r="AC442" s="300"/>
      <c r="AD442" s="301"/>
      <c r="AE442" s="302"/>
      <c r="AF442" s="302"/>
      <c r="AG442" s="300"/>
      <c r="AH442" s="301"/>
      <c r="AI442" s="302"/>
      <c r="AJ442" s="302"/>
      <c r="AK442" s="303"/>
      <c r="AL442" s="306"/>
      <c r="AM442" s="300"/>
      <c r="AN442" s="299"/>
      <c r="AO442" s="300"/>
      <c r="AP442" s="301"/>
      <c r="AQ442" s="302"/>
      <c r="AR442" s="302"/>
      <c r="AS442" s="300"/>
      <c r="AT442" s="301"/>
      <c r="AU442" s="302"/>
      <c r="AV442" s="302"/>
      <c r="AW442" s="303"/>
      <c r="AX442" s="306"/>
      <c r="AY442" s="300"/>
      <c r="AZ442" s="299"/>
      <c r="BA442" s="300"/>
      <c r="BB442" s="301"/>
      <c r="BC442" s="302"/>
      <c r="BD442" s="302"/>
      <c r="BE442" s="300"/>
      <c r="BF442" s="301"/>
      <c r="BG442" s="302"/>
      <c r="BH442" s="302"/>
      <c r="BI442" s="303"/>
      <c r="BJ442" s="304" t="s">
        <v>261</v>
      </c>
      <c r="BK442" s="302"/>
      <c r="BL442" s="302"/>
      <c r="BM442" s="302"/>
      <c r="BN442" s="302"/>
      <c r="BO442" s="302"/>
      <c r="BP442" s="302"/>
      <c r="BQ442" s="302"/>
      <c r="BR442" s="302"/>
      <c r="BS442" s="300"/>
      <c r="BT442" s="305"/>
      <c r="BU442" s="300"/>
      <c r="BV442" s="305"/>
      <c r="BW442" s="303"/>
      <c r="BX442" s="2"/>
      <c r="BY442" s="8"/>
      <c r="BZ442" s="8"/>
      <c r="CA442" s="8"/>
      <c r="CB442" s="8"/>
      <c r="CC442" s="8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57"/>
      <c r="DI442" s="58"/>
      <c r="DJ442" s="58"/>
      <c r="DK442" s="57"/>
      <c r="DL442" s="58"/>
      <c r="DM442" s="58"/>
      <c r="DN442" s="57"/>
      <c r="DO442" s="58"/>
      <c r="DP442" s="59"/>
      <c r="DQ442" s="59"/>
      <c r="DR442" s="59"/>
      <c r="DZ442" s="133"/>
    </row>
    <row r="443" spans="1:130" ht="12.75" customHeight="1" x14ac:dyDescent="0.2">
      <c r="A443" s="1">
        <v>10</v>
      </c>
      <c r="B443" s="306"/>
      <c r="C443" s="300"/>
      <c r="D443" s="299"/>
      <c r="E443" s="300"/>
      <c r="F443" s="301"/>
      <c r="G443" s="302"/>
      <c r="H443" s="302"/>
      <c r="I443" s="300"/>
      <c r="J443" s="301"/>
      <c r="K443" s="302"/>
      <c r="L443" s="302"/>
      <c r="M443" s="303"/>
      <c r="N443" s="306"/>
      <c r="O443" s="300"/>
      <c r="P443" s="299"/>
      <c r="Q443" s="300"/>
      <c r="R443" s="301"/>
      <c r="S443" s="302"/>
      <c r="T443" s="302"/>
      <c r="U443" s="300"/>
      <c r="V443" s="301"/>
      <c r="W443" s="302"/>
      <c r="X443" s="302"/>
      <c r="Y443" s="303"/>
      <c r="Z443" s="306"/>
      <c r="AA443" s="300"/>
      <c r="AB443" s="299"/>
      <c r="AC443" s="300"/>
      <c r="AD443" s="301"/>
      <c r="AE443" s="302"/>
      <c r="AF443" s="302"/>
      <c r="AG443" s="300"/>
      <c r="AH443" s="301"/>
      <c r="AI443" s="302"/>
      <c r="AJ443" s="302"/>
      <c r="AK443" s="303"/>
      <c r="AL443" s="306"/>
      <c r="AM443" s="300"/>
      <c r="AN443" s="299"/>
      <c r="AO443" s="300"/>
      <c r="AP443" s="301"/>
      <c r="AQ443" s="302"/>
      <c r="AR443" s="302"/>
      <c r="AS443" s="300"/>
      <c r="AT443" s="301"/>
      <c r="AU443" s="302"/>
      <c r="AV443" s="302"/>
      <c r="AW443" s="303"/>
      <c r="AX443" s="306"/>
      <c r="AY443" s="300"/>
      <c r="AZ443" s="299"/>
      <c r="BA443" s="300"/>
      <c r="BB443" s="301"/>
      <c r="BC443" s="302"/>
      <c r="BD443" s="302"/>
      <c r="BE443" s="300"/>
      <c r="BF443" s="301"/>
      <c r="BG443" s="302"/>
      <c r="BH443" s="302"/>
      <c r="BI443" s="303"/>
      <c r="BJ443" s="304" t="s">
        <v>263</v>
      </c>
      <c r="BK443" s="302"/>
      <c r="BL443" s="302"/>
      <c r="BM443" s="302"/>
      <c r="BN443" s="302"/>
      <c r="BO443" s="302"/>
      <c r="BP443" s="302"/>
      <c r="BQ443" s="302"/>
      <c r="BR443" s="302"/>
      <c r="BS443" s="300"/>
      <c r="BT443" s="305" t="str">
        <f>IF(COUNTBLANK(BT411:BW434)=96,"",(SUM(BT413+BT416+BT419+BT422+BT425+BT428+BT431+BT434)))</f>
        <v/>
      </c>
      <c r="BU443" s="302"/>
      <c r="BV443" s="302"/>
      <c r="BW443" s="303"/>
      <c r="BX443" s="2"/>
      <c r="BY443" s="8"/>
      <c r="BZ443" s="8"/>
      <c r="CA443" s="8"/>
      <c r="CB443" s="8"/>
      <c r="CC443" s="8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57"/>
      <c r="DI443" s="58"/>
      <c r="DJ443" s="58"/>
      <c r="DK443" s="57"/>
      <c r="DL443" s="58"/>
      <c r="DM443" s="58"/>
      <c r="DN443" s="57"/>
      <c r="DO443" s="58"/>
      <c r="DP443" s="59"/>
      <c r="DQ443" s="59"/>
      <c r="DR443" s="59"/>
      <c r="DZ443" s="133"/>
    </row>
    <row r="444" spans="1:130" ht="12.75" customHeight="1" x14ac:dyDescent="0.2">
      <c r="A444" s="1">
        <v>10</v>
      </c>
      <c r="B444" s="298"/>
      <c r="C444" s="292"/>
      <c r="D444" s="291"/>
      <c r="E444" s="292"/>
      <c r="F444" s="293"/>
      <c r="G444" s="294"/>
      <c r="H444" s="294"/>
      <c r="I444" s="292"/>
      <c r="J444" s="293"/>
      <c r="K444" s="294"/>
      <c r="L444" s="294"/>
      <c r="M444" s="295"/>
      <c r="N444" s="298"/>
      <c r="O444" s="292"/>
      <c r="P444" s="291"/>
      <c r="Q444" s="292"/>
      <c r="R444" s="293"/>
      <c r="S444" s="294"/>
      <c r="T444" s="294"/>
      <c r="U444" s="292"/>
      <c r="V444" s="293"/>
      <c r="W444" s="294"/>
      <c r="X444" s="294"/>
      <c r="Y444" s="295"/>
      <c r="Z444" s="298"/>
      <c r="AA444" s="292"/>
      <c r="AB444" s="291"/>
      <c r="AC444" s="292"/>
      <c r="AD444" s="293"/>
      <c r="AE444" s="294"/>
      <c r="AF444" s="294"/>
      <c r="AG444" s="292"/>
      <c r="AH444" s="293"/>
      <c r="AI444" s="294"/>
      <c r="AJ444" s="294"/>
      <c r="AK444" s="295"/>
      <c r="AL444" s="298"/>
      <c r="AM444" s="292"/>
      <c r="AN444" s="291"/>
      <c r="AO444" s="292"/>
      <c r="AP444" s="293"/>
      <c r="AQ444" s="294"/>
      <c r="AR444" s="294"/>
      <c r="AS444" s="292"/>
      <c r="AT444" s="293"/>
      <c r="AU444" s="294"/>
      <c r="AV444" s="294"/>
      <c r="AW444" s="295"/>
      <c r="AX444" s="298"/>
      <c r="AY444" s="292"/>
      <c r="AZ444" s="291"/>
      <c r="BA444" s="292"/>
      <c r="BB444" s="293"/>
      <c r="BC444" s="294"/>
      <c r="BD444" s="294"/>
      <c r="BE444" s="292"/>
      <c r="BF444" s="293"/>
      <c r="BG444" s="294"/>
      <c r="BH444" s="294"/>
      <c r="BI444" s="295"/>
      <c r="BJ444" s="296" t="s">
        <v>299</v>
      </c>
      <c r="BK444" s="294"/>
      <c r="BL444" s="294"/>
      <c r="BM444" s="294"/>
      <c r="BN444" s="294"/>
      <c r="BO444" s="294"/>
      <c r="BP444" s="294"/>
      <c r="BQ444" s="294"/>
      <c r="BR444" s="294"/>
      <c r="BS444" s="294"/>
      <c r="BT444" s="297"/>
      <c r="BU444" s="294"/>
      <c r="BV444" s="294"/>
      <c r="BW444" s="295"/>
      <c r="BX444" s="2"/>
      <c r="BY444" s="8"/>
      <c r="BZ444" s="8"/>
      <c r="CA444" s="8"/>
      <c r="CB444" s="8"/>
      <c r="CC444" s="8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57"/>
      <c r="DI444" s="58"/>
      <c r="DJ444" s="58"/>
      <c r="DK444" s="57"/>
      <c r="DL444" s="58"/>
      <c r="DM444" s="58"/>
      <c r="DN444" s="57"/>
      <c r="DO444" s="58"/>
      <c r="DP444" s="59"/>
      <c r="DQ444" s="59"/>
      <c r="DR444" s="59"/>
      <c r="DZ444" s="133"/>
    </row>
    <row r="445" spans="1:130" ht="12.75" customHeight="1" x14ac:dyDescent="0.2">
      <c r="A445" s="1">
        <v>10</v>
      </c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6"/>
      <c r="BN445" s="166"/>
      <c r="BO445" s="166"/>
      <c r="BP445" s="166"/>
      <c r="BQ445" s="166"/>
      <c r="BR445" s="166"/>
      <c r="BS445" s="166"/>
      <c r="BT445" s="166"/>
      <c r="BU445" s="166"/>
      <c r="BV445" s="166"/>
      <c r="BW445" s="166"/>
      <c r="BX445" s="2"/>
      <c r="BY445" s="8"/>
      <c r="BZ445" s="8"/>
      <c r="CA445" s="8"/>
      <c r="CB445" s="8"/>
      <c r="CC445" s="8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57"/>
      <c r="DI445" s="58"/>
      <c r="DJ445" s="58"/>
      <c r="DK445" s="57"/>
      <c r="DL445" s="58"/>
      <c r="DM445" s="58"/>
      <c r="DN445" s="57"/>
      <c r="DO445" s="58"/>
      <c r="DP445" s="59"/>
      <c r="DQ445" s="59"/>
      <c r="DR445" s="59"/>
      <c r="DZ445" s="133"/>
    </row>
    <row r="446" spans="1:130" ht="12.75" customHeight="1" x14ac:dyDescent="0.2">
      <c r="A446" s="1">
        <v>11</v>
      </c>
      <c r="B446" s="364" t="s">
        <v>4</v>
      </c>
      <c r="C446" s="324"/>
      <c r="D446" s="324"/>
      <c r="E446" s="338"/>
      <c r="F446" s="365" t="s">
        <v>5</v>
      </c>
      <c r="G446" s="338"/>
      <c r="H446" s="365" t="s">
        <v>6</v>
      </c>
      <c r="I446" s="324"/>
      <c r="J446" s="323" t="s">
        <v>7</v>
      </c>
      <c r="K446" s="324"/>
      <c r="L446" s="324"/>
      <c r="M446" s="324"/>
      <c r="N446" s="324"/>
      <c r="O446" s="324"/>
      <c r="P446" s="324"/>
      <c r="Q446" s="324"/>
      <c r="R446" s="324"/>
      <c r="S446" s="324"/>
      <c r="T446" s="324"/>
      <c r="U446" s="324"/>
      <c r="V446" s="324"/>
      <c r="W446" s="324"/>
      <c r="X446" s="324"/>
      <c r="Y446" s="324"/>
      <c r="Z446" s="324"/>
      <c r="AA446" s="324"/>
      <c r="AB446" s="324"/>
      <c r="AC446" s="324"/>
      <c r="AD446" s="324"/>
      <c r="AE446" s="324"/>
      <c r="AF446" s="338"/>
      <c r="AG446" s="366" t="s">
        <v>8</v>
      </c>
      <c r="AH446" s="324"/>
      <c r="AI446" s="324"/>
      <c r="AJ446" s="324"/>
      <c r="AK446" s="324"/>
      <c r="AL446" s="324"/>
      <c r="AM446" s="324"/>
      <c r="AN446" s="324"/>
      <c r="AO446" s="324"/>
      <c r="AP446" s="338"/>
      <c r="AQ446" s="323" t="s">
        <v>9</v>
      </c>
      <c r="AR446" s="324"/>
      <c r="AS446" s="324"/>
      <c r="AT446" s="324"/>
      <c r="AU446" s="324"/>
      <c r="AV446" s="324"/>
      <c r="AW446" s="324"/>
      <c r="AX446" s="324"/>
      <c r="AY446" s="324"/>
      <c r="AZ446" s="324"/>
      <c r="BA446" s="324"/>
      <c r="BB446" s="324"/>
      <c r="BC446" s="324"/>
      <c r="BD446" s="324"/>
      <c r="BE446" s="324"/>
      <c r="BF446" s="324"/>
      <c r="BG446" s="338"/>
      <c r="BH446" s="323" t="s">
        <v>10</v>
      </c>
      <c r="BI446" s="324"/>
      <c r="BJ446" s="324"/>
      <c r="BK446" s="324"/>
      <c r="BL446" s="324"/>
      <c r="BM446" s="324"/>
      <c r="BN446" s="338"/>
      <c r="BO446" s="323" t="s">
        <v>11</v>
      </c>
      <c r="BP446" s="324"/>
      <c r="BQ446" s="324"/>
      <c r="BR446" s="324"/>
      <c r="BS446" s="338"/>
      <c r="BT446" s="323" t="s">
        <v>12</v>
      </c>
      <c r="BU446" s="324"/>
      <c r="BV446" s="324"/>
      <c r="BW446" s="338"/>
      <c r="BX446" s="2"/>
      <c r="BY446" s="8"/>
      <c r="BZ446" s="8"/>
      <c r="CA446" s="8"/>
      <c r="CB446" s="8"/>
      <c r="CC446" s="8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57"/>
      <c r="DI446" s="58"/>
      <c r="DJ446" s="58"/>
      <c r="DK446" s="57"/>
      <c r="DL446" s="58"/>
      <c r="DM446" s="58"/>
      <c r="DN446" s="57"/>
      <c r="DO446" s="58"/>
      <c r="DP446" s="59"/>
      <c r="DQ446" s="59"/>
      <c r="DR446" s="59"/>
      <c r="DZ446" s="133"/>
    </row>
    <row r="447" spans="1:130" ht="12.75" customHeight="1" x14ac:dyDescent="0.2">
      <c r="A447" s="1">
        <v>11</v>
      </c>
      <c r="B447" s="364">
        <f>$B$7</f>
        <v>0</v>
      </c>
      <c r="C447" s="324"/>
      <c r="D447" s="324"/>
      <c r="E447" s="338"/>
      <c r="F447" s="365">
        <f>$F$7</f>
        <v>0</v>
      </c>
      <c r="G447" s="338"/>
      <c r="H447" s="365" t="s">
        <v>151</v>
      </c>
      <c r="I447" s="324"/>
      <c r="J447" s="323">
        <f>J359</f>
        <v>0</v>
      </c>
      <c r="K447" s="324"/>
      <c r="L447" s="324"/>
      <c r="M447" s="324"/>
      <c r="N447" s="324"/>
      <c r="O447" s="324"/>
      <c r="P447" s="324"/>
      <c r="Q447" s="324"/>
      <c r="R447" s="324"/>
      <c r="S447" s="324"/>
      <c r="T447" s="324"/>
      <c r="U447" s="324"/>
      <c r="V447" s="324"/>
      <c r="W447" s="324"/>
      <c r="X447" s="324"/>
      <c r="Y447" s="324"/>
      <c r="Z447" s="324"/>
      <c r="AA447" s="324"/>
      <c r="AB447" s="324"/>
      <c r="AC447" s="324"/>
      <c r="AD447" s="324"/>
      <c r="AE447" s="324"/>
      <c r="AF447" s="338"/>
      <c r="AG447" s="367" t="e">
        <f>VLOOKUP(J447,$DH$6:$DO$31,4,FALSE)</f>
        <v>#N/A</v>
      </c>
      <c r="AH447" s="324"/>
      <c r="AI447" s="324"/>
      <c r="AJ447" s="324"/>
      <c r="AK447" s="324"/>
      <c r="AL447" s="324"/>
      <c r="AM447" s="324"/>
      <c r="AN447" s="324"/>
      <c r="AO447" s="324"/>
      <c r="AP447" s="338"/>
      <c r="AQ447" s="323" t="e">
        <f>VLOOKUP(J447,$DH$6:$DO$31,7,FALSE)</f>
        <v>#N/A</v>
      </c>
      <c r="AR447" s="324"/>
      <c r="AS447" s="324"/>
      <c r="AT447" s="324"/>
      <c r="AU447" s="324"/>
      <c r="AV447" s="324"/>
      <c r="AW447" s="324"/>
      <c r="AX447" s="324"/>
      <c r="AY447" s="324"/>
      <c r="AZ447" s="324"/>
      <c r="BA447" s="324"/>
      <c r="BB447" s="324"/>
      <c r="BC447" s="324"/>
      <c r="BD447" s="324"/>
      <c r="BE447" s="324"/>
      <c r="BF447" s="324"/>
      <c r="BG447" s="338"/>
      <c r="BH447" s="323" t="e">
        <f>VLOOKUP(J447,$DH$6:$DP$31,9,FALSE)</f>
        <v>#N/A</v>
      </c>
      <c r="BI447" s="324"/>
      <c r="BJ447" s="324"/>
      <c r="BK447" s="324"/>
      <c r="BL447" s="324"/>
      <c r="BM447" s="324"/>
      <c r="BN447" s="338"/>
      <c r="BO447" s="323" t="e">
        <f>VLOOKUP(J447,$DH$6:$DP$31,8,FALSE)</f>
        <v>#N/A</v>
      </c>
      <c r="BP447" s="324"/>
      <c r="BQ447" s="324"/>
      <c r="BR447" s="324"/>
      <c r="BS447" s="338"/>
      <c r="BT447" s="323" t="e">
        <f>VLOOKUP(J447,$DH$6:$DP$31,2,FALSE)</f>
        <v>#N/A</v>
      </c>
      <c r="BU447" s="324"/>
      <c r="BV447" s="324"/>
      <c r="BW447" s="338"/>
      <c r="BX447" s="2"/>
      <c r="BY447" s="8"/>
      <c r="BZ447" s="8"/>
      <c r="CA447" s="8"/>
      <c r="CB447" s="8"/>
      <c r="CC447" s="8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57"/>
      <c r="DI447" s="58"/>
      <c r="DJ447" s="58"/>
      <c r="DK447" s="57"/>
      <c r="DL447" s="58"/>
      <c r="DM447" s="58"/>
      <c r="DN447" s="57"/>
      <c r="DO447" s="58"/>
      <c r="DP447" s="59"/>
      <c r="DQ447" s="59"/>
      <c r="DR447" s="59"/>
      <c r="DZ447" s="133"/>
    </row>
    <row r="448" spans="1:130" ht="12.75" customHeight="1" x14ac:dyDescent="0.2">
      <c r="A448" s="1">
        <v>11</v>
      </c>
      <c r="B448" s="169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/>
      <c r="AP448" s="158"/>
      <c r="AQ448" s="158"/>
      <c r="AR448" s="158"/>
      <c r="AS448" s="158"/>
      <c r="AT448" s="158"/>
      <c r="AU448" s="158"/>
      <c r="AV448" s="158"/>
      <c r="AW448" s="158"/>
      <c r="AX448" s="158"/>
      <c r="AY448" s="158"/>
      <c r="AZ448" s="158"/>
      <c r="BA448" s="158"/>
      <c r="BB448" s="158"/>
      <c r="BC448" s="158"/>
      <c r="BD448" s="158"/>
      <c r="BE448" s="158"/>
      <c r="BF448" s="158"/>
      <c r="BG448" s="158"/>
      <c r="BH448" s="158"/>
      <c r="BI448" s="158"/>
      <c r="BJ448" s="158"/>
      <c r="BK448" s="158"/>
      <c r="BL448" s="158"/>
      <c r="BM448" s="158"/>
      <c r="BN448" s="158"/>
      <c r="BO448" s="158"/>
      <c r="BP448" s="158"/>
      <c r="BQ448" s="158"/>
      <c r="BR448" s="158"/>
      <c r="BS448" s="158"/>
      <c r="BT448" s="158"/>
      <c r="BU448" s="158"/>
      <c r="BV448" s="158"/>
      <c r="BW448" s="170"/>
      <c r="BX448" s="2"/>
      <c r="BY448" s="8"/>
      <c r="BZ448" s="8"/>
      <c r="CA448" s="8"/>
      <c r="CB448" s="8"/>
      <c r="CC448" s="8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57"/>
      <c r="DI448" s="58"/>
      <c r="DJ448" s="58"/>
      <c r="DK448" s="57"/>
      <c r="DL448" s="58"/>
      <c r="DM448" s="58"/>
      <c r="DN448" s="57"/>
      <c r="DO448" s="58"/>
      <c r="DP448" s="59"/>
      <c r="DQ448" s="59"/>
      <c r="DR448" s="59"/>
      <c r="DZ448" s="133"/>
    </row>
    <row r="449" spans="1:130" ht="12.75" customHeight="1" x14ac:dyDescent="0.2">
      <c r="A449" s="1">
        <v>11</v>
      </c>
      <c r="B449" s="351" t="s">
        <v>34</v>
      </c>
      <c r="C449" s="327"/>
      <c r="D449" s="352" t="s">
        <v>35</v>
      </c>
      <c r="E449" s="324"/>
      <c r="F449" s="324"/>
      <c r="G449" s="324"/>
      <c r="H449" s="324"/>
      <c r="I449" s="324"/>
      <c r="J449" s="324"/>
      <c r="K449" s="324"/>
      <c r="L449" s="324"/>
      <c r="M449" s="324"/>
      <c r="N449" s="324"/>
      <c r="O449" s="324"/>
      <c r="P449" s="324"/>
      <c r="Q449" s="338"/>
      <c r="R449" s="352" t="s">
        <v>36</v>
      </c>
      <c r="S449" s="324"/>
      <c r="T449" s="324"/>
      <c r="U449" s="324"/>
      <c r="V449" s="324"/>
      <c r="W449" s="324"/>
      <c r="X449" s="324"/>
      <c r="Y449" s="324"/>
      <c r="Z449" s="324"/>
      <c r="AA449" s="324"/>
      <c r="AB449" s="338"/>
      <c r="AC449" s="352" t="s">
        <v>37</v>
      </c>
      <c r="AD449" s="324"/>
      <c r="AE449" s="324"/>
      <c r="AF449" s="324"/>
      <c r="AG449" s="324"/>
      <c r="AH449" s="324"/>
      <c r="AI449" s="324"/>
      <c r="AJ449" s="324"/>
      <c r="AK449" s="324"/>
      <c r="AL449" s="324"/>
      <c r="AM449" s="324"/>
      <c r="AN449" s="324"/>
      <c r="AO449" s="324"/>
      <c r="AP449" s="324"/>
      <c r="AQ449" s="324"/>
      <c r="AR449" s="324"/>
      <c r="AS449" s="324"/>
      <c r="AT449" s="324"/>
      <c r="AU449" s="324"/>
      <c r="AV449" s="324"/>
      <c r="AW449" s="324"/>
      <c r="AX449" s="324"/>
      <c r="AY449" s="324"/>
      <c r="AZ449" s="324"/>
      <c r="BA449" s="324"/>
      <c r="BB449" s="324"/>
      <c r="BC449" s="324"/>
      <c r="BD449" s="324"/>
      <c r="BE449" s="338"/>
      <c r="BF449" s="352" t="s">
        <v>38</v>
      </c>
      <c r="BG449" s="324"/>
      <c r="BH449" s="324"/>
      <c r="BI449" s="324"/>
      <c r="BJ449" s="324"/>
      <c r="BK449" s="324"/>
      <c r="BL449" s="324"/>
      <c r="BM449" s="338"/>
      <c r="BN449" s="353" t="s">
        <v>39</v>
      </c>
      <c r="BO449" s="326"/>
      <c r="BP449" s="327"/>
      <c r="BQ449" s="353" t="s">
        <v>40</v>
      </c>
      <c r="BR449" s="327"/>
      <c r="BS449" s="354" t="s">
        <v>41</v>
      </c>
      <c r="BT449" s="324"/>
      <c r="BU449" s="324"/>
      <c r="BV449" s="324"/>
      <c r="BW449" s="338"/>
      <c r="BX449" s="2"/>
      <c r="BY449" s="8"/>
      <c r="BZ449" s="8"/>
      <c r="CA449" s="8"/>
      <c r="CB449" s="8"/>
      <c r="CC449" s="8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57"/>
      <c r="DI449" s="58"/>
      <c r="DJ449" s="58"/>
      <c r="DK449" s="57"/>
      <c r="DL449" s="58"/>
      <c r="DM449" s="58"/>
      <c r="DN449" s="57"/>
      <c r="DO449" s="58"/>
      <c r="DP449" s="59"/>
      <c r="DQ449" s="59"/>
      <c r="DR449" s="59"/>
      <c r="DZ449" s="133"/>
    </row>
    <row r="450" spans="1:130" ht="12.75" customHeight="1" x14ac:dyDescent="0.2">
      <c r="A450" s="1">
        <v>11</v>
      </c>
      <c r="B450" s="346"/>
      <c r="C450" s="347"/>
      <c r="D450" s="355" t="s">
        <v>52</v>
      </c>
      <c r="E450" s="326"/>
      <c r="F450" s="326"/>
      <c r="G450" s="326"/>
      <c r="H450" s="327"/>
      <c r="I450" s="355" t="s">
        <v>53</v>
      </c>
      <c r="J450" s="326"/>
      <c r="K450" s="326"/>
      <c r="L450" s="326"/>
      <c r="M450" s="327"/>
      <c r="N450" s="355" t="s">
        <v>54</v>
      </c>
      <c r="O450" s="326"/>
      <c r="P450" s="326"/>
      <c r="Q450" s="327"/>
      <c r="R450" s="356" t="s">
        <v>55</v>
      </c>
      <c r="S450" s="326"/>
      <c r="T450" s="327"/>
      <c r="U450" s="353" t="s">
        <v>56</v>
      </c>
      <c r="V450" s="326"/>
      <c r="W450" s="327"/>
      <c r="X450" s="353" t="s">
        <v>57</v>
      </c>
      <c r="Y450" s="327"/>
      <c r="Z450" s="353" t="s">
        <v>58</v>
      </c>
      <c r="AA450" s="326"/>
      <c r="AB450" s="327"/>
      <c r="AC450" s="352" t="s">
        <v>59</v>
      </c>
      <c r="AD450" s="324"/>
      <c r="AE450" s="324"/>
      <c r="AF450" s="324"/>
      <c r="AG450" s="324"/>
      <c r="AH450" s="338"/>
      <c r="AI450" s="352" t="s">
        <v>60</v>
      </c>
      <c r="AJ450" s="324"/>
      <c r="AK450" s="324"/>
      <c r="AL450" s="324"/>
      <c r="AM450" s="324"/>
      <c r="AN450" s="338"/>
      <c r="AO450" s="352" t="s">
        <v>61</v>
      </c>
      <c r="AP450" s="324"/>
      <c r="AQ450" s="324"/>
      <c r="AR450" s="324"/>
      <c r="AS450" s="324"/>
      <c r="AT450" s="338"/>
      <c r="AU450" s="352" t="s">
        <v>62</v>
      </c>
      <c r="AV450" s="324"/>
      <c r="AW450" s="324"/>
      <c r="AX450" s="324"/>
      <c r="AY450" s="324"/>
      <c r="AZ450" s="357"/>
      <c r="BA450" s="352" t="s">
        <v>63</v>
      </c>
      <c r="BB450" s="324"/>
      <c r="BC450" s="324"/>
      <c r="BD450" s="338"/>
      <c r="BE450" s="358" t="s">
        <v>64</v>
      </c>
      <c r="BF450" s="361" t="s">
        <v>65</v>
      </c>
      <c r="BG450" s="326"/>
      <c r="BH450" s="327"/>
      <c r="BI450" s="361" t="s">
        <v>66</v>
      </c>
      <c r="BJ450" s="326"/>
      <c r="BK450" s="326"/>
      <c r="BL450" s="326"/>
      <c r="BM450" s="327"/>
      <c r="BN450" s="346"/>
      <c r="BO450" s="322"/>
      <c r="BP450" s="347"/>
      <c r="BQ450" s="346"/>
      <c r="BR450" s="347"/>
      <c r="BS450" s="358" t="s">
        <v>67</v>
      </c>
      <c r="BT450" s="363" t="s">
        <v>68</v>
      </c>
      <c r="BU450" s="326"/>
      <c r="BV450" s="326"/>
      <c r="BW450" s="327"/>
      <c r="BX450" s="2"/>
      <c r="BY450" s="8"/>
      <c r="BZ450" s="8"/>
      <c r="CA450" s="8"/>
      <c r="CB450" s="8"/>
      <c r="CC450" s="8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57"/>
      <c r="DI450" s="58"/>
      <c r="DJ450" s="58"/>
      <c r="DK450" s="57"/>
      <c r="DL450" s="58"/>
      <c r="DM450" s="58"/>
      <c r="DN450" s="57"/>
      <c r="DO450" s="58"/>
      <c r="DP450" s="59"/>
      <c r="DQ450" s="59"/>
      <c r="DR450" s="59"/>
      <c r="DZ450" s="133"/>
    </row>
    <row r="451" spans="1:130" ht="12.75" customHeight="1" x14ac:dyDescent="0.2">
      <c r="A451" s="1">
        <v>11</v>
      </c>
      <c r="B451" s="346"/>
      <c r="C451" s="347"/>
      <c r="D451" s="346"/>
      <c r="E451" s="322"/>
      <c r="F451" s="322"/>
      <c r="G451" s="322"/>
      <c r="H451" s="347"/>
      <c r="I451" s="346"/>
      <c r="J451" s="322"/>
      <c r="K451" s="322"/>
      <c r="L451" s="322"/>
      <c r="M451" s="347"/>
      <c r="N451" s="346"/>
      <c r="O451" s="322"/>
      <c r="P451" s="322"/>
      <c r="Q451" s="347"/>
      <c r="R451" s="346"/>
      <c r="S451" s="322"/>
      <c r="T451" s="347"/>
      <c r="U451" s="346"/>
      <c r="V451" s="322"/>
      <c r="W451" s="347"/>
      <c r="X451" s="346"/>
      <c r="Y451" s="347"/>
      <c r="Z451" s="346"/>
      <c r="AA451" s="322"/>
      <c r="AB451" s="347"/>
      <c r="AC451" s="342" t="s">
        <v>77</v>
      </c>
      <c r="AD451" s="342" t="s">
        <v>78</v>
      </c>
      <c r="AE451" s="345" t="s">
        <v>79</v>
      </c>
      <c r="AF451" s="326"/>
      <c r="AG451" s="326"/>
      <c r="AH451" s="327"/>
      <c r="AI451" s="342" t="s">
        <v>77</v>
      </c>
      <c r="AJ451" s="342" t="s">
        <v>78</v>
      </c>
      <c r="AK451" s="345" t="s">
        <v>79</v>
      </c>
      <c r="AL451" s="326"/>
      <c r="AM451" s="326"/>
      <c r="AN451" s="327"/>
      <c r="AO451" s="342" t="s">
        <v>77</v>
      </c>
      <c r="AP451" s="342" t="s">
        <v>78</v>
      </c>
      <c r="AQ451" s="345" t="s">
        <v>79</v>
      </c>
      <c r="AR451" s="326"/>
      <c r="AS451" s="326"/>
      <c r="AT451" s="327"/>
      <c r="AU451" s="342" t="s">
        <v>77</v>
      </c>
      <c r="AV451" s="342" t="s">
        <v>78</v>
      </c>
      <c r="AW451" s="345" t="s">
        <v>79</v>
      </c>
      <c r="AX451" s="326"/>
      <c r="AY451" s="326"/>
      <c r="AZ451" s="327"/>
      <c r="BA451" s="342" t="s">
        <v>77</v>
      </c>
      <c r="BB451" s="342" t="s">
        <v>65</v>
      </c>
      <c r="BC451" s="348" t="s">
        <v>80</v>
      </c>
      <c r="BD451" s="349"/>
      <c r="BE451" s="359"/>
      <c r="BF451" s="346"/>
      <c r="BG451" s="322"/>
      <c r="BH451" s="347"/>
      <c r="BI451" s="346"/>
      <c r="BJ451" s="322"/>
      <c r="BK451" s="322"/>
      <c r="BL451" s="322"/>
      <c r="BM451" s="347"/>
      <c r="BN451" s="346"/>
      <c r="BO451" s="322"/>
      <c r="BP451" s="347"/>
      <c r="BQ451" s="346"/>
      <c r="BR451" s="347"/>
      <c r="BS451" s="359"/>
      <c r="BT451" s="346"/>
      <c r="BU451" s="322"/>
      <c r="BV451" s="322"/>
      <c r="BW451" s="347"/>
      <c r="BX451" s="2"/>
      <c r="BY451" s="8"/>
      <c r="BZ451" s="8"/>
      <c r="CA451" s="8"/>
      <c r="CB451" s="8"/>
      <c r="CC451" s="8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57"/>
      <c r="DI451" s="58"/>
      <c r="DJ451" s="58"/>
      <c r="DK451" s="57"/>
      <c r="DL451" s="58"/>
      <c r="DM451" s="58"/>
      <c r="DN451" s="57"/>
      <c r="DO451" s="58"/>
      <c r="DP451" s="59"/>
      <c r="DQ451" s="59"/>
      <c r="DR451" s="59"/>
      <c r="DZ451" s="133"/>
    </row>
    <row r="452" spans="1:130" ht="12.75" customHeight="1" x14ac:dyDescent="0.2">
      <c r="A452" s="1">
        <v>11</v>
      </c>
      <c r="B452" s="346"/>
      <c r="C452" s="347"/>
      <c r="D452" s="346"/>
      <c r="E452" s="322"/>
      <c r="F452" s="322"/>
      <c r="G452" s="322"/>
      <c r="H452" s="347"/>
      <c r="I452" s="346"/>
      <c r="J452" s="322"/>
      <c r="K452" s="322"/>
      <c r="L452" s="322"/>
      <c r="M452" s="347"/>
      <c r="N452" s="346"/>
      <c r="O452" s="322"/>
      <c r="P452" s="322"/>
      <c r="Q452" s="347"/>
      <c r="R452" s="346"/>
      <c r="S452" s="322"/>
      <c r="T452" s="347"/>
      <c r="U452" s="346"/>
      <c r="V452" s="322"/>
      <c r="W452" s="347"/>
      <c r="X452" s="346"/>
      <c r="Y452" s="347"/>
      <c r="Z452" s="346"/>
      <c r="AA452" s="322"/>
      <c r="AB452" s="347"/>
      <c r="AC452" s="343"/>
      <c r="AD452" s="343"/>
      <c r="AE452" s="346"/>
      <c r="AF452" s="322"/>
      <c r="AG452" s="322"/>
      <c r="AH452" s="347"/>
      <c r="AI452" s="343"/>
      <c r="AJ452" s="343"/>
      <c r="AK452" s="346"/>
      <c r="AL452" s="322"/>
      <c r="AM452" s="322"/>
      <c r="AN452" s="347"/>
      <c r="AO452" s="343"/>
      <c r="AP452" s="343"/>
      <c r="AQ452" s="346"/>
      <c r="AR452" s="322"/>
      <c r="AS452" s="322"/>
      <c r="AT452" s="347"/>
      <c r="AU452" s="343"/>
      <c r="AV452" s="343"/>
      <c r="AW452" s="346"/>
      <c r="AX452" s="322"/>
      <c r="AY452" s="322"/>
      <c r="AZ452" s="347"/>
      <c r="BA452" s="343"/>
      <c r="BB452" s="343"/>
      <c r="BC452" s="346"/>
      <c r="BD452" s="347"/>
      <c r="BE452" s="359"/>
      <c r="BF452" s="346"/>
      <c r="BG452" s="322"/>
      <c r="BH452" s="347"/>
      <c r="BI452" s="346"/>
      <c r="BJ452" s="322"/>
      <c r="BK452" s="322"/>
      <c r="BL452" s="322"/>
      <c r="BM452" s="347"/>
      <c r="BN452" s="346"/>
      <c r="BO452" s="322"/>
      <c r="BP452" s="347"/>
      <c r="BQ452" s="346"/>
      <c r="BR452" s="347"/>
      <c r="BS452" s="359"/>
      <c r="BT452" s="346"/>
      <c r="BU452" s="322"/>
      <c r="BV452" s="322"/>
      <c r="BW452" s="347"/>
      <c r="BX452" s="2"/>
      <c r="BY452" s="8"/>
      <c r="BZ452" s="8"/>
      <c r="CA452" s="8"/>
      <c r="CB452" s="8"/>
      <c r="CC452" s="8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57"/>
      <c r="DI452" s="58"/>
      <c r="DJ452" s="58"/>
      <c r="DK452" s="57"/>
      <c r="DL452" s="58"/>
      <c r="DM452" s="58"/>
      <c r="DN452" s="57"/>
      <c r="DO452" s="58"/>
      <c r="DP452" s="59"/>
      <c r="DQ452" s="59"/>
      <c r="DR452" s="59"/>
      <c r="DZ452" s="133"/>
    </row>
    <row r="453" spans="1:130" ht="12.75" customHeight="1" x14ac:dyDescent="0.2">
      <c r="A453" s="1">
        <v>11</v>
      </c>
      <c r="B453" s="328"/>
      <c r="C453" s="330"/>
      <c r="D453" s="328"/>
      <c r="E453" s="329"/>
      <c r="F453" s="329"/>
      <c r="G453" s="329"/>
      <c r="H453" s="330"/>
      <c r="I453" s="328"/>
      <c r="J453" s="329"/>
      <c r="K453" s="329"/>
      <c r="L453" s="329"/>
      <c r="M453" s="330"/>
      <c r="N453" s="328"/>
      <c r="O453" s="329"/>
      <c r="P453" s="329"/>
      <c r="Q453" s="330"/>
      <c r="R453" s="328"/>
      <c r="S453" s="329"/>
      <c r="T453" s="330"/>
      <c r="U453" s="328"/>
      <c r="V453" s="329"/>
      <c r="W453" s="330"/>
      <c r="X453" s="328"/>
      <c r="Y453" s="330"/>
      <c r="Z453" s="328"/>
      <c r="AA453" s="329"/>
      <c r="AB453" s="330"/>
      <c r="AC453" s="343"/>
      <c r="AD453" s="343"/>
      <c r="AE453" s="346"/>
      <c r="AF453" s="322"/>
      <c r="AG453" s="322"/>
      <c r="AH453" s="347"/>
      <c r="AI453" s="343"/>
      <c r="AJ453" s="343"/>
      <c r="AK453" s="346"/>
      <c r="AL453" s="322"/>
      <c r="AM453" s="322"/>
      <c r="AN453" s="347"/>
      <c r="AO453" s="343"/>
      <c r="AP453" s="343"/>
      <c r="AQ453" s="346"/>
      <c r="AR453" s="322"/>
      <c r="AS453" s="322"/>
      <c r="AT453" s="347"/>
      <c r="AU453" s="343"/>
      <c r="AV453" s="343"/>
      <c r="AW453" s="346"/>
      <c r="AX453" s="322"/>
      <c r="AY453" s="322"/>
      <c r="AZ453" s="347"/>
      <c r="BA453" s="343"/>
      <c r="BB453" s="343"/>
      <c r="BC453" s="346"/>
      <c r="BD453" s="347"/>
      <c r="BE453" s="359"/>
      <c r="BF453" s="328"/>
      <c r="BG453" s="329"/>
      <c r="BH453" s="330"/>
      <c r="BI453" s="328"/>
      <c r="BJ453" s="329"/>
      <c r="BK453" s="329"/>
      <c r="BL453" s="329"/>
      <c r="BM453" s="330"/>
      <c r="BN453" s="346"/>
      <c r="BO453" s="322"/>
      <c r="BP453" s="347"/>
      <c r="BQ453" s="346"/>
      <c r="BR453" s="347"/>
      <c r="BS453" s="362"/>
      <c r="BT453" s="328"/>
      <c r="BU453" s="329"/>
      <c r="BV453" s="329"/>
      <c r="BW453" s="330"/>
      <c r="BX453" s="2"/>
      <c r="BY453" s="8"/>
      <c r="BZ453" s="8"/>
      <c r="CA453" s="8"/>
      <c r="CB453" s="8"/>
      <c r="CC453" s="8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57"/>
      <c r="DI453" s="58"/>
      <c r="DJ453" s="58"/>
      <c r="DK453" s="57"/>
      <c r="DL453" s="58"/>
      <c r="DM453" s="58"/>
      <c r="DN453" s="57"/>
      <c r="DO453" s="58"/>
      <c r="DP453" s="59"/>
      <c r="DQ453" s="59"/>
      <c r="DR453" s="59"/>
      <c r="DZ453" s="133"/>
    </row>
    <row r="454" spans="1:130" ht="12.75" customHeight="1" x14ac:dyDescent="0.2">
      <c r="A454" s="1">
        <v>11</v>
      </c>
      <c r="B454" s="135" t="s">
        <v>103</v>
      </c>
      <c r="C454" s="135" t="s">
        <v>104</v>
      </c>
      <c r="D454" s="337" t="s">
        <v>105</v>
      </c>
      <c r="E454" s="324"/>
      <c r="F454" s="324"/>
      <c r="G454" s="324"/>
      <c r="H454" s="338"/>
      <c r="I454" s="337" t="s">
        <v>105</v>
      </c>
      <c r="J454" s="324"/>
      <c r="K454" s="324"/>
      <c r="L454" s="324"/>
      <c r="M454" s="338"/>
      <c r="N454" s="337" t="s">
        <v>105</v>
      </c>
      <c r="O454" s="324"/>
      <c r="P454" s="324"/>
      <c r="Q454" s="338"/>
      <c r="R454" s="337" t="s">
        <v>106</v>
      </c>
      <c r="S454" s="324"/>
      <c r="T454" s="338"/>
      <c r="U454" s="337" t="s">
        <v>106</v>
      </c>
      <c r="V454" s="324"/>
      <c r="W454" s="338"/>
      <c r="X454" s="337" t="s">
        <v>107</v>
      </c>
      <c r="Y454" s="338"/>
      <c r="Z454" s="337" t="s">
        <v>105</v>
      </c>
      <c r="AA454" s="324"/>
      <c r="AB454" s="338"/>
      <c r="AC454" s="344"/>
      <c r="AD454" s="344"/>
      <c r="AE454" s="328"/>
      <c r="AF454" s="329"/>
      <c r="AG454" s="329"/>
      <c r="AH454" s="330"/>
      <c r="AI454" s="344"/>
      <c r="AJ454" s="344"/>
      <c r="AK454" s="328"/>
      <c r="AL454" s="329"/>
      <c r="AM454" s="329"/>
      <c r="AN454" s="330"/>
      <c r="AO454" s="344"/>
      <c r="AP454" s="344"/>
      <c r="AQ454" s="328"/>
      <c r="AR454" s="329"/>
      <c r="AS454" s="329"/>
      <c r="AT454" s="330"/>
      <c r="AU454" s="344"/>
      <c r="AV454" s="344"/>
      <c r="AW454" s="328"/>
      <c r="AX454" s="329"/>
      <c r="AY454" s="329"/>
      <c r="AZ454" s="330"/>
      <c r="BA454" s="344"/>
      <c r="BB454" s="344"/>
      <c r="BC454" s="328"/>
      <c r="BD454" s="330"/>
      <c r="BE454" s="360"/>
      <c r="BF454" s="350" t="s">
        <v>108</v>
      </c>
      <c r="BG454" s="324"/>
      <c r="BH454" s="338"/>
      <c r="BI454" s="337" t="s">
        <v>109</v>
      </c>
      <c r="BJ454" s="338"/>
      <c r="BK454" s="337" t="s">
        <v>110</v>
      </c>
      <c r="BL454" s="324"/>
      <c r="BM454" s="338"/>
      <c r="BN454" s="328"/>
      <c r="BO454" s="329"/>
      <c r="BP454" s="330"/>
      <c r="BQ454" s="328"/>
      <c r="BR454" s="330"/>
      <c r="BS454" s="159" t="s">
        <v>104</v>
      </c>
      <c r="BT454" s="337" t="s">
        <v>111</v>
      </c>
      <c r="BU454" s="324"/>
      <c r="BV454" s="324"/>
      <c r="BW454" s="338"/>
      <c r="BX454" s="2"/>
      <c r="BY454" s="8"/>
      <c r="BZ454" s="8"/>
      <c r="CA454" s="8"/>
      <c r="CB454" s="8"/>
      <c r="CC454" s="8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57"/>
      <c r="DI454" s="58"/>
      <c r="DJ454" s="58"/>
      <c r="DK454" s="57"/>
      <c r="DL454" s="58"/>
      <c r="DM454" s="58"/>
      <c r="DN454" s="57"/>
      <c r="DO454" s="58"/>
      <c r="DP454" s="59"/>
      <c r="DQ454" s="59"/>
      <c r="DR454" s="59"/>
      <c r="DZ454" s="133"/>
    </row>
    <row r="455" spans="1:130" ht="12.75" customHeight="1" x14ac:dyDescent="0.2">
      <c r="A455" s="1">
        <v>11</v>
      </c>
      <c r="B455" s="160" t="s">
        <v>87</v>
      </c>
      <c r="C455" s="160" t="s">
        <v>19</v>
      </c>
      <c r="D455" s="339"/>
      <c r="E455" s="315"/>
      <c r="F455" s="315"/>
      <c r="G455" s="315"/>
      <c r="H455" s="318"/>
      <c r="I455" s="339"/>
      <c r="J455" s="315"/>
      <c r="K455" s="315"/>
      <c r="L455" s="315"/>
      <c r="M455" s="318"/>
      <c r="N455" s="340" t="str">
        <f t="shared" ref="N455:N478" si="45">IF(D455="","",INT(VLOOKUP($J$7,$DH$6:$DO$31,3,FALSE)+D455))</f>
        <v/>
      </c>
      <c r="O455" s="315"/>
      <c r="P455" s="315"/>
      <c r="Q455" s="318"/>
      <c r="R455" s="339"/>
      <c r="S455" s="315"/>
      <c r="T455" s="318"/>
      <c r="U455" s="339"/>
      <c r="V455" s="315"/>
      <c r="W455" s="318"/>
      <c r="X455" s="340" t="str">
        <f t="shared" ref="X455:X478" si="46">IF(OR(U455="",U455&gt;R455),"",100*(Z455/(6.11*EXP((17.27*R455)/(237.3+R455)))))</f>
        <v/>
      </c>
      <c r="Y455" s="318"/>
      <c r="Z455" s="339" t="str">
        <f t="shared" ref="Z455:Z478" si="47">IF(OR(U455="",U455&gt;R455),"",6.11*EXP((17.7*U455/(243.5+U455))))</f>
        <v/>
      </c>
      <c r="AA455" s="315"/>
      <c r="AB455" s="318"/>
      <c r="AC455" s="138"/>
      <c r="AD455" s="139"/>
      <c r="AE455" s="340"/>
      <c r="AF455" s="315"/>
      <c r="AG455" s="315"/>
      <c r="AH455" s="318"/>
      <c r="AI455" s="140"/>
      <c r="AJ455" s="139"/>
      <c r="AK455" s="340"/>
      <c r="AL455" s="315"/>
      <c r="AM455" s="315"/>
      <c r="AN455" s="318"/>
      <c r="AO455" s="140"/>
      <c r="AP455" s="139"/>
      <c r="AQ455" s="340"/>
      <c r="AR455" s="315"/>
      <c r="AS455" s="315"/>
      <c r="AT455" s="318"/>
      <c r="AU455" s="140"/>
      <c r="AV455" s="139"/>
      <c r="AW455" s="340"/>
      <c r="AX455" s="315"/>
      <c r="AY455" s="315"/>
      <c r="AZ455" s="318"/>
      <c r="BA455" s="140"/>
      <c r="BB455" s="141"/>
      <c r="BC455" s="340"/>
      <c r="BD455" s="318"/>
      <c r="BE455" s="161"/>
      <c r="BF455" s="341"/>
      <c r="BG455" s="315"/>
      <c r="BH455" s="318"/>
      <c r="BI455" s="340"/>
      <c r="BJ455" s="318"/>
      <c r="BK455" s="339" t="str">
        <f t="shared" ref="BK455:BK478" si="48">IF(BI455="","",BI455/1.94384)</f>
        <v/>
      </c>
      <c r="BL455" s="315"/>
      <c r="BM455" s="318"/>
      <c r="BN455" s="341"/>
      <c r="BO455" s="315"/>
      <c r="BP455" s="318"/>
      <c r="BQ455" s="341"/>
      <c r="BR455" s="318"/>
      <c r="BS455" s="142" t="s">
        <v>101</v>
      </c>
      <c r="BT455" s="339"/>
      <c r="BU455" s="315"/>
      <c r="BV455" s="315"/>
      <c r="BW455" s="318"/>
      <c r="BX455" s="2"/>
      <c r="BY455" s="8"/>
      <c r="BZ455" s="8"/>
      <c r="CA455" s="8"/>
      <c r="CB455" s="8"/>
      <c r="CC455" s="8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57"/>
      <c r="DI455" s="58"/>
      <c r="DJ455" s="58"/>
      <c r="DK455" s="57"/>
      <c r="DL455" s="58"/>
      <c r="DM455" s="58"/>
      <c r="DN455" s="57"/>
      <c r="DO455" s="58"/>
      <c r="DP455" s="59"/>
      <c r="DQ455" s="59"/>
      <c r="DR455" s="59"/>
      <c r="DZ455" s="133"/>
    </row>
    <row r="456" spans="1:130" ht="12.75" customHeight="1" x14ac:dyDescent="0.2">
      <c r="A456" s="1">
        <v>11</v>
      </c>
      <c r="B456" s="162" t="s">
        <v>94</v>
      </c>
      <c r="C456" s="162" t="s">
        <v>27</v>
      </c>
      <c r="D456" s="335"/>
      <c r="E456" s="302"/>
      <c r="F456" s="302"/>
      <c r="G456" s="302"/>
      <c r="H456" s="303"/>
      <c r="I456" s="335"/>
      <c r="J456" s="302"/>
      <c r="K456" s="302"/>
      <c r="L456" s="302"/>
      <c r="M456" s="303"/>
      <c r="N456" s="336" t="str">
        <f t="shared" si="45"/>
        <v/>
      </c>
      <c r="O456" s="302"/>
      <c r="P456" s="302"/>
      <c r="Q456" s="303"/>
      <c r="R456" s="335"/>
      <c r="S456" s="302"/>
      <c r="T456" s="303"/>
      <c r="U456" s="335"/>
      <c r="V456" s="302"/>
      <c r="W456" s="303"/>
      <c r="X456" s="336" t="str">
        <f t="shared" si="46"/>
        <v/>
      </c>
      <c r="Y456" s="303"/>
      <c r="Z456" s="335" t="str">
        <f t="shared" si="47"/>
        <v/>
      </c>
      <c r="AA456" s="302"/>
      <c r="AB456" s="303"/>
      <c r="AC456" s="144"/>
      <c r="AD456" s="145"/>
      <c r="AE456" s="336"/>
      <c r="AF456" s="302"/>
      <c r="AG456" s="302"/>
      <c r="AH456" s="303"/>
      <c r="AI456" s="146"/>
      <c r="AJ456" s="145"/>
      <c r="AK456" s="336"/>
      <c r="AL456" s="302"/>
      <c r="AM456" s="302"/>
      <c r="AN456" s="303"/>
      <c r="AO456" s="146"/>
      <c r="AP456" s="145"/>
      <c r="AQ456" s="336"/>
      <c r="AR456" s="302"/>
      <c r="AS456" s="302"/>
      <c r="AT456" s="303"/>
      <c r="AU456" s="146"/>
      <c r="AV456" s="145"/>
      <c r="AW456" s="336"/>
      <c r="AX456" s="302"/>
      <c r="AY456" s="302"/>
      <c r="AZ456" s="303"/>
      <c r="BA456" s="146"/>
      <c r="BB456" s="145"/>
      <c r="BC456" s="336"/>
      <c r="BD456" s="303"/>
      <c r="BE456" s="163"/>
      <c r="BF456" s="306"/>
      <c r="BG456" s="302"/>
      <c r="BH456" s="303"/>
      <c r="BI456" s="336"/>
      <c r="BJ456" s="303"/>
      <c r="BK456" s="335" t="str">
        <f t="shared" si="48"/>
        <v/>
      </c>
      <c r="BL456" s="302"/>
      <c r="BM456" s="303"/>
      <c r="BN456" s="306"/>
      <c r="BO456" s="302"/>
      <c r="BP456" s="303"/>
      <c r="BQ456" s="306"/>
      <c r="BR456" s="303"/>
      <c r="BS456" s="147" t="s">
        <v>117</v>
      </c>
      <c r="BT456" s="335"/>
      <c r="BU456" s="302"/>
      <c r="BV456" s="302"/>
      <c r="BW456" s="303"/>
      <c r="BX456" s="2"/>
      <c r="BY456" s="8"/>
      <c r="BZ456" s="8"/>
      <c r="CA456" s="8"/>
      <c r="CB456" s="8"/>
      <c r="CC456" s="8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57"/>
      <c r="DI456" s="58"/>
      <c r="DJ456" s="58"/>
      <c r="DK456" s="57"/>
      <c r="DL456" s="58"/>
      <c r="DM456" s="58"/>
      <c r="DN456" s="57"/>
      <c r="DO456" s="58"/>
      <c r="DP456" s="59"/>
      <c r="DQ456" s="59"/>
      <c r="DR456" s="59"/>
      <c r="DZ456" s="133"/>
    </row>
    <row r="457" spans="1:130" ht="12.75" customHeight="1" x14ac:dyDescent="0.2">
      <c r="A457" s="1">
        <v>11</v>
      </c>
      <c r="B457" s="162" t="s">
        <v>101</v>
      </c>
      <c r="C457" s="162" t="s">
        <v>33</v>
      </c>
      <c r="D457" s="335"/>
      <c r="E457" s="302"/>
      <c r="F457" s="302"/>
      <c r="G457" s="302"/>
      <c r="H457" s="303"/>
      <c r="I457" s="335"/>
      <c r="J457" s="302"/>
      <c r="K457" s="302"/>
      <c r="L457" s="302"/>
      <c r="M457" s="303"/>
      <c r="N457" s="336" t="str">
        <f t="shared" si="45"/>
        <v/>
      </c>
      <c r="O457" s="302"/>
      <c r="P457" s="302"/>
      <c r="Q457" s="303"/>
      <c r="R457" s="335"/>
      <c r="S457" s="302"/>
      <c r="T457" s="303"/>
      <c r="U457" s="335"/>
      <c r="V457" s="302"/>
      <c r="W457" s="303"/>
      <c r="X457" s="336" t="str">
        <f t="shared" si="46"/>
        <v/>
      </c>
      <c r="Y457" s="303"/>
      <c r="Z457" s="335" t="str">
        <f t="shared" si="47"/>
        <v/>
      </c>
      <c r="AA457" s="302"/>
      <c r="AB457" s="303"/>
      <c r="AC457" s="144"/>
      <c r="AD457" s="145"/>
      <c r="AE457" s="336"/>
      <c r="AF457" s="302"/>
      <c r="AG457" s="302"/>
      <c r="AH457" s="303"/>
      <c r="AI457" s="146"/>
      <c r="AJ457" s="145"/>
      <c r="AK457" s="336"/>
      <c r="AL457" s="302"/>
      <c r="AM457" s="302"/>
      <c r="AN457" s="303"/>
      <c r="AO457" s="146"/>
      <c r="AP457" s="145"/>
      <c r="AQ457" s="336"/>
      <c r="AR457" s="302"/>
      <c r="AS457" s="302"/>
      <c r="AT457" s="303"/>
      <c r="AU457" s="146"/>
      <c r="AV457" s="145"/>
      <c r="AW457" s="336"/>
      <c r="AX457" s="302"/>
      <c r="AY457" s="302"/>
      <c r="AZ457" s="303"/>
      <c r="BA457" s="146"/>
      <c r="BB457" s="145"/>
      <c r="BC457" s="336"/>
      <c r="BD457" s="303"/>
      <c r="BE457" s="163"/>
      <c r="BF457" s="306"/>
      <c r="BG457" s="302"/>
      <c r="BH457" s="303"/>
      <c r="BI457" s="336"/>
      <c r="BJ457" s="303"/>
      <c r="BK457" s="335" t="str">
        <f t="shared" si="48"/>
        <v/>
      </c>
      <c r="BL457" s="302"/>
      <c r="BM457" s="303"/>
      <c r="BN457" s="306"/>
      <c r="BO457" s="302"/>
      <c r="BP457" s="303"/>
      <c r="BQ457" s="306"/>
      <c r="BR457" s="303"/>
      <c r="BS457" s="148">
        <v>10</v>
      </c>
      <c r="BT457" s="335"/>
      <c r="BU457" s="302"/>
      <c r="BV457" s="302"/>
      <c r="BW457" s="303"/>
      <c r="BX457" s="2"/>
      <c r="BY457" s="8"/>
      <c r="BZ457" s="8"/>
      <c r="CA457" s="8"/>
      <c r="CB457" s="8"/>
      <c r="CC457" s="8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57"/>
      <c r="DI457" s="58"/>
      <c r="DJ457" s="58"/>
      <c r="DK457" s="57"/>
      <c r="DL457" s="58"/>
      <c r="DM457" s="58"/>
      <c r="DN457" s="57"/>
      <c r="DO457" s="58"/>
      <c r="DP457" s="59"/>
      <c r="DQ457" s="59"/>
      <c r="DR457" s="59"/>
      <c r="DZ457" s="133"/>
    </row>
    <row r="458" spans="1:130" ht="12.75" customHeight="1" x14ac:dyDescent="0.2">
      <c r="A458" s="1">
        <v>11</v>
      </c>
      <c r="B458" s="162" t="s">
        <v>117</v>
      </c>
      <c r="C458" s="162" t="s">
        <v>47</v>
      </c>
      <c r="D458" s="335"/>
      <c r="E458" s="302"/>
      <c r="F458" s="302"/>
      <c r="G458" s="302"/>
      <c r="H458" s="303"/>
      <c r="I458" s="335"/>
      <c r="J458" s="302"/>
      <c r="K458" s="302"/>
      <c r="L458" s="302"/>
      <c r="M458" s="303"/>
      <c r="N458" s="336" t="str">
        <f t="shared" si="45"/>
        <v/>
      </c>
      <c r="O458" s="302"/>
      <c r="P458" s="302"/>
      <c r="Q458" s="303"/>
      <c r="R458" s="335"/>
      <c r="S458" s="302"/>
      <c r="T458" s="303"/>
      <c r="U458" s="335"/>
      <c r="V458" s="302"/>
      <c r="W458" s="303"/>
      <c r="X458" s="336" t="str">
        <f t="shared" si="46"/>
        <v/>
      </c>
      <c r="Y458" s="303"/>
      <c r="Z458" s="335" t="str">
        <f t="shared" si="47"/>
        <v/>
      </c>
      <c r="AA458" s="302"/>
      <c r="AB458" s="303"/>
      <c r="AC458" s="144"/>
      <c r="AD458" s="145"/>
      <c r="AE458" s="336"/>
      <c r="AF458" s="302"/>
      <c r="AG458" s="302"/>
      <c r="AH458" s="303"/>
      <c r="AI458" s="146"/>
      <c r="AJ458" s="145"/>
      <c r="AK458" s="336"/>
      <c r="AL458" s="302"/>
      <c r="AM458" s="302"/>
      <c r="AN458" s="303"/>
      <c r="AO458" s="146"/>
      <c r="AP458" s="145"/>
      <c r="AQ458" s="336"/>
      <c r="AR458" s="302"/>
      <c r="AS458" s="302"/>
      <c r="AT458" s="303"/>
      <c r="AU458" s="146"/>
      <c r="AV458" s="145"/>
      <c r="AW458" s="336"/>
      <c r="AX458" s="302"/>
      <c r="AY458" s="302"/>
      <c r="AZ458" s="303"/>
      <c r="BA458" s="146"/>
      <c r="BB458" s="145"/>
      <c r="BC458" s="336"/>
      <c r="BD458" s="303"/>
      <c r="BE458" s="163"/>
      <c r="BF458" s="306"/>
      <c r="BG458" s="302"/>
      <c r="BH458" s="303"/>
      <c r="BI458" s="336"/>
      <c r="BJ458" s="303"/>
      <c r="BK458" s="335" t="str">
        <f t="shared" si="48"/>
        <v/>
      </c>
      <c r="BL458" s="302"/>
      <c r="BM458" s="303"/>
      <c r="BN458" s="306"/>
      <c r="BO458" s="302"/>
      <c r="BP458" s="303"/>
      <c r="BQ458" s="306"/>
      <c r="BR458" s="303"/>
      <c r="BS458" s="148">
        <v>11</v>
      </c>
      <c r="BT458" s="335"/>
      <c r="BU458" s="302"/>
      <c r="BV458" s="302"/>
      <c r="BW458" s="303"/>
      <c r="BX458" s="2"/>
      <c r="BY458" s="8"/>
      <c r="BZ458" s="8"/>
      <c r="CA458" s="8"/>
      <c r="CB458" s="8"/>
      <c r="CC458" s="8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57"/>
      <c r="DI458" s="58"/>
      <c r="DJ458" s="58"/>
      <c r="DK458" s="57"/>
      <c r="DL458" s="58"/>
      <c r="DM458" s="58"/>
      <c r="DN458" s="57"/>
      <c r="DO458" s="58"/>
      <c r="DP458" s="59"/>
      <c r="DQ458" s="59"/>
      <c r="DR458" s="59"/>
      <c r="DZ458" s="133"/>
    </row>
    <row r="459" spans="1:130" ht="12.75" customHeight="1" x14ac:dyDescent="0.2">
      <c r="A459" s="1">
        <v>11</v>
      </c>
      <c r="B459" s="163" t="s">
        <v>145</v>
      </c>
      <c r="C459" s="163" t="s">
        <v>75</v>
      </c>
      <c r="D459" s="335"/>
      <c r="E459" s="302"/>
      <c r="F459" s="302"/>
      <c r="G459" s="302"/>
      <c r="H459" s="303"/>
      <c r="I459" s="335"/>
      <c r="J459" s="302"/>
      <c r="K459" s="302"/>
      <c r="L459" s="302"/>
      <c r="M459" s="303"/>
      <c r="N459" s="336" t="str">
        <f t="shared" si="45"/>
        <v/>
      </c>
      <c r="O459" s="302"/>
      <c r="P459" s="302"/>
      <c r="Q459" s="303"/>
      <c r="R459" s="335"/>
      <c r="S459" s="302"/>
      <c r="T459" s="303"/>
      <c r="U459" s="335"/>
      <c r="V459" s="302"/>
      <c r="W459" s="303"/>
      <c r="X459" s="336" t="str">
        <f t="shared" si="46"/>
        <v/>
      </c>
      <c r="Y459" s="303"/>
      <c r="Z459" s="335" t="str">
        <f t="shared" si="47"/>
        <v/>
      </c>
      <c r="AA459" s="302"/>
      <c r="AB459" s="303"/>
      <c r="AC459" s="144"/>
      <c r="AD459" s="145"/>
      <c r="AE459" s="336"/>
      <c r="AF459" s="302"/>
      <c r="AG459" s="302"/>
      <c r="AH459" s="303"/>
      <c r="AI459" s="146"/>
      <c r="AJ459" s="145"/>
      <c r="AK459" s="336"/>
      <c r="AL459" s="302"/>
      <c r="AM459" s="302"/>
      <c r="AN459" s="303"/>
      <c r="AO459" s="146"/>
      <c r="AP459" s="145"/>
      <c r="AQ459" s="336"/>
      <c r="AR459" s="302"/>
      <c r="AS459" s="302"/>
      <c r="AT459" s="303"/>
      <c r="AU459" s="146"/>
      <c r="AV459" s="145"/>
      <c r="AW459" s="336"/>
      <c r="AX459" s="302"/>
      <c r="AY459" s="302"/>
      <c r="AZ459" s="303"/>
      <c r="BA459" s="146"/>
      <c r="BB459" s="145"/>
      <c r="BC459" s="336"/>
      <c r="BD459" s="303"/>
      <c r="BE459" s="163"/>
      <c r="BF459" s="306"/>
      <c r="BG459" s="302"/>
      <c r="BH459" s="303"/>
      <c r="BI459" s="336"/>
      <c r="BJ459" s="303"/>
      <c r="BK459" s="335" t="str">
        <f t="shared" si="48"/>
        <v/>
      </c>
      <c r="BL459" s="302"/>
      <c r="BM459" s="303"/>
      <c r="BN459" s="306"/>
      <c r="BO459" s="302"/>
      <c r="BP459" s="303"/>
      <c r="BQ459" s="306"/>
      <c r="BR459" s="303"/>
      <c r="BS459" s="148">
        <v>12</v>
      </c>
      <c r="BT459" s="335"/>
      <c r="BU459" s="302"/>
      <c r="BV459" s="302"/>
      <c r="BW459" s="303"/>
      <c r="BX459" s="2"/>
      <c r="BY459" s="8"/>
      <c r="BZ459" s="8"/>
      <c r="CA459" s="8"/>
      <c r="CB459" s="8"/>
      <c r="CC459" s="8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57"/>
      <c r="DI459" s="58"/>
      <c r="DJ459" s="58"/>
      <c r="DK459" s="57"/>
      <c r="DL459" s="58"/>
      <c r="DM459" s="58"/>
      <c r="DN459" s="57"/>
      <c r="DO459" s="58"/>
      <c r="DP459" s="59"/>
      <c r="DQ459" s="59"/>
      <c r="DR459" s="59"/>
      <c r="DZ459" s="133"/>
    </row>
    <row r="460" spans="1:130" ht="12.75" customHeight="1" x14ac:dyDescent="0.2">
      <c r="A460" s="1">
        <v>11</v>
      </c>
      <c r="B460" s="163" t="s">
        <v>151</v>
      </c>
      <c r="C460" s="163" t="s">
        <v>87</v>
      </c>
      <c r="D460" s="335"/>
      <c r="E460" s="302"/>
      <c r="F460" s="302"/>
      <c r="G460" s="302"/>
      <c r="H460" s="303"/>
      <c r="I460" s="335"/>
      <c r="J460" s="302"/>
      <c r="K460" s="302"/>
      <c r="L460" s="302"/>
      <c r="M460" s="303"/>
      <c r="N460" s="336" t="str">
        <f t="shared" si="45"/>
        <v/>
      </c>
      <c r="O460" s="302"/>
      <c r="P460" s="302"/>
      <c r="Q460" s="303"/>
      <c r="R460" s="335"/>
      <c r="S460" s="302"/>
      <c r="T460" s="303"/>
      <c r="U460" s="335"/>
      <c r="V460" s="302"/>
      <c r="W460" s="303"/>
      <c r="X460" s="336" t="str">
        <f t="shared" si="46"/>
        <v/>
      </c>
      <c r="Y460" s="303"/>
      <c r="Z460" s="335" t="str">
        <f t="shared" si="47"/>
        <v/>
      </c>
      <c r="AA460" s="302"/>
      <c r="AB460" s="303"/>
      <c r="AC460" s="144"/>
      <c r="AD460" s="145"/>
      <c r="AE460" s="336"/>
      <c r="AF460" s="302"/>
      <c r="AG460" s="302"/>
      <c r="AH460" s="303"/>
      <c r="AI460" s="146"/>
      <c r="AJ460" s="145"/>
      <c r="AK460" s="336"/>
      <c r="AL460" s="302"/>
      <c r="AM460" s="302"/>
      <c r="AN460" s="303"/>
      <c r="AO460" s="146"/>
      <c r="AP460" s="145"/>
      <c r="AQ460" s="336"/>
      <c r="AR460" s="302"/>
      <c r="AS460" s="302"/>
      <c r="AT460" s="303"/>
      <c r="AU460" s="146"/>
      <c r="AV460" s="145"/>
      <c r="AW460" s="336"/>
      <c r="AX460" s="302"/>
      <c r="AY460" s="302"/>
      <c r="AZ460" s="303"/>
      <c r="BA460" s="146"/>
      <c r="BB460" s="145"/>
      <c r="BC460" s="336"/>
      <c r="BD460" s="303"/>
      <c r="BE460" s="163"/>
      <c r="BF460" s="306"/>
      <c r="BG460" s="302"/>
      <c r="BH460" s="303"/>
      <c r="BI460" s="336"/>
      <c r="BJ460" s="303"/>
      <c r="BK460" s="335" t="str">
        <f t="shared" si="48"/>
        <v/>
      </c>
      <c r="BL460" s="302"/>
      <c r="BM460" s="303"/>
      <c r="BN460" s="306"/>
      <c r="BO460" s="302"/>
      <c r="BP460" s="303"/>
      <c r="BQ460" s="306"/>
      <c r="BR460" s="303"/>
      <c r="BS460" s="148">
        <v>13</v>
      </c>
      <c r="BT460" s="335"/>
      <c r="BU460" s="302"/>
      <c r="BV460" s="302"/>
      <c r="BW460" s="303"/>
      <c r="BX460" s="2"/>
      <c r="BY460" s="8"/>
      <c r="BZ460" s="8"/>
      <c r="CA460" s="8"/>
      <c r="CB460" s="8"/>
      <c r="CC460" s="8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57"/>
      <c r="DI460" s="58"/>
      <c r="DJ460" s="58"/>
      <c r="DK460" s="57"/>
      <c r="DL460" s="58"/>
      <c r="DM460" s="58"/>
      <c r="DN460" s="57"/>
      <c r="DO460" s="58"/>
      <c r="DP460" s="59"/>
      <c r="DQ460" s="59"/>
      <c r="DR460" s="59"/>
      <c r="DZ460" s="133"/>
    </row>
    <row r="461" spans="1:130" ht="12.75" customHeight="1" x14ac:dyDescent="0.2">
      <c r="A461" s="1">
        <v>11</v>
      </c>
      <c r="B461" s="163" t="s">
        <v>158</v>
      </c>
      <c r="C461" s="163" t="s">
        <v>94</v>
      </c>
      <c r="D461" s="335"/>
      <c r="E461" s="302"/>
      <c r="F461" s="302"/>
      <c r="G461" s="302"/>
      <c r="H461" s="303"/>
      <c r="I461" s="335"/>
      <c r="J461" s="302"/>
      <c r="K461" s="302"/>
      <c r="L461" s="302"/>
      <c r="M461" s="303"/>
      <c r="N461" s="336" t="str">
        <f t="shared" si="45"/>
        <v/>
      </c>
      <c r="O461" s="302"/>
      <c r="P461" s="302"/>
      <c r="Q461" s="303"/>
      <c r="R461" s="335"/>
      <c r="S461" s="302"/>
      <c r="T461" s="303"/>
      <c r="U461" s="335"/>
      <c r="V461" s="302"/>
      <c r="W461" s="303"/>
      <c r="X461" s="336" t="str">
        <f t="shared" si="46"/>
        <v/>
      </c>
      <c r="Y461" s="303"/>
      <c r="Z461" s="335" t="str">
        <f t="shared" si="47"/>
        <v/>
      </c>
      <c r="AA461" s="302"/>
      <c r="AB461" s="303"/>
      <c r="AC461" s="144"/>
      <c r="AD461" s="145"/>
      <c r="AE461" s="336"/>
      <c r="AF461" s="302"/>
      <c r="AG461" s="302"/>
      <c r="AH461" s="303"/>
      <c r="AI461" s="146"/>
      <c r="AJ461" s="145"/>
      <c r="AK461" s="336"/>
      <c r="AL461" s="302"/>
      <c r="AM461" s="302"/>
      <c r="AN461" s="303"/>
      <c r="AO461" s="146"/>
      <c r="AP461" s="145"/>
      <c r="AQ461" s="336"/>
      <c r="AR461" s="302"/>
      <c r="AS461" s="302"/>
      <c r="AT461" s="303"/>
      <c r="AU461" s="146"/>
      <c r="AV461" s="145"/>
      <c r="AW461" s="336"/>
      <c r="AX461" s="302"/>
      <c r="AY461" s="302"/>
      <c r="AZ461" s="303"/>
      <c r="BA461" s="146"/>
      <c r="BB461" s="145"/>
      <c r="BC461" s="336"/>
      <c r="BD461" s="303"/>
      <c r="BE461" s="163"/>
      <c r="BF461" s="306"/>
      <c r="BG461" s="302"/>
      <c r="BH461" s="303"/>
      <c r="BI461" s="336"/>
      <c r="BJ461" s="303"/>
      <c r="BK461" s="335" t="str">
        <f t="shared" si="48"/>
        <v/>
      </c>
      <c r="BL461" s="302"/>
      <c r="BM461" s="303"/>
      <c r="BN461" s="306"/>
      <c r="BO461" s="302"/>
      <c r="BP461" s="303"/>
      <c r="BQ461" s="306"/>
      <c r="BR461" s="303"/>
      <c r="BS461" s="148">
        <v>14</v>
      </c>
      <c r="BT461" s="335"/>
      <c r="BU461" s="302"/>
      <c r="BV461" s="302"/>
      <c r="BW461" s="303"/>
      <c r="BX461" s="2"/>
      <c r="BY461" s="8"/>
      <c r="BZ461" s="8"/>
      <c r="CA461" s="8"/>
      <c r="CB461" s="8"/>
      <c r="CC461" s="8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57"/>
      <c r="DI461" s="58"/>
      <c r="DJ461" s="58"/>
      <c r="DK461" s="57"/>
      <c r="DL461" s="58"/>
      <c r="DM461" s="58"/>
      <c r="DN461" s="57"/>
      <c r="DO461" s="58"/>
      <c r="DP461" s="59"/>
      <c r="DQ461" s="59"/>
      <c r="DR461" s="59"/>
      <c r="DZ461" s="133"/>
    </row>
    <row r="462" spans="1:130" ht="12.75" customHeight="1" x14ac:dyDescent="0.2">
      <c r="A462" s="1">
        <v>11</v>
      </c>
      <c r="B462" s="163" t="s">
        <v>163</v>
      </c>
      <c r="C462" s="163" t="s">
        <v>101</v>
      </c>
      <c r="D462" s="335"/>
      <c r="E462" s="302"/>
      <c r="F462" s="302"/>
      <c r="G462" s="302"/>
      <c r="H462" s="303"/>
      <c r="I462" s="335"/>
      <c r="J462" s="302"/>
      <c r="K462" s="302"/>
      <c r="L462" s="302"/>
      <c r="M462" s="303"/>
      <c r="N462" s="336" t="str">
        <f t="shared" si="45"/>
        <v/>
      </c>
      <c r="O462" s="302"/>
      <c r="P462" s="302"/>
      <c r="Q462" s="303"/>
      <c r="R462" s="335"/>
      <c r="S462" s="302"/>
      <c r="T462" s="303"/>
      <c r="U462" s="335"/>
      <c r="V462" s="302"/>
      <c r="W462" s="303"/>
      <c r="X462" s="336" t="str">
        <f t="shared" si="46"/>
        <v/>
      </c>
      <c r="Y462" s="303"/>
      <c r="Z462" s="335" t="str">
        <f t="shared" si="47"/>
        <v/>
      </c>
      <c r="AA462" s="302"/>
      <c r="AB462" s="303"/>
      <c r="AC462" s="144"/>
      <c r="AD462" s="145"/>
      <c r="AE462" s="336"/>
      <c r="AF462" s="302"/>
      <c r="AG462" s="302"/>
      <c r="AH462" s="303"/>
      <c r="AI462" s="146"/>
      <c r="AJ462" s="145"/>
      <c r="AK462" s="336"/>
      <c r="AL462" s="302"/>
      <c r="AM462" s="302"/>
      <c r="AN462" s="303"/>
      <c r="AO462" s="146"/>
      <c r="AP462" s="145"/>
      <c r="AQ462" s="336"/>
      <c r="AR462" s="302"/>
      <c r="AS462" s="302"/>
      <c r="AT462" s="303"/>
      <c r="AU462" s="146"/>
      <c r="AV462" s="145"/>
      <c r="AW462" s="336"/>
      <c r="AX462" s="302"/>
      <c r="AY462" s="302"/>
      <c r="AZ462" s="303"/>
      <c r="BA462" s="146"/>
      <c r="BB462" s="145"/>
      <c r="BC462" s="336"/>
      <c r="BD462" s="303"/>
      <c r="BE462" s="163"/>
      <c r="BF462" s="306"/>
      <c r="BG462" s="302"/>
      <c r="BH462" s="303"/>
      <c r="BI462" s="336"/>
      <c r="BJ462" s="303"/>
      <c r="BK462" s="335" t="str">
        <f t="shared" si="48"/>
        <v/>
      </c>
      <c r="BL462" s="302"/>
      <c r="BM462" s="303"/>
      <c r="BN462" s="306"/>
      <c r="BO462" s="302"/>
      <c r="BP462" s="303"/>
      <c r="BQ462" s="306"/>
      <c r="BR462" s="303"/>
      <c r="BS462" s="148">
        <v>15</v>
      </c>
      <c r="BT462" s="335"/>
      <c r="BU462" s="302"/>
      <c r="BV462" s="302"/>
      <c r="BW462" s="303"/>
      <c r="BX462" s="2"/>
      <c r="BY462" s="8"/>
      <c r="BZ462" s="8"/>
      <c r="CA462" s="8"/>
      <c r="CB462" s="8"/>
      <c r="CC462" s="8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57"/>
      <c r="DI462" s="58"/>
      <c r="DJ462" s="58"/>
      <c r="DK462" s="57"/>
      <c r="DL462" s="58"/>
      <c r="DM462" s="58"/>
      <c r="DN462" s="57"/>
      <c r="DO462" s="58"/>
      <c r="DP462" s="59"/>
      <c r="DQ462" s="59"/>
      <c r="DR462" s="59"/>
      <c r="DZ462" s="133"/>
    </row>
    <row r="463" spans="1:130" ht="12.75" customHeight="1" x14ac:dyDescent="0.2">
      <c r="A463" s="1">
        <v>11</v>
      </c>
      <c r="B463" s="163" t="s">
        <v>171</v>
      </c>
      <c r="C463" s="163" t="s">
        <v>117</v>
      </c>
      <c r="D463" s="335"/>
      <c r="E463" s="302"/>
      <c r="F463" s="302"/>
      <c r="G463" s="302"/>
      <c r="H463" s="303"/>
      <c r="I463" s="335"/>
      <c r="J463" s="302"/>
      <c r="K463" s="302"/>
      <c r="L463" s="302"/>
      <c r="M463" s="303"/>
      <c r="N463" s="336" t="str">
        <f t="shared" si="45"/>
        <v/>
      </c>
      <c r="O463" s="302"/>
      <c r="P463" s="302"/>
      <c r="Q463" s="303"/>
      <c r="R463" s="335"/>
      <c r="S463" s="302"/>
      <c r="T463" s="303"/>
      <c r="U463" s="335"/>
      <c r="V463" s="302"/>
      <c r="W463" s="303"/>
      <c r="X463" s="336" t="str">
        <f t="shared" si="46"/>
        <v/>
      </c>
      <c r="Y463" s="303"/>
      <c r="Z463" s="335" t="str">
        <f t="shared" si="47"/>
        <v/>
      </c>
      <c r="AA463" s="302"/>
      <c r="AB463" s="303"/>
      <c r="AC463" s="144"/>
      <c r="AD463" s="145"/>
      <c r="AE463" s="336"/>
      <c r="AF463" s="302"/>
      <c r="AG463" s="302"/>
      <c r="AH463" s="303"/>
      <c r="AI463" s="146"/>
      <c r="AJ463" s="145"/>
      <c r="AK463" s="336"/>
      <c r="AL463" s="302"/>
      <c r="AM463" s="302"/>
      <c r="AN463" s="303"/>
      <c r="AO463" s="146"/>
      <c r="AP463" s="145"/>
      <c r="AQ463" s="336"/>
      <c r="AR463" s="302"/>
      <c r="AS463" s="302"/>
      <c r="AT463" s="303"/>
      <c r="AU463" s="146"/>
      <c r="AV463" s="145"/>
      <c r="AW463" s="336"/>
      <c r="AX463" s="302"/>
      <c r="AY463" s="302"/>
      <c r="AZ463" s="303"/>
      <c r="BA463" s="146"/>
      <c r="BB463" s="145"/>
      <c r="BC463" s="336"/>
      <c r="BD463" s="303"/>
      <c r="BE463" s="163"/>
      <c r="BF463" s="306"/>
      <c r="BG463" s="302"/>
      <c r="BH463" s="303"/>
      <c r="BI463" s="336"/>
      <c r="BJ463" s="303"/>
      <c r="BK463" s="335" t="str">
        <f t="shared" si="48"/>
        <v/>
      </c>
      <c r="BL463" s="302"/>
      <c r="BM463" s="303"/>
      <c r="BN463" s="306"/>
      <c r="BO463" s="302"/>
      <c r="BP463" s="303"/>
      <c r="BQ463" s="306"/>
      <c r="BR463" s="303"/>
      <c r="BS463" s="148">
        <v>16</v>
      </c>
      <c r="BT463" s="335"/>
      <c r="BU463" s="302"/>
      <c r="BV463" s="302"/>
      <c r="BW463" s="303"/>
      <c r="BX463" s="2"/>
      <c r="BY463" s="8"/>
      <c r="BZ463" s="8"/>
      <c r="CA463" s="8"/>
      <c r="CB463" s="8"/>
      <c r="CC463" s="8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57"/>
      <c r="DI463" s="58"/>
      <c r="DJ463" s="58"/>
      <c r="DK463" s="57"/>
      <c r="DL463" s="58"/>
      <c r="DM463" s="58"/>
      <c r="DN463" s="57"/>
      <c r="DO463" s="58"/>
      <c r="DP463" s="59"/>
      <c r="DQ463" s="59"/>
      <c r="DR463" s="59"/>
      <c r="DZ463" s="133"/>
    </row>
    <row r="464" spans="1:130" ht="12.75" customHeight="1" x14ac:dyDescent="0.2">
      <c r="A464" s="1">
        <v>11</v>
      </c>
      <c r="B464" s="163" t="s">
        <v>177</v>
      </c>
      <c r="C464" s="163" t="s">
        <v>145</v>
      </c>
      <c r="D464" s="335"/>
      <c r="E464" s="302"/>
      <c r="F464" s="302"/>
      <c r="G464" s="302"/>
      <c r="H464" s="303"/>
      <c r="I464" s="335"/>
      <c r="J464" s="302"/>
      <c r="K464" s="302"/>
      <c r="L464" s="302"/>
      <c r="M464" s="303"/>
      <c r="N464" s="336" t="str">
        <f t="shared" si="45"/>
        <v/>
      </c>
      <c r="O464" s="302"/>
      <c r="P464" s="302"/>
      <c r="Q464" s="303"/>
      <c r="R464" s="335"/>
      <c r="S464" s="302"/>
      <c r="T464" s="303"/>
      <c r="U464" s="335"/>
      <c r="V464" s="302"/>
      <c r="W464" s="303"/>
      <c r="X464" s="336" t="str">
        <f t="shared" si="46"/>
        <v/>
      </c>
      <c r="Y464" s="303"/>
      <c r="Z464" s="335" t="str">
        <f t="shared" si="47"/>
        <v/>
      </c>
      <c r="AA464" s="302"/>
      <c r="AB464" s="303"/>
      <c r="AC464" s="144"/>
      <c r="AD464" s="145"/>
      <c r="AE464" s="336"/>
      <c r="AF464" s="302"/>
      <c r="AG464" s="302"/>
      <c r="AH464" s="303"/>
      <c r="AI464" s="146"/>
      <c r="AJ464" s="145"/>
      <c r="AK464" s="336"/>
      <c r="AL464" s="302"/>
      <c r="AM464" s="302"/>
      <c r="AN464" s="303"/>
      <c r="AO464" s="146"/>
      <c r="AP464" s="145"/>
      <c r="AQ464" s="336"/>
      <c r="AR464" s="302"/>
      <c r="AS464" s="302"/>
      <c r="AT464" s="303"/>
      <c r="AU464" s="146"/>
      <c r="AV464" s="145"/>
      <c r="AW464" s="336"/>
      <c r="AX464" s="302"/>
      <c r="AY464" s="302"/>
      <c r="AZ464" s="303"/>
      <c r="BA464" s="146"/>
      <c r="BB464" s="145"/>
      <c r="BC464" s="336"/>
      <c r="BD464" s="303"/>
      <c r="BE464" s="163"/>
      <c r="BF464" s="306"/>
      <c r="BG464" s="302"/>
      <c r="BH464" s="303"/>
      <c r="BI464" s="336"/>
      <c r="BJ464" s="303"/>
      <c r="BK464" s="335" t="str">
        <f t="shared" si="48"/>
        <v/>
      </c>
      <c r="BL464" s="302"/>
      <c r="BM464" s="303"/>
      <c r="BN464" s="306"/>
      <c r="BO464" s="302"/>
      <c r="BP464" s="303"/>
      <c r="BQ464" s="306"/>
      <c r="BR464" s="303"/>
      <c r="BS464" s="148">
        <v>17</v>
      </c>
      <c r="BT464" s="335"/>
      <c r="BU464" s="302"/>
      <c r="BV464" s="302"/>
      <c r="BW464" s="303"/>
      <c r="BX464" s="2"/>
      <c r="BY464" s="8"/>
      <c r="BZ464" s="8"/>
      <c r="CA464" s="8"/>
      <c r="CB464" s="8"/>
      <c r="CC464" s="8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57"/>
      <c r="DI464" s="58"/>
      <c r="DJ464" s="58"/>
      <c r="DK464" s="57"/>
      <c r="DL464" s="58"/>
      <c r="DM464" s="58"/>
      <c r="DN464" s="57"/>
      <c r="DO464" s="58"/>
      <c r="DP464" s="59"/>
      <c r="DQ464" s="59"/>
      <c r="DR464" s="59"/>
      <c r="DZ464" s="133"/>
    </row>
    <row r="465" spans="1:130" ht="12.75" customHeight="1" x14ac:dyDescent="0.2">
      <c r="A465" s="1">
        <v>11</v>
      </c>
      <c r="B465" s="163" t="s">
        <v>186</v>
      </c>
      <c r="C465" s="163" t="s">
        <v>151</v>
      </c>
      <c r="D465" s="335"/>
      <c r="E465" s="302"/>
      <c r="F465" s="302"/>
      <c r="G465" s="302"/>
      <c r="H465" s="303"/>
      <c r="I465" s="335"/>
      <c r="J465" s="302"/>
      <c r="K465" s="302"/>
      <c r="L465" s="302"/>
      <c r="M465" s="303"/>
      <c r="N465" s="336" t="str">
        <f t="shared" si="45"/>
        <v/>
      </c>
      <c r="O465" s="302"/>
      <c r="P465" s="302"/>
      <c r="Q465" s="303"/>
      <c r="R465" s="335"/>
      <c r="S465" s="302"/>
      <c r="T465" s="303"/>
      <c r="U465" s="335"/>
      <c r="V465" s="302"/>
      <c r="W465" s="303"/>
      <c r="X465" s="336" t="str">
        <f t="shared" si="46"/>
        <v/>
      </c>
      <c r="Y465" s="303"/>
      <c r="Z465" s="335" t="str">
        <f t="shared" si="47"/>
        <v/>
      </c>
      <c r="AA465" s="302"/>
      <c r="AB465" s="303"/>
      <c r="AC465" s="144"/>
      <c r="AD465" s="145"/>
      <c r="AE465" s="336"/>
      <c r="AF465" s="302"/>
      <c r="AG465" s="302"/>
      <c r="AH465" s="303"/>
      <c r="AI465" s="146"/>
      <c r="AJ465" s="145"/>
      <c r="AK465" s="336"/>
      <c r="AL465" s="302"/>
      <c r="AM465" s="302"/>
      <c r="AN465" s="303"/>
      <c r="AO465" s="146"/>
      <c r="AP465" s="145"/>
      <c r="AQ465" s="336"/>
      <c r="AR465" s="302"/>
      <c r="AS465" s="302"/>
      <c r="AT465" s="303"/>
      <c r="AU465" s="146"/>
      <c r="AV465" s="145"/>
      <c r="AW465" s="336"/>
      <c r="AX465" s="302"/>
      <c r="AY465" s="302"/>
      <c r="AZ465" s="303"/>
      <c r="BA465" s="146"/>
      <c r="BB465" s="145"/>
      <c r="BC465" s="336"/>
      <c r="BD465" s="303"/>
      <c r="BE465" s="163"/>
      <c r="BF465" s="306"/>
      <c r="BG465" s="302"/>
      <c r="BH465" s="303"/>
      <c r="BI465" s="336"/>
      <c r="BJ465" s="303"/>
      <c r="BK465" s="335" t="str">
        <f t="shared" si="48"/>
        <v/>
      </c>
      <c r="BL465" s="302"/>
      <c r="BM465" s="303"/>
      <c r="BN465" s="306"/>
      <c r="BO465" s="302"/>
      <c r="BP465" s="303"/>
      <c r="BQ465" s="306"/>
      <c r="BR465" s="303"/>
      <c r="BS465" s="148">
        <v>18</v>
      </c>
      <c r="BT465" s="335"/>
      <c r="BU465" s="302"/>
      <c r="BV465" s="302"/>
      <c r="BW465" s="303"/>
      <c r="BX465" s="2"/>
      <c r="BY465" s="8"/>
      <c r="BZ465" s="8"/>
      <c r="CA465" s="8"/>
      <c r="CB465" s="8"/>
      <c r="CC465" s="8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57"/>
      <c r="DI465" s="58"/>
      <c r="DJ465" s="58"/>
      <c r="DK465" s="57"/>
      <c r="DL465" s="58"/>
      <c r="DM465" s="58"/>
      <c r="DN465" s="57"/>
      <c r="DO465" s="58"/>
      <c r="DP465" s="59"/>
      <c r="DQ465" s="59"/>
      <c r="DR465" s="59"/>
      <c r="DZ465" s="133"/>
    </row>
    <row r="466" spans="1:130" ht="12.75" customHeight="1" x14ac:dyDescent="0.2">
      <c r="A466" s="1">
        <v>11</v>
      </c>
      <c r="B466" s="163" t="s">
        <v>195</v>
      </c>
      <c r="C466" s="163" t="s">
        <v>158</v>
      </c>
      <c r="D466" s="335"/>
      <c r="E466" s="302"/>
      <c r="F466" s="302"/>
      <c r="G466" s="302"/>
      <c r="H466" s="303"/>
      <c r="I466" s="335"/>
      <c r="J466" s="302"/>
      <c r="K466" s="302"/>
      <c r="L466" s="302"/>
      <c r="M466" s="303"/>
      <c r="N466" s="336" t="str">
        <f t="shared" si="45"/>
        <v/>
      </c>
      <c r="O466" s="302"/>
      <c r="P466" s="302"/>
      <c r="Q466" s="303"/>
      <c r="R466" s="335"/>
      <c r="S466" s="302"/>
      <c r="T466" s="303"/>
      <c r="U466" s="335"/>
      <c r="V466" s="302"/>
      <c r="W466" s="303"/>
      <c r="X466" s="336" t="str">
        <f t="shared" si="46"/>
        <v/>
      </c>
      <c r="Y466" s="303"/>
      <c r="Z466" s="335" t="str">
        <f t="shared" si="47"/>
        <v/>
      </c>
      <c r="AA466" s="302"/>
      <c r="AB466" s="303"/>
      <c r="AC466" s="144"/>
      <c r="AD466" s="145"/>
      <c r="AE466" s="336"/>
      <c r="AF466" s="302"/>
      <c r="AG466" s="302"/>
      <c r="AH466" s="303"/>
      <c r="AI466" s="146"/>
      <c r="AJ466" s="145"/>
      <c r="AK466" s="336"/>
      <c r="AL466" s="302"/>
      <c r="AM466" s="302"/>
      <c r="AN466" s="303"/>
      <c r="AO466" s="146"/>
      <c r="AP466" s="145"/>
      <c r="AQ466" s="336"/>
      <c r="AR466" s="302"/>
      <c r="AS466" s="302"/>
      <c r="AT466" s="303"/>
      <c r="AU466" s="146"/>
      <c r="AV466" s="145"/>
      <c r="AW466" s="336"/>
      <c r="AX466" s="302"/>
      <c r="AY466" s="302"/>
      <c r="AZ466" s="303"/>
      <c r="BA466" s="146"/>
      <c r="BB466" s="145"/>
      <c r="BC466" s="336"/>
      <c r="BD466" s="303"/>
      <c r="BE466" s="163"/>
      <c r="BF466" s="306"/>
      <c r="BG466" s="302"/>
      <c r="BH466" s="303"/>
      <c r="BI466" s="336"/>
      <c r="BJ466" s="303"/>
      <c r="BK466" s="335" t="str">
        <f t="shared" si="48"/>
        <v/>
      </c>
      <c r="BL466" s="302"/>
      <c r="BM466" s="303"/>
      <c r="BN466" s="306"/>
      <c r="BO466" s="302"/>
      <c r="BP466" s="303"/>
      <c r="BQ466" s="306"/>
      <c r="BR466" s="303"/>
      <c r="BS466" s="148">
        <v>19</v>
      </c>
      <c r="BT466" s="335"/>
      <c r="BU466" s="302"/>
      <c r="BV466" s="302"/>
      <c r="BW466" s="303"/>
      <c r="BX466" s="2"/>
      <c r="BY466" s="8"/>
      <c r="BZ466" s="8"/>
      <c r="CA466" s="8"/>
      <c r="CB466" s="8"/>
      <c r="CC466" s="8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57"/>
      <c r="DI466" s="58"/>
      <c r="DJ466" s="58"/>
      <c r="DK466" s="57"/>
      <c r="DL466" s="58"/>
      <c r="DM466" s="58"/>
      <c r="DN466" s="57"/>
      <c r="DO466" s="58"/>
      <c r="DP466" s="59"/>
      <c r="DQ466" s="59"/>
      <c r="DR466" s="59"/>
      <c r="DZ466" s="133"/>
    </row>
    <row r="467" spans="1:130" ht="12.75" customHeight="1" x14ac:dyDescent="0.2">
      <c r="A467" s="1">
        <v>11</v>
      </c>
      <c r="B467" s="163" t="s">
        <v>201</v>
      </c>
      <c r="C467" s="163" t="s">
        <v>163</v>
      </c>
      <c r="D467" s="335"/>
      <c r="E467" s="302"/>
      <c r="F467" s="302"/>
      <c r="G467" s="302"/>
      <c r="H467" s="303"/>
      <c r="I467" s="335"/>
      <c r="J467" s="302"/>
      <c r="K467" s="302"/>
      <c r="L467" s="302"/>
      <c r="M467" s="303"/>
      <c r="N467" s="336" t="str">
        <f t="shared" si="45"/>
        <v/>
      </c>
      <c r="O467" s="302"/>
      <c r="P467" s="302"/>
      <c r="Q467" s="303"/>
      <c r="R467" s="335"/>
      <c r="S467" s="302"/>
      <c r="T467" s="303"/>
      <c r="U467" s="335"/>
      <c r="V467" s="302"/>
      <c r="W467" s="303"/>
      <c r="X467" s="336" t="str">
        <f t="shared" si="46"/>
        <v/>
      </c>
      <c r="Y467" s="303"/>
      <c r="Z467" s="335" t="str">
        <f t="shared" si="47"/>
        <v/>
      </c>
      <c r="AA467" s="302"/>
      <c r="AB467" s="303"/>
      <c r="AC467" s="144"/>
      <c r="AD467" s="145"/>
      <c r="AE467" s="336"/>
      <c r="AF467" s="302"/>
      <c r="AG467" s="302"/>
      <c r="AH467" s="303"/>
      <c r="AI467" s="146"/>
      <c r="AJ467" s="145"/>
      <c r="AK467" s="336"/>
      <c r="AL467" s="302"/>
      <c r="AM467" s="302"/>
      <c r="AN467" s="303"/>
      <c r="AO467" s="146"/>
      <c r="AP467" s="145"/>
      <c r="AQ467" s="336"/>
      <c r="AR467" s="302"/>
      <c r="AS467" s="302"/>
      <c r="AT467" s="303"/>
      <c r="AU467" s="146"/>
      <c r="AV467" s="145"/>
      <c r="AW467" s="336"/>
      <c r="AX467" s="302"/>
      <c r="AY467" s="302"/>
      <c r="AZ467" s="303"/>
      <c r="BA467" s="146"/>
      <c r="BB467" s="145"/>
      <c r="BC467" s="336"/>
      <c r="BD467" s="303"/>
      <c r="BE467" s="163"/>
      <c r="BF467" s="306"/>
      <c r="BG467" s="302"/>
      <c r="BH467" s="303"/>
      <c r="BI467" s="336"/>
      <c r="BJ467" s="303"/>
      <c r="BK467" s="335" t="str">
        <f t="shared" si="48"/>
        <v/>
      </c>
      <c r="BL467" s="302"/>
      <c r="BM467" s="303"/>
      <c r="BN467" s="306"/>
      <c r="BO467" s="302"/>
      <c r="BP467" s="303"/>
      <c r="BQ467" s="306"/>
      <c r="BR467" s="303"/>
      <c r="BS467" s="148">
        <v>20</v>
      </c>
      <c r="BT467" s="335"/>
      <c r="BU467" s="302"/>
      <c r="BV467" s="302"/>
      <c r="BW467" s="303"/>
      <c r="BX467" s="2"/>
      <c r="BY467" s="8"/>
      <c r="BZ467" s="8"/>
      <c r="CA467" s="8"/>
      <c r="CB467" s="8"/>
      <c r="CC467" s="8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57"/>
      <c r="DI467" s="58"/>
      <c r="DJ467" s="58"/>
      <c r="DK467" s="57"/>
      <c r="DL467" s="58"/>
      <c r="DM467" s="58"/>
      <c r="DN467" s="57"/>
      <c r="DO467" s="58"/>
      <c r="DP467" s="59"/>
      <c r="DQ467" s="59"/>
      <c r="DR467" s="59"/>
      <c r="DZ467" s="133"/>
    </row>
    <row r="468" spans="1:130" ht="12.75" customHeight="1" x14ac:dyDescent="0.2">
      <c r="A468" s="1">
        <v>11</v>
      </c>
      <c r="B468" s="163" t="s">
        <v>209</v>
      </c>
      <c r="C468" s="163" t="s">
        <v>171</v>
      </c>
      <c r="D468" s="335"/>
      <c r="E468" s="302"/>
      <c r="F468" s="302"/>
      <c r="G468" s="302"/>
      <c r="H468" s="303"/>
      <c r="I468" s="335"/>
      <c r="J468" s="302"/>
      <c r="K468" s="302"/>
      <c r="L468" s="302"/>
      <c r="M468" s="303"/>
      <c r="N468" s="336" t="str">
        <f t="shared" si="45"/>
        <v/>
      </c>
      <c r="O468" s="302"/>
      <c r="P468" s="302"/>
      <c r="Q468" s="303"/>
      <c r="R468" s="335"/>
      <c r="S468" s="302"/>
      <c r="T468" s="303"/>
      <c r="U468" s="335"/>
      <c r="V468" s="302"/>
      <c r="W468" s="303"/>
      <c r="X468" s="336" t="str">
        <f t="shared" si="46"/>
        <v/>
      </c>
      <c r="Y468" s="303"/>
      <c r="Z468" s="335" t="str">
        <f t="shared" si="47"/>
        <v/>
      </c>
      <c r="AA468" s="302"/>
      <c r="AB468" s="303"/>
      <c r="AC468" s="144"/>
      <c r="AD468" s="145"/>
      <c r="AE468" s="336"/>
      <c r="AF468" s="302"/>
      <c r="AG468" s="302"/>
      <c r="AH468" s="303"/>
      <c r="AI468" s="146"/>
      <c r="AJ468" s="145"/>
      <c r="AK468" s="336"/>
      <c r="AL468" s="302"/>
      <c r="AM468" s="302"/>
      <c r="AN468" s="303"/>
      <c r="AO468" s="146"/>
      <c r="AP468" s="145"/>
      <c r="AQ468" s="336"/>
      <c r="AR468" s="302"/>
      <c r="AS468" s="302"/>
      <c r="AT468" s="303"/>
      <c r="AU468" s="146"/>
      <c r="AV468" s="145"/>
      <c r="AW468" s="336"/>
      <c r="AX468" s="302"/>
      <c r="AY468" s="302"/>
      <c r="AZ468" s="303"/>
      <c r="BA468" s="146"/>
      <c r="BB468" s="145"/>
      <c r="BC468" s="336"/>
      <c r="BD468" s="303"/>
      <c r="BE468" s="163"/>
      <c r="BF468" s="306"/>
      <c r="BG468" s="302"/>
      <c r="BH468" s="303"/>
      <c r="BI468" s="336"/>
      <c r="BJ468" s="303"/>
      <c r="BK468" s="335" t="str">
        <f t="shared" si="48"/>
        <v/>
      </c>
      <c r="BL468" s="302"/>
      <c r="BM468" s="303"/>
      <c r="BN468" s="306"/>
      <c r="BO468" s="302"/>
      <c r="BP468" s="303"/>
      <c r="BQ468" s="306"/>
      <c r="BR468" s="303"/>
      <c r="BS468" s="148">
        <v>21</v>
      </c>
      <c r="BT468" s="335"/>
      <c r="BU468" s="302"/>
      <c r="BV468" s="302"/>
      <c r="BW468" s="303"/>
      <c r="BX468" s="2"/>
      <c r="BY468" s="8"/>
      <c r="BZ468" s="8"/>
      <c r="CA468" s="8"/>
      <c r="CB468" s="8"/>
      <c r="CC468" s="8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57"/>
      <c r="DI468" s="58"/>
      <c r="DJ468" s="58"/>
      <c r="DK468" s="57"/>
      <c r="DL468" s="58"/>
      <c r="DM468" s="58"/>
      <c r="DN468" s="57"/>
      <c r="DO468" s="58"/>
      <c r="DP468" s="59"/>
      <c r="DQ468" s="59"/>
      <c r="DR468" s="59"/>
      <c r="DZ468" s="133"/>
    </row>
    <row r="469" spans="1:130" ht="12.75" customHeight="1" x14ac:dyDescent="0.2">
      <c r="A469" s="1">
        <v>11</v>
      </c>
      <c r="B469" s="163" t="s">
        <v>216</v>
      </c>
      <c r="C469" s="163" t="s">
        <v>177</v>
      </c>
      <c r="D469" s="335"/>
      <c r="E469" s="302"/>
      <c r="F469" s="302"/>
      <c r="G469" s="302"/>
      <c r="H469" s="303"/>
      <c r="I469" s="335"/>
      <c r="J469" s="302"/>
      <c r="K469" s="302"/>
      <c r="L469" s="302"/>
      <c r="M469" s="303"/>
      <c r="N469" s="336" t="str">
        <f t="shared" si="45"/>
        <v/>
      </c>
      <c r="O469" s="302"/>
      <c r="P469" s="302"/>
      <c r="Q469" s="303"/>
      <c r="R469" s="335"/>
      <c r="S469" s="302"/>
      <c r="T469" s="303"/>
      <c r="U469" s="335"/>
      <c r="V469" s="302"/>
      <c r="W469" s="303"/>
      <c r="X469" s="336" t="str">
        <f t="shared" si="46"/>
        <v/>
      </c>
      <c r="Y469" s="303"/>
      <c r="Z469" s="335" t="str">
        <f t="shared" si="47"/>
        <v/>
      </c>
      <c r="AA469" s="302"/>
      <c r="AB469" s="303"/>
      <c r="AC469" s="144"/>
      <c r="AD469" s="145"/>
      <c r="AE469" s="336"/>
      <c r="AF469" s="302"/>
      <c r="AG469" s="302"/>
      <c r="AH469" s="303"/>
      <c r="AI469" s="146"/>
      <c r="AJ469" s="145"/>
      <c r="AK469" s="336"/>
      <c r="AL469" s="302"/>
      <c r="AM469" s="302"/>
      <c r="AN469" s="303"/>
      <c r="AO469" s="146"/>
      <c r="AP469" s="145"/>
      <c r="AQ469" s="336"/>
      <c r="AR469" s="302"/>
      <c r="AS469" s="302"/>
      <c r="AT469" s="303"/>
      <c r="AU469" s="146"/>
      <c r="AV469" s="145"/>
      <c r="AW469" s="336"/>
      <c r="AX469" s="302"/>
      <c r="AY469" s="302"/>
      <c r="AZ469" s="303"/>
      <c r="BA469" s="146"/>
      <c r="BB469" s="145"/>
      <c r="BC469" s="336"/>
      <c r="BD469" s="303"/>
      <c r="BE469" s="163"/>
      <c r="BF469" s="306"/>
      <c r="BG469" s="302"/>
      <c r="BH469" s="303"/>
      <c r="BI469" s="336"/>
      <c r="BJ469" s="303"/>
      <c r="BK469" s="335" t="str">
        <f t="shared" si="48"/>
        <v/>
      </c>
      <c r="BL469" s="302"/>
      <c r="BM469" s="303"/>
      <c r="BN469" s="306"/>
      <c r="BO469" s="302"/>
      <c r="BP469" s="303"/>
      <c r="BQ469" s="306"/>
      <c r="BR469" s="303"/>
      <c r="BS469" s="148">
        <v>22</v>
      </c>
      <c r="BT469" s="335"/>
      <c r="BU469" s="302"/>
      <c r="BV469" s="302"/>
      <c r="BW469" s="303"/>
      <c r="BX469" s="2"/>
      <c r="BY469" s="8"/>
      <c r="BZ469" s="8"/>
      <c r="CA469" s="8"/>
      <c r="CB469" s="8"/>
      <c r="CC469" s="8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57"/>
      <c r="DI469" s="58"/>
      <c r="DJ469" s="58"/>
      <c r="DK469" s="57"/>
      <c r="DL469" s="58"/>
      <c r="DM469" s="58"/>
      <c r="DN469" s="57"/>
      <c r="DO469" s="58"/>
      <c r="DP469" s="59"/>
      <c r="DQ469" s="59"/>
      <c r="DR469" s="59"/>
      <c r="DZ469" s="133"/>
    </row>
    <row r="470" spans="1:130" ht="12.75" customHeight="1" x14ac:dyDescent="0.2">
      <c r="A470" s="1">
        <v>11</v>
      </c>
      <c r="B470" s="163" t="s">
        <v>224</v>
      </c>
      <c r="C470" s="163" t="s">
        <v>186</v>
      </c>
      <c r="D470" s="335"/>
      <c r="E470" s="302"/>
      <c r="F470" s="302"/>
      <c r="G470" s="302"/>
      <c r="H470" s="303"/>
      <c r="I470" s="335"/>
      <c r="J470" s="302"/>
      <c r="K470" s="302"/>
      <c r="L470" s="302"/>
      <c r="M470" s="303"/>
      <c r="N470" s="336" t="str">
        <f t="shared" si="45"/>
        <v/>
      </c>
      <c r="O470" s="302"/>
      <c r="P470" s="302"/>
      <c r="Q470" s="303"/>
      <c r="R470" s="335"/>
      <c r="S470" s="302"/>
      <c r="T470" s="303"/>
      <c r="U470" s="335"/>
      <c r="V470" s="302"/>
      <c r="W470" s="303"/>
      <c r="X470" s="336" t="str">
        <f t="shared" si="46"/>
        <v/>
      </c>
      <c r="Y470" s="303"/>
      <c r="Z470" s="335" t="str">
        <f t="shared" si="47"/>
        <v/>
      </c>
      <c r="AA470" s="302"/>
      <c r="AB470" s="303"/>
      <c r="AC470" s="144"/>
      <c r="AD470" s="145"/>
      <c r="AE470" s="336"/>
      <c r="AF470" s="302"/>
      <c r="AG470" s="302"/>
      <c r="AH470" s="303"/>
      <c r="AI470" s="146"/>
      <c r="AJ470" s="145"/>
      <c r="AK470" s="336"/>
      <c r="AL470" s="302"/>
      <c r="AM470" s="302"/>
      <c r="AN470" s="303"/>
      <c r="AO470" s="146"/>
      <c r="AP470" s="145"/>
      <c r="AQ470" s="336"/>
      <c r="AR470" s="302"/>
      <c r="AS470" s="302"/>
      <c r="AT470" s="303"/>
      <c r="AU470" s="146"/>
      <c r="AV470" s="145"/>
      <c r="AW470" s="336"/>
      <c r="AX470" s="302"/>
      <c r="AY470" s="302"/>
      <c r="AZ470" s="303"/>
      <c r="BA470" s="146"/>
      <c r="BB470" s="145"/>
      <c r="BC470" s="336"/>
      <c r="BD470" s="303"/>
      <c r="BE470" s="163"/>
      <c r="BF470" s="306"/>
      <c r="BG470" s="302"/>
      <c r="BH470" s="303"/>
      <c r="BI470" s="336"/>
      <c r="BJ470" s="303"/>
      <c r="BK470" s="335" t="str">
        <f t="shared" si="48"/>
        <v/>
      </c>
      <c r="BL470" s="302"/>
      <c r="BM470" s="303"/>
      <c r="BN470" s="306"/>
      <c r="BO470" s="302"/>
      <c r="BP470" s="303"/>
      <c r="BQ470" s="306"/>
      <c r="BR470" s="303"/>
      <c r="BS470" s="148">
        <v>23</v>
      </c>
      <c r="BT470" s="335"/>
      <c r="BU470" s="302"/>
      <c r="BV470" s="302"/>
      <c r="BW470" s="303"/>
      <c r="BX470" s="2"/>
      <c r="BY470" s="8"/>
      <c r="BZ470" s="8"/>
      <c r="CA470" s="8"/>
      <c r="CB470" s="8"/>
      <c r="CC470" s="8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57"/>
      <c r="DI470" s="58"/>
      <c r="DJ470" s="58"/>
      <c r="DK470" s="57"/>
      <c r="DL470" s="58"/>
      <c r="DM470" s="58"/>
      <c r="DN470" s="57"/>
      <c r="DO470" s="58"/>
      <c r="DP470" s="59"/>
      <c r="DQ470" s="59"/>
      <c r="DR470" s="59"/>
      <c r="DZ470" s="133"/>
    </row>
    <row r="471" spans="1:130" ht="12.75" customHeight="1" x14ac:dyDescent="0.2">
      <c r="A471" s="1">
        <v>11</v>
      </c>
      <c r="B471" s="163" t="s">
        <v>232</v>
      </c>
      <c r="C471" s="163" t="s">
        <v>195</v>
      </c>
      <c r="D471" s="335"/>
      <c r="E471" s="302"/>
      <c r="F471" s="302"/>
      <c r="G471" s="302"/>
      <c r="H471" s="303"/>
      <c r="I471" s="335"/>
      <c r="J471" s="302"/>
      <c r="K471" s="302"/>
      <c r="L471" s="302"/>
      <c r="M471" s="303"/>
      <c r="N471" s="336" t="str">
        <f t="shared" si="45"/>
        <v/>
      </c>
      <c r="O471" s="302"/>
      <c r="P471" s="302"/>
      <c r="Q471" s="303"/>
      <c r="R471" s="335"/>
      <c r="S471" s="302"/>
      <c r="T471" s="303"/>
      <c r="U471" s="335"/>
      <c r="V471" s="302"/>
      <c r="W471" s="303"/>
      <c r="X471" s="336" t="str">
        <f t="shared" si="46"/>
        <v/>
      </c>
      <c r="Y471" s="303"/>
      <c r="Z471" s="335" t="str">
        <f t="shared" si="47"/>
        <v/>
      </c>
      <c r="AA471" s="302"/>
      <c r="AB471" s="303"/>
      <c r="AC471" s="144"/>
      <c r="AD471" s="145"/>
      <c r="AE471" s="336"/>
      <c r="AF471" s="302"/>
      <c r="AG471" s="302"/>
      <c r="AH471" s="303"/>
      <c r="AI471" s="146"/>
      <c r="AJ471" s="145"/>
      <c r="AK471" s="336"/>
      <c r="AL471" s="302"/>
      <c r="AM471" s="302"/>
      <c r="AN471" s="303"/>
      <c r="AO471" s="146"/>
      <c r="AP471" s="145"/>
      <c r="AQ471" s="336"/>
      <c r="AR471" s="302"/>
      <c r="AS471" s="302"/>
      <c r="AT471" s="303"/>
      <c r="AU471" s="146"/>
      <c r="AV471" s="145"/>
      <c r="AW471" s="336"/>
      <c r="AX471" s="302"/>
      <c r="AY471" s="302"/>
      <c r="AZ471" s="303"/>
      <c r="BA471" s="146"/>
      <c r="BB471" s="145"/>
      <c r="BC471" s="336"/>
      <c r="BD471" s="303"/>
      <c r="BE471" s="163"/>
      <c r="BF471" s="306"/>
      <c r="BG471" s="302"/>
      <c r="BH471" s="303"/>
      <c r="BI471" s="336"/>
      <c r="BJ471" s="303"/>
      <c r="BK471" s="335" t="str">
        <f t="shared" si="48"/>
        <v/>
      </c>
      <c r="BL471" s="302"/>
      <c r="BM471" s="303"/>
      <c r="BN471" s="306"/>
      <c r="BO471" s="302"/>
      <c r="BP471" s="303"/>
      <c r="BQ471" s="306"/>
      <c r="BR471" s="303"/>
      <c r="BS471" s="148">
        <v>24</v>
      </c>
      <c r="BT471" s="335"/>
      <c r="BU471" s="302"/>
      <c r="BV471" s="302"/>
      <c r="BW471" s="303"/>
      <c r="BX471" s="2"/>
      <c r="BY471" s="8"/>
      <c r="BZ471" s="8"/>
      <c r="CA471" s="8"/>
      <c r="CB471" s="8"/>
      <c r="CC471" s="8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57"/>
      <c r="DI471" s="58"/>
      <c r="DJ471" s="58"/>
      <c r="DK471" s="57"/>
      <c r="DL471" s="58"/>
      <c r="DM471" s="58"/>
      <c r="DN471" s="57"/>
      <c r="DO471" s="58"/>
      <c r="DP471" s="59"/>
      <c r="DQ471" s="59"/>
      <c r="DR471" s="59"/>
      <c r="DZ471" s="133"/>
    </row>
    <row r="472" spans="1:130" ht="12.75" customHeight="1" x14ac:dyDescent="0.2">
      <c r="A472" s="1">
        <v>11</v>
      </c>
      <c r="B472" s="163" t="s">
        <v>239</v>
      </c>
      <c r="C472" s="163" t="s">
        <v>201</v>
      </c>
      <c r="D472" s="335"/>
      <c r="E472" s="302"/>
      <c r="F472" s="302"/>
      <c r="G472" s="302"/>
      <c r="H472" s="303"/>
      <c r="I472" s="335"/>
      <c r="J472" s="302"/>
      <c r="K472" s="302"/>
      <c r="L472" s="302"/>
      <c r="M472" s="303"/>
      <c r="N472" s="336" t="str">
        <f t="shared" si="45"/>
        <v/>
      </c>
      <c r="O472" s="302"/>
      <c r="P472" s="302"/>
      <c r="Q472" s="303"/>
      <c r="R472" s="335"/>
      <c r="S472" s="302"/>
      <c r="T472" s="303"/>
      <c r="U472" s="335"/>
      <c r="V472" s="302"/>
      <c r="W472" s="303"/>
      <c r="X472" s="336" t="str">
        <f t="shared" si="46"/>
        <v/>
      </c>
      <c r="Y472" s="303"/>
      <c r="Z472" s="335" t="str">
        <f t="shared" si="47"/>
        <v/>
      </c>
      <c r="AA472" s="302"/>
      <c r="AB472" s="303"/>
      <c r="AC472" s="144"/>
      <c r="AD472" s="145"/>
      <c r="AE472" s="336"/>
      <c r="AF472" s="302"/>
      <c r="AG472" s="302"/>
      <c r="AH472" s="303"/>
      <c r="AI472" s="146"/>
      <c r="AJ472" s="145"/>
      <c r="AK472" s="336"/>
      <c r="AL472" s="302"/>
      <c r="AM472" s="302"/>
      <c r="AN472" s="303"/>
      <c r="AO472" s="146"/>
      <c r="AP472" s="145"/>
      <c r="AQ472" s="336"/>
      <c r="AR472" s="302"/>
      <c r="AS472" s="302"/>
      <c r="AT472" s="303"/>
      <c r="AU472" s="146"/>
      <c r="AV472" s="145"/>
      <c r="AW472" s="336"/>
      <c r="AX472" s="302"/>
      <c r="AY472" s="302"/>
      <c r="AZ472" s="303"/>
      <c r="BA472" s="146"/>
      <c r="BB472" s="145"/>
      <c r="BC472" s="336"/>
      <c r="BD472" s="303"/>
      <c r="BE472" s="163"/>
      <c r="BF472" s="306"/>
      <c r="BG472" s="302"/>
      <c r="BH472" s="303"/>
      <c r="BI472" s="336"/>
      <c r="BJ472" s="303"/>
      <c r="BK472" s="335" t="str">
        <f t="shared" si="48"/>
        <v/>
      </c>
      <c r="BL472" s="302"/>
      <c r="BM472" s="303"/>
      <c r="BN472" s="306"/>
      <c r="BO472" s="302"/>
      <c r="BP472" s="303"/>
      <c r="BQ472" s="306"/>
      <c r="BR472" s="303"/>
      <c r="BS472" s="147" t="s">
        <v>19</v>
      </c>
      <c r="BT472" s="335"/>
      <c r="BU472" s="302"/>
      <c r="BV472" s="302"/>
      <c r="BW472" s="303"/>
      <c r="BX472" s="2"/>
      <c r="BY472" s="8"/>
      <c r="BZ472" s="8"/>
      <c r="CA472" s="8"/>
      <c r="CB472" s="8"/>
      <c r="CC472" s="8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57"/>
      <c r="DI472" s="58"/>
      <c r="DJ472" s="58"/>
      <c r="DK472" s="57"/>
      <c r="DL472" s="58"/>
      <c r="DM472" s="58"/>
      <c r="DN472" s="57"/>
      <c r="DO472" s="58"/>
      <c r="DP472" s="59"/>
      <c r="DQ472" s="59"/>
      <c r="DR472" s="59"/>
      <c r="DZ472" s="133"/>
    </row>
    <row r="473" spans="1:130" ht="12.75" customHeight="1" x14ac:dyDescent="0.2">
      <c r="A473" s="1">
        <v>11</v>
      </c>
      <c r="B473" s="162" t="s">
        <v>2</v>
      </c>
      <c r="C473" s="162" t="s">
        <v>209</v>
      </c>
      <c r="D473" s="335"/>
      <c r="E473" s="302"/>
      <c r="F473" s="302"/>
      <c r="G473" s="302"/>
      <c r="H473" s="303"/>
      <c r="I473" s="335"/>
      <c r="J473" s="302"/>
      <c r="K473" s="302"/>
      <c r="L473" s="302"/>
      <c r="M473" s="303"/>
      <c r="N473" s="336" t="str">
        <f t="shared" si="45"/>
        <v/>
      </c>
      <c r="O473" s="302"/>
      <c r="P473" s="302"/>
      <c r="Q473" s="303"/>
      <c r="R473" s="335"/>
      <c r="S473" s="302"/>
      <c r="T473" s="303"/>
      <c r="U473" s="335"/>
      <c r="V473" s="302"/>
      <c r="W473" s="303"/>
      <c r="X473" s="336" t="str">
        <f t="shared" si="46"/>
        <v/>
      </c>
      <c r="Y473" s="303"/>
      <c r="Z473" s="335" t="str">
        <f t="shared" si="47"/>
        <v/>
      </c>
      <c r="AA473" s="302"/>
      <c r="AB473" s="303"/>
      <c r="AC473" s="144"/>
      <c r="AD473" s="145"/>
      <c r="AE473" s="336"/>
      <c r="AF473" s="302"/>
      <c r="AG473" s="302"/>
      <c r="AH473" s="303"/>
      <c r="AI473" s="146"/>
      <c r="AJ473" s="145"/>
      <c r="AK473" s="336"/>
      <c r="AL473" s="302"/>
      <c r="AM473" s="302"/>
      <c r="AN473" s="303"/>
      <c r="AO473" s="146"/>
      <c r="AP473" s="145"/>
      <c r="AQ473" s="336"/>
      <c r="AR473" s="302"/>
      <c r="AS473" s="302"/>
      <c r="AT473" s="303"/>
      <c r="AU473" s="146"/>
      <c r="AV473" s="145"/>
      <c r="AW473" s="336"/>
      <c r="AX473" s="302"/>
      <c r="AY473" s="302"/>
      <c r="AZ473" s="303"/>
      <c r="BA473" s="146"/>
      <c r="BB473" s="145"/>
      <c r="BC473" s="336"/>
      <c r="BD473" s="303"/>
      <c r="BE473" s="163"/>
      <c r="BF473" s="306"/>
      <c r="BG473" s="302"/>
      <c r="BH473" s="303"/>
      <c r="BI473" s="336"/>
      <c r="BJ473" s="303"/>
      <c r="BK473" s="335" t="str">
        <f t="shared" si="48"/>
        <v/>
      </c>
      <c r="BL473" s="302"/>
      <c r="BM473" s="303"/>
      <c r="BN473" s="306"/>
      <c r="BO473" s="302"/>
      <c r="BP473" s="303"/>
      <c r="BQ473" s="306"/>
      <c r="BR473" s="303"/>
      <c r="BS473" s="147" t="s">
        <v>27</v>
      </c>
      <c r="BT473" s="335"/>
      <c r="BU473" s="302"/>
      <c r="BV473" s="302"/>
      <c r="BW473" s="303"/>
      <c r="BX473" s="2"/>
      <c r="BY473" s="8"/>
      <c r="BZ473" s="8"/>
      <c r="CA473" s="8"/>
      <c r="CB473" s="8"/>
      <c r="CC473" s="8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57"/>
      <c r="DI473" s="58"/>
      <c r="DJ473" s="58"/>
      <c r="DK473" s="57"/>
      <c r="DL473" s="58"/>
      <c r="DM473" s="58"/>
      <c r="DN473" s="57"/>
      <c r="DO473" s="58"/>
      <c r="DP473" s="59"/>
      <c r="DQ473" s="59"/>
      <c r="DR473" s="59"/>
      <c r="DZ473" s="133"/>
    </row>
    <row r="474" spans="1:130" ht="12.75" customHeight="1" x14ac:dyDescent="0.2">
      <c r="A474" s="1">
        <v>11</v>
      </c>
      <c r="B474" s="162" t="s">
        <v>19</v>
      </c>
      <c r="C474" s="162" t="s">
        <v>216</v>
      </c>
      <c r="D474" s="335"/>
      <c r="E474" s="302"/>
      <c r="F474" s="302"/>
      <c r="G474" s="302"/>
      <c r="H474" s="303"/>
      <c r="I474" s="335"/>
      <c r="J474" s="302"/>
      <c r="K474" s="302"/>
      <c r="L474" s="302"/>
      <c r="M474" s="303"/>
      <c r="N474" s="336" t="str">
        <f t="shared" si="45"/>
        <v/>
      </c>
      <c r="O474" s="302"/>
      <c r="P474" s="302"/>
      <c r="Q474" s="303"/>
      <c r="R474" s="335"/>
      <c r="S474" s="302"/>
      <c r="T474" s="303"/>
      <c r="U474" s="335"/>
      <c r="V474" s="302"/>
      <c r="W474" s="303"/>
      <c r="X474" s="336" t="str">
        <f t="shared" si="46"/>
        <v/>
      </c>
      <c r="Y474" s="303"/>
      <c r="Z474" s="335" t="str">
        <f t="shared" si="47"/>
        <v/>
      </c>
      <c r="AA474" s="302"/>
      <c r="AB474" s="303"/>
      <c r="AC474" s="144"/>
      <c r="AD474" s="145"/>
      <c r="AE474" s="336"/>
      <c r="AF474" s="302"/>
      <c r="AG474" s="302"/>
      <c r="AH474" s="303"/>
      <c r="AI474" s="146"/>
      <c r="AJ474" s="145"/>
      <c r="AK474" s="336"/>
      <c r="AL474" s="302"/>
      <c r="AM474" s="302"/>
      <c r="AN474" s="303"/>
      <c r="AO474" s="146"/>
      <c r="AP474" s="145"/>
      <c r="AQ474" s="336"/>
      <c r="AR474" s="302"/>
      <c r="AS474" s="302"/>
      <c r="AT474" s="303"/>
      <c r="AU474" s="146"/>
      <c r="AV474" s="145"/>
      <c r="AW474" s="336"/>
      <c r="AX474" s="302"/>
      <c r="AY474" s="302"/>
      <c r="AZ474" s="303"/>
      <c r="BA474" s="146"/>
      <c r="BB474" s="145"/>
      <c r="BC474" s="336"/>
      <c r="BD474" s="303"/>
      <c r="BE474" s="163"/>
      <c r="BF474" s="306"/>
      <c r="BG474" s="302"/>
      <c r="BH474" s="303"/>
      <c r="BI474" s="336"/>
      <c r="BJ474" s="303"/>
      <c r="BK474" s="335" t="str">
        <f t="shared" si="48"/>
        <v/>
      </c>
      <c r="BL474" s="302"/>
      <c r="BM474" s="303"/>
      <c r="BN474" s="306"/>
      <c r="BO474" s="302"/>
      <c r="BP474" s="303"/>
      <c r="BQ474" s="306"/>
      <c r="BR474" s="303"/>
      <c r="BS474" s="147" t="s">
        <v>33</v>
      </c>
      <c r="BT474" s="335"/>
      <c r="BU474" s="302"/>
      <c r="BV474" s="302"/>
      <c r="BW474" s="303"/>
      <c r="BX474" s="2"/>
      <c r="BY474" s="8"/>
      <c r="BZ474" s="8"/>
      <c r="CA474" s="8"/>
      <c r="CB474" s="8"/>
      <c r="CC474" s="8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57"/>
      <c r="DI474" s="58"/>
      <c r="DJ474" s="58"/>
      <c r="DK474" s="57"/>
      <c r="DL474" s="58"/>
      <c r="DM474" s="58"/>
      <c r="DN474" s="57"/>
      <c r="DO474" s="58"/>
      <c r="DP474" s="59"/>
      <c r="DQ474" s="59"/>
      <c r="DR474" s="59"/>
      <c r="DZ474" s="133"/>
    </row>
    <row r="475" spans="1:130" ht="12.75" customHeight="1" x14ac:dyDescent="0.2">
      <c r="A475" s="1">
        <v>11</v>
      </c>
      <c r="B475" s="162" t="s">
        <v>27</v>
      </c>
      <c r="C475" s="162" t="s">
        <v>224</v>
      </c>
      <c r="D475" s="335"/>
      <c r="E475" s="302"/>
      <c r="F475" s="302"/>
      <c r="G475" s="302"/>
      <c r="H475" s="303"/>
      <c r="I475" s="335"/>
      <c r="J475" s="302"/>
      <c r="K475" s="302"/>
      <c r="L475" s="302"/>
      <c r="M475" s="303"/>
      <c r="N475" s="336" t="str">
        <f t="shared" si="45"/>
        <v/>
      </c>
      <c r="O475" s="302"/>
      <c r="P475" s="302"/>
      <c r="Q475" s="303"/>
      <c r="R475" s="335"/>
      <c r="S475" s="302"/>
      <c r="T475" s="303"/>
      <c r="U475" s="335"/>
      <c r="V475" s="302"/>
      <c r="W475" s="303"/>
      <c r="X475" s="336" t="str">
        <f t="shared" si="46"/>
        <v/>
      </c>
      <c r="Y475" s="303"/>
      <c r="Z475" s="335" t="str">
        <f t="shared" si="47"/>
        <v/>
      </c>
      <c r="AA475" s="302"/>
      <c r="AB475" s="303"/>
      <c r="AC475" s="144"/>
      <c r="AD475" s="145"/>
      <c r="AE475" s="336"/>
      <c r="AF475" s="302"/>
      <c r="AG475" s="302"/>
      <c r="AH475" s="303"/>
      <c r="AI475" s="146"/>
      <c r="AJ475" s="145"/>
      <c r="AK475" s="336"/>
      <c r="AL475" s="302"/>
      <c r="AM475" s="302"/>
      <c r="AN475" s="303"/>
      <c r="AO475" s="146"/>
      <c r="AP475" s="145"/>
      <c r="AQ475" s="336"/>
      <c r="AR475" s="302"/>
      <c r="AS475" s="302"/>
      <c r="AT475" s="303"/>
      <c r="AU475" s="146"/>
      <c r="AV475" s="145"/>
      <c r="AW475" s="336"/>
      <c r="AX475" s="302"/>
      <c r="AY475" s="302"/>
      <c r="AZ475" s="303"/>
      <c r="BA475" s="146"/>
      <c r="BB475" s="145"/>
      <c r="BC475" s="336"/>
      <c r="BD475" s="303"/>
      <c r="BE475" s="163"/>
      <c r="BF475" s="306"/>
      <c r="BG475" s="302"/>
      <c r="BH475" s="303"/>
      <c r="BI475" s="336"/>
      <c r="BJ475" s="303"/>
      <c r="BK475" s="335" t="str">
        <f t="shared" si="48"/>
        <v/>
      </c>
      <c r="BL475" s="302"/>
      <c r="BM475" s="303"/>
      <c r="BN475" s="306"/>
      <c r="BO475" s="302"/>
      <c r="BP475" s="303"/>
      <c r="BQ475" s="306"/>
      <c r="BR475" s="303"/>
      <c r="BS475" s="147" t="s">
        <v>47</v>
      </c>
      <c r="BT475" s="335"/>
      <c r="BU475" s="302"/>
      <c r="BV475" s="302"/>
      <c r="BW475" s="303"/>
      <c r="BX475" s="2"/>
      <c r="BY475" s="8"/>
      <c r="BZ475" s="8"/>
      <c r="CA475" s="8"/>
      <c r="CB475" s="8"/>
      <c r="CC475" s="8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57"/>
      <c r="DI475" s="58"/>
      <c r="DJ475" s="58"/>
      <c r="DK475" s="57"/>
      <c r="DL475" s="58"/>
      <c r="DM475" s="58"/>
      <c r="DN475" s="57"/>
      <c r="DO475" s="58"/>
      <c r="DP475" s="59"/>
      <c r="DQ475" s="59"/>
      <c r="DR475" s="59"/>
      <c r="DZ475" s="133"/>
    </row>
    <row r="476" spans="1:130" ht="12.75" customHeight="1" x14ac:dyDescent="0.2">
      <c r="A476" s="1">
        <v>11</v>
      </c>
      <c r="B476" s="162" t="s">
        <v>33</v>
      </c>
      <c r="C476" s="162" t="s">
        <v>232</v>
      </c>
      <c r="D476" s="335"/>
      <c r="E476" s="302"/>
      <c r="F476" s="302"/>
      <c r="G476" s="302"/>
      <c r="H476" s="303"/>
      <c r="I476" s="335"/>
      <c r="J476" s="302"/>
      <c r="K476" s="302"/>
      <c r="L476" s="302"/>
      <c r="M476" s="303"/>
      <c r="N476" s="336" t="str">
        <f t="shared" si="45"/>
        <v/>
      </c>
      <c r="O476" s="302"/>
      <c r="P476" s="302"/>
      <c r="Q476" s="303"/>
      <c r="R476" s="335"/>
      <c r="S476" s="302"/>
      <c r="T476" s="303"/>
      <c r="U476" s="335"/>
      <c r="V476" s="302"/>
      <c r="W476" s="303"/>
      <c r="X476" s="336" t="str">
        <f t="shared" si="46"/>
        <v/>
      </c>
      <c r="Y476" s="303"/>
      <c r="Z476" s="335" t="str">
        <f t="shared" si="47"/>
        <v/>
      </c>
      <c r="AA476" s="302"/>
      <c r="AB476" s="303"/>
      <c r="AC476" s="144"/>
      <c r="AD476" s="145"/>
      <c r="AE476" s="336"/>
      <c r="AF476" s="302"/>
      <c r="AG476" s="302"/>
      <c r="AH476" s="303"/>
      <c r="AI476" s="146"/>
      <c r="AJ476" s="145"/>
      <c r="AK476" s="336"/>
      <c r="AL476" s="302"/>
      <c r="AM476" s="302"/>
      <c r="AN476" s="303"/>
      <c r="AO476" s="146"/>
      <c r="AP476" s="145"/>
      <c r="AQ476" s="336"/>
      <c r="AR476" s="302"/>
      <c r="AS476" s="302"/>
      <c r="AT476" s="303"/>
      <c r="AU476" s="146"/>
      <c r="AV476" s="145"/>
      <c r="AW476" s="336"/>
      <c r="AX476" s="302"/>
      <c r="AY476" s="302"/>
      <c r="AZ476" s="303"/>
      <c r="BA476" s="146"/>
      <c r="BB476" s="145"/>
      <c r="BC476" s="336"/>
      <c r="BD476" s="303"/>
      <c r="BE476" s="163"/>
      <c r="BF476" s="306"/>
      <c r="BG476" s="302"/>
      <c r="BH476" s="303"/>
      <c r="BI476" s="336"/>
      <c r="BJ476" s="303"/>
      <c r="BK476" s="335" t="str">
        <f t="shared" si="48"/>
        <v/>
      </c>
      <c r="BL476" s="302"/>
      <c r="BM476" s="303"/>
      <c r="BN476" s="306"/>
      <c r="BO476" s="302"/>
      <c r="BP476" s="303"/>
      <c r="BQ476" s="306"/>
      <c r="BR476" s="303"/>
      <c r="BS476" s="147" t="s">
        <v>75</v>
      </c>
      <c r="BT476" s="335"/>
      <c r="BU476" s="302"/>
      <c r="BV476" s="302"/>
      <c r="BW476" s="303"/>
      <c r="BX476" s="2"/>
      <c r="BY476" s="8"/>
      <c r="BZ476" s="8"/>
      <c r="CA476" s="8"/>
      <c r="CB476" s="8"/>
      <c r="CC476" s="8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57"/>
      <c r="DI476" s="58"/>
      <c r="DJ476" s="58"/>
      <c r="DK476" s="57"/>
      <c r="DL476" s="58"/>
      <c r="DM476" s="58"/>
      <c r="DN476" s="57"/>
      <c r="DO476" s="58"/>
      <c r="DP476" s="59"/>
      <c r="DQ476" s="59"/>
      <c r="DR476" s="59"/>
      <c r="DZ476" s="133"/>
    </row>
    <row r="477" spans="1:130" ht="12.75" customHeight="1" x14ac:dyDescent="0.2">
      <c r="A477" s="1">
        <v>11</v>
      </c>
      <c r="B477" s="162" t="s">
        <v>47</v>
      </c>
      <c r="C477" s="162" t="s">
        <v>239</v>
      </c>
      <c r="D477" s="335"/>
      <c r="E477" s="302"/>
      <c r="F477" s="302"/>
      <c r="G477" s="302"/>
      <c r="H477" s="303"/>
      <c r="I477" s="335"/>
      <c r="J477" s="302"/>
      <c r="K477" s="302"/>
      <c r="L477" s="302"/>
      <c r="M477" s="303"/>
      <c r="N477" s="336" t="str">
        <f t="shared" si="45"/>
        <v/>
      </c>
      <c r="O477" s="302"/>
      <c r="P477" s="302"/>
      <c r="Q477" s="303"/>
      <c r="R477" s="335"/>
      <c r="S477" s="302"/>
      <c r="T477" s="303"/>
      <c r="U477" s="335"/>
      <c r="V477" s="302"/>
      <c r="W477" s="303"/>
      <c r="X477" s="336" t="str">
        <f t="shared" si="46"/>
        <v/>
      </c>
      <c r="Y477" s="303"/>
      <c r="Z477" s="335" t="str">
        <f t="shared" si="47"/>
        <v/>
      </c>
      <c r="AA477" s="302"/>
      <c r="AB477" s="303"/>
      <c r="AC477" s="144"/>
      <c r="AD477" s="145"/>
      <c r="AE477" s="336"/>
      <c r="AF477" s="302"/>
      <c r="AG477" s="302"/>
      <c r="AH477" s="303"/>
      <c r="AI477" s="146"/>
      <c r="AJ477" s="145"/>
      <c r="AK477" s="336"/>
      <c r="AL477" s="302"/>
      <c r="AM477" s="302"/>
      <c r="AN477" s="303"/>
      <c r="AO477" s="146"/>
      <c r="AP477" s="145"/>
      <c r="AQ477" s="336"/>
      <c r="AR477" s="302"/>
      <c r="AS477" s="302"/>
      <c r="AT477" s="303"/>
      <c r="AU477" s="146"/>
      <c r="AV477" s="145"/>
      <c r="AW477" s="336"/>
      <c r="AX477" s="302"/>
      <c r="AY477" s="302"/>
      <c r="AZ477" s="303"/>
      <c r="BA477" s="146"/>
      <c r="BB477" s="145"/>
      <c r="BC477" s="336"/>
      <c r="BD477" s="303"/>
      <c r="BE477" s="163"/>
      <c r="BF477" s="306"/>
      <c r="BG477" s="302"/>
      <c r="BH477" s="303"/>
      <c r="BI477" s="336"/>
      <c r="BJ477" s="303"/>
      <c r="BK477" s="335" t="str">
        <f t="shared" si="48"/>
        <v/>
      </c>
      <c r="BL477" s="302"/>
      <c r="BM477" s="303"/>
      <c r="BN477" s="306"/>
      <c r="BO477" s="302"/>
      <c r="BP477" s="303"/>
      <c r="BQ477" s="306"/>
      <c r="BR477" s="303"/>
      <c r="BS477" s="147" t="s">
        <v>87</v>
      </c>
      <c r="BT477" s="335"/>
      <c r="BU477" s="302"/>
      <c r="BV477" s="302"/>
      <c r="BW477" s="303"/>
      <c r="BX477" s="2"/>
      <c r="BY477" s="8"/>
      <c r="BZ477" s="8"/>
      <c r="CA477" s="8"/>
      <c r="CB477" s="8"/>
      <c r="CC477" s="8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57"/>
      <c r="DI477" s="58"/>
      <c r="DJ477" s="58"/>
      <c r="DK477" s="57"/>
      <c r="DL477" s="58"/>
      <c r="DM477" s="58"/>
      <c r="DN477" s="57"/>
      <c r="DO477" s="58"/>
      <c r="DP477" s="59"/>
      <c r="DQ477" s="59"/>
      <c r="DR477" s="59"/>
      <c r="DZ477" s="133"/>
    </row>
    <row r="478" spans="1:130" ht="12.75" customHeight="1" x14ac:dyDescent="0.2">
      <c r="A478" s="1">
        <v>11</v>
      </c>
      <c r="B478" s="164" t="s">
        <v>75</v>
      </c>
      <c r="C478" s="164" t="s">
        <v>245</v>
      </c>
      <c r="D478" s="320"/>
      <c r="E478" s="294"/>
      <c r="F478" s="294"/>
      <c r="G478" s="294"/>
      <c r="H478" s="295"/>
      <c r="I478" s="320"/>
      <c r="J478" s="294"/>
      <c r="K478" s="294"/>
      <c r="L478" s="294"/>
      <c r="M478" s="295"/>
      <c r="N478" s="334" t="str">
        <f t="shared" si="45"/>
        <v/>
      </c>
      <c r="O478" s="294"/>
      <c r="P478" s="294"/>
      <c r="Q478" s="295"/>
      <c r="R478" s="320"/>
      <c r="S478" s="294"/>
      <c r="T478" s="295"/>
      <c r="U478" s="320"/>
      <c r="V478" s="294"/>
      <c r="W478" s="295"/>
      <c r="X478" s="334" t="str">
        <f t="shared" si="46"/>
        <v/>
      </c>
      <c r="Y478" s="295"/>
      <c r="Z478" s="320" t="str">
        <f t="shared" si="47"/>
        <v/>
      </c>
      <c r="AA478" s="294"/>
      <c r="AB478" s="295"/>
      <c r="AC478" s="151"/>
      <c r="AD478" s="152"/>
      <c r="AE478" s="334"/>
      <c r="AF478" s="294"/>
      <c r="AG478" s="294"/>
      <c r="AH478" s="295"/>
      <c r="AI478" s="153"/>
      <c r="AJ478" s="152"/>
      <c r="AK478" s="334"/>
      <c r="AL478" s="294"/>
      <c r="AM478" s="294"/>
      <c r="AN478" s="295"/>
      <c r="AO478" s="153"/>
      <c r="AP478" s="152"/>
      <c r="AQ478" s="334"/>
      <c r="AR478" s="294"/>
      <c r="AS478" s="294"/>
      <c r="AT478" s="295"/>
      <c r="AU478" s="153"/>
      <c r="AV478" s="152"/>
      <c r="AW478" s="334"/>
      <c r="AX478" s="294"/>
      <c r="AY478" s="294"/>
      <c r="AZ478" s="295"/>
      <c r="BA478" s="153"/>
      <c r="BB478" s="152"/>
      <c r="BC478" s="334"/>
      <c r="BD478" s="295"/>
      <c r="BE478" s="165"/>
      <c r="BF478" s="298"/>
      <c r="BG478" s="294"/>
      <c r="BH478" s="295"/>
      <c r="BI478" s="334"/>
      <c r="BJ478" s="295"/>
      <c r="BK478" s="320" t="str">
        <f t="shared" si="48"/>
        <v/>
      </c>
      <c r="BL478" s="294"/>
      <c r="BM478" s="295"/>
      <c r="BN478" s="298"/>
      <c r="BO478" s="294"/>
      <c r="BP478" s="295"/>
      <c r="BQ478" s="298"/>
      <c r="BR478" s="295"/>
      <c r="BS478" s="154" t="s">
        <v>94</v>
      </c>
      <c r="BT478" s="320"/>
      <c r="BU478" s="294"/>
      <c r="BV478" s="294"/>
      <c r="BW478" s="295"/>
      <c r="BX478" s="2"/>
      <c r="BY478" s="8"/>
      <c r="BZ478" s="8"/>
      <c r="CA478" s="8"/>
      <c r="CB478" s="8"/>
      <c r="CC478" s="8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57"/>
      <c r="DI478" s="58"/>
      <c r="DJ478" s="58"/>
      <c r="DK478" s="57"/>
      <c r="DL478" s="58"/>
      <c r="DM478" s="58"/>
      <c r="DN478" s="57"/>
      <c r="DO478" s="58"/>
      <c r="DP478" s="59"/>
      <c r="DQ478" s="59"/>
      <c r="DR478" s="59"/>
      <c r="DZ478" s="133"/>
    </row>
    <row r="479" spans="1:130" ht="12.75" customHeight="1" x14ac:dyDescent="0.2">
      <c r="A479" s="1">
        <v>11</v>
      </c>
      <c r="B479" s="321"/>
      <c r="C479" s="322"/>
      <c r="D479" s="322"/>
      <c r="E479" s="322"/>
      <c r="F479" s="322"/>
      <c r="G479" s="322"/>
      <c r="H479" s="322"/>
      <c r="I479" s="322"/>
      <c r="J479" s="322"/>
      <c r="K479" s="322"/>
      <c r="L479" s="322"/>
      <c r="M479" s="322"/>
      <c r="N479" s="322"/>
      <c r="O479" s="322"/>
      <c r="P479" s="322"/>
      <c r="Q479" s="322"/>
      <c r="R479" s="322"/>
      <c r="S479" s="322"/>
      <c r="T479" s="322"/>
      <c r="U479" s="322"/>
      <c r="V479" s="322"/>
      <c r="W479" s="322"/>
      <c r="X479" s="322"/>
      <c r="Y479" s="322"/>
      <c r="Z479" s="322"/>
      <c r="AA479" s="322"/>
      <c r="AB479" s="322"/>
      <c r="AC479" s="322"/>
      <c r="AD479" s="322"/>
      <c r="AE479" s="322"/>
      <c r="AF479" s="322"/>
      <c r="AG479" s="322"/>
      <c r="AH479" s="322"/>
      <c r="AI479" s="322"/>
      <c r="AJ479" s="322"/>
      <c r="AK479" s="322"/>
      <c r="AL479" s="322"/>
      <c r="AM479" s="322"/>
      <c r="AN479" s="322"/>
      <c r="AO479" s="322"/>
      <c r="AP479" s="322"/>
      <c r="AQ479" s="322"/>
      <c r="AR479" s="322"/>
      <c r="AS479" s="322"/>
      <c r="AT479" s="322"/>
      <c r="AU479" s="322"/>
      <c r="AV479" s="322"/>
      <c r="AW479" s="322"/>
      <c r="AX479" s="322"/>
      <c r="AY479" s="322"/>
      <c r="AZ479" s="322"/>
      <c r="BA479" s="322"/>
      <c r="BB479" s="322"/>
      <c r="BC479" s="322"/>
      <c r="BD479" s="322"/>
      <c r="BE479" s="322"/>
      <c r="BF479" s="322"/>
      <c r="BG479" s="322"/>
      <c r="BH479" s="322"/>
      <c r="BI479" s="322"/>
      <c r="BJ479" s="322"/>
      <c r="BK479" s="322"/>
      <c r="BL479" s="322"/>
      <c r="BM479" s="322"/>
      <c r="BN479" s="322"/>
      <c r="BO479" s="322"/>
      <c r="BP479" s="322"/>
      <c r="BQ479" s="322"/>
      <c r="BR479" s="322"/>
      <c r="BS479" s="322"/>
      <c r="BT479" s="322"/>
      <c r="BU479" s="322"/>
      <c r="BV479" s="322"/>
      <c r="BW479" s="322"/>
      <c r="BX479" s="2"/>
      <c r="BY479" s="8"/>
      <c r="BZ479" s="8"/>
      <c r="CA479" s="8"/>
      <c r="CB479" s="8"/>
      <c r="CC479" s="8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57"/>
      <c r="DI479" s="58"/>
      <c r="DJ479" s="58"/>
      <c r="DK479" s="57"/>
      <c r="DL479" s="58"/>
      <c r="DM479" s="58"/>
      <c r="DN479" s="57"/>
      <c r="DO479" s="58"/>
      <c r="DP479" s="59"/>
      <c r="DQ479" s="59"/>
      <c r="DR479" s="59"/>
      <c r="DZ479" s="133"/>
    </row>
    <row r="480" spans="1:130" ht="12.75" customHeight="1" x14ac:dyDescent="0.2">
      <c r="A480" s="1">
        <v>11</v>
      </c>
      <c r="B480" s="323" t="s">
        <v>247</v>
      </c>
      <c r="C480" s="324"/>
      <c r="D480" s="324"/>
      <c r="E480" s="324"/>
      <c r="F480" s="324"/>
      <c r="G480" s="324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  <c r="T480" s="324"/>
      <c r="U480" s="324"/>
      <c r="V480" s="324"/>
      <c r="W480" s="324"/>
      <c r="X480" s="324"/>
      <c r="Y480" s="324"/>
      <c r="Z480" s="324"/>
      <c r="AA480" s="324"/>
      <c r="AB480" s="324"/>
      <c r="AC480" s="324"/>
      <c r="AD480" s="324"/>
      <c r="AE480" s="324"/>
      <c r="AF480" s="324"/>
      <c r="AG480" s="324"/>
      <c r="AH480" s="324"/>
      <c r="AI480" s="324"/>
      <c r="AJ480" s="324"/>
      <c r="AK480" s="324"/>
      <c r="AL480" s="324"/>
      <c r="AM480" s="324"/>
      <c r="AN480" s="324"/>
      <c r="AO480" s="324"/>
      <c r="AP480" s="324"/>
      <c r="AQ480" s="324"/>
      <c r="AR480" s="324"/>
      <c r="AS480" s="324"/>
      <c r="AT480" s="324"/>
      <c r="AU480" s="324"/>
      <c r="AV480" s="324"/>
      <c r="AW480" s="324"/>
      <c r="AX480" s="324"/>
      <c r="AY480" s="324"/>
      <c r="AZ480" s="324"/>
      <c r="BA480" s="324"/>
      <c r="BB480" s="324"/>
      <c r="BC480" s="324"/>
      <c r="BD480" s="324"/>
      <c r="BE480" s="324"/>
      <c r="BF480" s="324"/>
      <c r="BG480" s="324"/>
      <c r="BH480" s="324"/>
      <c r="BI480" s="324"/>
      <c r="BJ480" s="325" t="s">
        <v>248</v>
      </c>
      <c r="BK480" s="326"/>
      <c r="BL480" s="326"/>
      <c r="BM480" s="326"/>
      <c r="BN480" s="326"/>
      <c r="BO480" s="326"/>
      <c r="BP480" s="326"/>
      <c r="BQ480" s="326"/>
      <c r="BR480" s="326"/>
      <c r="BS480" s="326"/>
      <c r="BT480" s="326"/>
      <c r="BU480" s="326"/>
      <c r="BV480" s="326"/>
      <c r="BW480" s="327"/>
      <c r="BX480" s="2"/>
      <c r="BY480" s="8"/>
      <c r="BZ480" s="8"/>
      <c r="CA480" s="8"/>
      <c r="CB480" s="8"/>
      <c r="CC480" s="8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57"/>
      <c r="DI480" s="58"/>
      <c r="DJ480" s="58"/>
      <c r="DK480" s="57"/>
      <c r="DL480" s="58"/>
      <c r="DM480" s="58"/>
      <c r="DN480" s="57"/>
      <c r="DO480" s="58"/>
      <c r="DP480" s="59"/>
      <c r="DQ480" s="59"/>
      <c r="DR480" s="59"/>
      <c r="DZ480" s="133"/>
    </row>
    <row r="481" spans="1:130" ht="12.75" customHeight="1" x14ac:dyDescent="0.2">
      <c r="A481" s="1">
        <v>11</v>
      </c>
      <c r="B481" s="331" t="s">
        <v>249</v>
      </c>
      <c r="C481" s="316"/>
      <c r="D481" s="332" t="s">
        <v>250</v>
      </c>
      <c r="E481" s="316"/>
      <c r="F481" s="333" t="s">
        <v>251</v>
      </c>
      <c r="G481" s="315"/>
      <c r="H481" s="315"/>
      <c r="I481" s="316"/>
      <c r="J481" s="333" t="s">
        <v>252</v>
      </c>
      <c r="K481" s="315"/>
      <c r="L481" s="315"/>
      <c r="M481" s="318"/>
      <c r="N481" s="331" t="s">
        <v>249</v>
      </c>
      <c r="O481" s="316"/>
      <c r="P481" s="332" t="s">
        <v>250</v>
      </c>
      <c r="Q481" s="316"/>
      <c r="R481" s="333" t="s">
        <v>251</v>
      </c>
      <c r="S481" s="315"/>
      <c r="T481" s="315"/>
      <c r="U481" s="316"/>
      <c r="V481" s="333" t="s">
        <v>252</v>
      </c>
      <c r="W481" s="315"/>
      <c r="X481" s="315"/>
      <c r="Y481" s="318"/>
      <c r="Z481" s="331" t="s">
        <v>249</v>
      </c>
      <c r="AA481" s="316"/>
      <c r="AB481" s="332" t="s">
        <v>250</v>
      </c>
      <c r="AC481" s="316"/>
      <c r="AD481" s="333" t="s">
        <v>251</v>
      </c>
      <c r="AE481" s="315"/>
      <c r="AF481" s="315"/>
      <c r="AG481" s="316"/>
      <c r="AH481" s="333" t="s">
        <v>252</v>
      </c>
      <c r="AI481" s="315"/>
      <c r="AJ481" s="315"/>
      <c r="AK481" s="318"/>
      <c r="AL481" s="331" t="s">
        <v>249</v>
      </c>
      <c r="AM481" s="316"/>
      <c r="AN481" s="332" t="s">
        <v>250</v>
      </c>
      <c r="AO481" s="316"/>
      <c r="AP481" s="333" t="s">
        <v>251</v>
      </c>
      <c r="AQ481" s="315"/>
      <c r="AR481" s="315"/>
      <c r="AS481" s="316"/>
      <c r="AT481" s="333" t="s">
        <v>252</v>
      </c>
      <c r="AU481" s="315"/>
      <c r="AV481" s="315"/>
      <c r="AW481" s="318"/>
      <c r="AX481" s="331" t="s">
        <v>249</v>
      </c>
      <c r="AY481" s="316"/>
      <c r="AZ481" s="332" t="s">
        <v>250</v>
      </c>
      <c r="BA481" s="316"/>
      <c r="BB481" s="333" t="s">
        <v>251</v>
      </c>
      <c r="BC481" s="315"/>
      <c r="BD481" s="315"/>
      <c r="BE481" s="316"/>
      <c r="BF481" s="333" t="s">
        <v>253</v>
      </c>
      <c r="BG481" s="315"/>
      <c r="BH481" s="315"/>
      <c r="BI481" s="318"/>
      <c r="BJ481" s="328"/>
      <c r="BK481" s="329"/>
      <c r="BL481" s="329"/>
      <c r="BM481" s="329"/>
      <c r="BN481" s="329"/>
      <c r="BO481" s="329"/>
      <c r="BP481" s="329"/>
      <c r="BQ481" s="329"/>
      <c r="BR481" s="329"/>
      <c r="BS481" s="329"/>
      <c r="BT481" s="329"/>
      <c r="BU481" s="329"/>
      <c r="BV481" s="329"/>
      <c r="BW481" s="330"/>
      <c r="BX481" s="2"/>
      <c r="BY481" s="8"/>
      <c r="BZ481" s="8"/>
      <c r="CA481" s="8"/>
      <c r="CB481" s="8"/>
      <c r="CC481" s="8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57"/>
      <c r="DI481" s="58"/>
      <c r="DJ481" s="58"/>
      <c r="DK481" s="57"/>
      <c r="DL481" s="58"/>
      <c r="DM481" s="58"/>
      <c r="DN481" s="57"/>
      <c r="DO481" s="58"/>
      <c r="DP481" s="59"/>
      <c r="DQ481" s="59"/>
      <c r="DR481" s="59"/>
      <c r="DZ481" s="133"/>
    </row>
    <row r="482" spans="1:130" ht="12.75" customHeight="1" x14ac:dyDescent="0.2">
      <c r="A482" s="1">
        <v>11</v>
      </c>
      <c r="B482" s="319"/>
      <c r="C482" s="310"/>
      <c r="D482" s="309"/>
      <c r="E482" s="310"/>
      <c r="F482" s="311"/>
      <c r="G482" s="312"/>
      <c r="H482" s="312"/>
      <c r="I482" s="310"/>
      <c r="J482" s="311"/>
      <c r="K482" s="312"/>
      <c r="L482" s="312"/>
      <c r="M482" s="313"/>
      <c r="N482" s="319"/>
      <c r="O482" s="310"/>
      <c r="P482" s="309"/>
      <c r="Q482" s="310"/>
      <c r="R482" s="311"/>
      <c r="S482" s="312"/>
      <c r="T482" s="312"/>
      <c r="U482" s="310"/>
      <c r="V482" s="311"/>
      <c r="W482" s="312"/>
      <c r="X482" s="312"/>
      <c r="Y482" s="313"/>
      <c r="Z482" s="319"/>
      <c r="AA482" s="310"/>
      <c r="AB482" s="309"/>
      <c r="AC482" s="310"/>
      <c r="AD482" s="311"/>
      <c r="AE482" s="312"/>
      <c r="AF482" s="312"/>
      <c r="AG482" s="310"/>
      <c r="AH482" s="311"/>
      <c r="AI482" s="312"/>
      <c r="AJ482" s="312"/>
      <c r="AK482" s="313"/>
      <c r="AL482" s="319"/>
      <c r="AM482" s="310"/>
      <c r="AN482" s="309"/>
      <c r="AO482" s="310"/>
      <c r="AP482" s="311"/>
      <c r="AQ482" s="312"/>
      <c r="AR482" s="312"/>
      <c r="AS482" s="310"/>
      <c r="AT482" s="311"/>
      <c r="AU482" s="312"/>
      <c r="AV482" s="312"/>
      <c r="AW482" s="313"/>
      <c r="AX482" s="319"/>
      <c r="AY482" s="310"/>
      <c r="AZ482" s="309"/>
      <c r="BA482" s="310"/>
      <c r="BB482" s="311"/>
      <c r="BC482" s="312"/>
      <c r="BD482" s="312"/>
      <c r="BE482" s="310"/>
      <c r="BF482" s="311"/>
      <c r="BG482" s="312"/>
      <c r="BH482" s="312"/>
      <c r="BI482" s="313"/>
      <c r="BJ482" s="314" t="s">
        <v>255</v>
      </c>
      <c r="BK482" s="315"/>
      <c r="BL482" s="315"/>
      <c r="BM482" s="315"/>
      <c r="BN482" s="315"/>
      <c r="BO482" s="315"/>
      <c r="BP482" s="315"/>
      <c r="BQ482" s="315"/>
      <c r="BR482" s="315"/>
      <c r="BS482" s="316"/>
      <c r="BT482" s="317" t="str">
        <f>IF(MAX(R418:T434,R455:T461)=0,"",MAX(R418:T434,R455:T461))</f>
        <v/>
      </c>
      <c r="BU482" s="315"/>
      <c r="BV482" s="315"/>
      <c r="BW482" s="318"/>
      <c r="BX482" s="2"/>
      <c r="BY482" s="8"/>
      <c r="BZ482" s="8"/>
      <c r="CA482" s="8"/>
      <c r="CB482" s="8"/>
      <c r="CC482" s="8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57"/>
      <c r="DI482" s="58"/>
      <c r="DJ482" s="58"/>
      <c r="DK482" s="57"/>
      <c r="DL482" s="58"/>
      <c r="DM482" s="58"/>
      <c r="DN482" s="57"/>
      <c r="DO482" s="58"/>
      <c r="DP482" s="59"/>
      <c r="DQ482" s="59"/>
      <c r="DR482" s="59"/>
      <c r="DZ482" s="133"/>
    </row>
    <row r="483" spans="1:130" ht="12.75" customHeight="1" x14ac:dyDescent="0.2">
      <c r="A483" s="1">
        <v>11</v>
      </c>
      <c r="B483" s="306"/>
      <c r="C483" s="300"/>
      <c r="D483" s="299"/>
      <c r="E483" s="300"/>
      <c r="F483" s="301"/>
      <c r="G483" s="302"/>
      <c r="H483" s="302"/>
      <c r="I483" s="300"/>
      <c r="J483" s="301"/>
      <c r="K483" s="302"/>
      <c r="L483" s="302"/>
      <c r="M483" s="303"/>
      <c r="N483" s="306"/>
      <c r="O483" s="300"/>
      <c r="P483" s="299"/>
      <c r="Q483" s="300"/>
      <c r="R483" s="301"/>
      <c r="S483" s="302"/>
      <c r="T483" s="302"/>
      <c r="U483" s="300"/>
      <c r="V483" s="301"/>
      <c r="W483" s="302"/>
      <c r="X483" s="302"/>
      <c r="Y483" s="303"/>
      <c r="Z483" s="306"/>
      <c r="AA483" s="300"/>
      <c r="AB483" s="299"/>
      <c r="AC483" s="300"/>
      <c r="AD483" s="301"/>
      <c r="AE483" s="302"/>
      <c r="AF483" s="302"/>
      <c r="AG483" s="300"/>
      <c r="AH483" s="301"/>
      <c r="AI483" s="302"/>
      <c r="AJ483" s="302"/>
      <c r="AK483" s="303"/>
      <c r="AL483" s="306"/>
      <c r="AM483" s="300"/>
      <c r="AN483" s="299"/>
      <c r="AO483" s="300"/>
      <c r="AP483" s="301"/>
      <c r="AQ483" s="302"/>
      <c r="AR483" s="302"/>
      <c r="AS483" s="300"/>
      <c r="AT483" s="301"/>
      <c r="AU483" s="302"/>
      <c r="AV483" s="302"/>
      <c r="AW483" s="303"/>
      <c r="AX483" s="306"/>
      <c r="AY483" s="300"/>
      <c r="AZ483" s="299"/>
      <c r="BA483" s="300"/>
      <c r="BB483" s="301"/>
      <c r="BC483" s="302"/>
      <c r="BD483" s="302"/>
      <c r="BE483" s="300"/>
      <c r="BF483" s="301"/>
      <c r="BG483" s="302"/>
      <c r="BH483" s="302"/>
      <c r="BI483" s="303"/>
      <c r="BJ483" s="304" t="s">
        <v>256</v>
      </c>
      <c r="BK483" s="302"/>
      <c r="BL483" s="302"/>
      <c r="BM483" s="302"/>
      <c r="BN483" s="302"/>
      <c r="BO483" s="302"/>
      <c r="BP483" s="302"/>
      <c r="BQ483" s="302"/>
      <c r="BR483" s="302"/>
      <c r="BS483" s="300"/>
      <c r="BT483" s="305" t="str">
        <f>IF(MIN(R418:T434,R455:T461)=0,"",MIN(R418:T434,R455:T461))</f>
        <v/>
      </c>
      <c r="BU483" s="302"/>
      <c r="BV483" s="302"/>
      <c r="BW483" s="303"/>
      <c r="BX483" s="2"/>
      <c r="BY483" s="8"/>
      <c r="BZ483" s="8"/>
      <c r="CA483" s="8"/>
      <c r="CB483" s="8"/>
      <c r="CC483" s="8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57"/>
      <c r="DI483" s="58"/>
      <c r="DJ483" s="58"/>
      <c r="DK483" s="57"/>
      <c r="DL483" s="58"/>
      <c r="DM483" s="58"/>
      <c r="DN483" s="57"/>
      <c r="DO483" s="58"/>
      <c r="DP483" s="59"/>
      <c r="DQ483" s="59"/>
      <c r="DR483" s="59"/>
      <c r="DZ483" s="133"/>
    </row>
    <row r="484" spans="1:130" ht="12.75" customHeight="1" x14ac:dyDescent="0.2">
      <c r="A484" s="1">
        <v>11</v>
      </c>
      <c r="B484" s="306"/>
      <c r="C484" s="300"/>
      <c r="D484" s="299"/>
      <c r="E484" s="300"/>
      <c r="F484" s="301"/>
      <c r="G484" s="302"/>
      <c r="H484" s="302"/>
      <c r="I484" s="300"/>
      <c r="J484" s="301"/>
      <c r="K484" s="302"/>
      <c r="L484" s="302"/>
      <c r="M484" s="303"/>
      <c r="N484" s="306"/>
      <c r="O484" s="300"/>
      <c r="P484" s="299"/>
      <c r="Q484" s="300"/>
      <c r="R484" s="301"/>
      <c r="S484" s="302"/>
      <c r="T484" s="302"/>
      <c r="U484" s="300"/>
      <c r="V484" s="301"/>
      <c r="W484" s="302"/>
      <c r="X484" s="302"/>
      <c r="Y484" s="303"/>
      <c r="Z484" s="306"/>
      <c r="AA484" s="300"/>
      <c r="AB484" s="299"/>
      <c r="AC484" s="300"/>
      <c r="AD484" s="301"/>
      <c r="AE484" s="302"/>
      <c r="AF484" s="302"/>
      <c r="AG484" s="300"/>
      <c r="AH484" s="301"/>
      <c r="AI484" s="302"/>
      <c r="AJ484" s="302"/>
      <c r="AK484" s="303"/>
      <c r="AL484" s="306"/>
      <c r="AM484" s="300"/>
      <c r="AN484" s="299"/>
      <c r="AO484" s="300"/>
      <c r="AP484" s="301"/>
      <c r="AQ484" s="302"/>
      <c r="AR484" s="302"/>
      <c r="AS484" s="300"/>
      <c r="AT484" s="301"/>
      <c r="AU484" s="302"/>
      <c r="AV484" s="302"/>
      <c r="AW484" s="303"/>
      <c r="AX484" s="306"/>
      <c r="AY484" s="300"/>
      <c r="AZ484" s="299"/>
      <c r="BA484" s="300"/>
      <c r="BB484" s="301"/>
      <c r="BC484" s="302"/>
      <c r="BD484" s="302"/>
      <c r="BE484" s="300"/>
      <c r="BF484" s="301"/>
      <c r="BG484" s="302"/>
      <c r="BH484" s="302"/>
      <c r="BI484" s="303"/>
      <c r="BJ484" s="304" t="s">
        <v>257</v>
      </c>
      <c r="BK484" s="302"/>
      <c r="BL484" s="302"/>
      <c r="BM484" s="302"/>
      <c r="BN484" s="302"/>
      <c r="BO484" s="302"/>
      <c r="BP484" s="302"/>
      <c r="BQ484" s="302"/>
      <c r="BR484" s="302"/>
      <c r="BS484" s="300"/>
      <c r="BT484" s="307" t="str">
        <f ca="1">IF(BT485="","",IF(ISERROR(MATCH(BT485,BK418:BK434,0))=TRUE,OFFSET(BK454,MATCH(BT485,BK455:BK461,0),-5),OFFSET(BK417,MATCH(BT485,BK418:BK434,0),-5)))</f>
        <v/>
      </c>
      <c r="BU484" s="302"/>
      <c r="BV484" s="302"/>
      <c r="BW484" s="303"/>
      <c r="BX484" s="2"/>
      <c r="BY484" s="8"/>
      <c r="BZ484" s="8"/>
      <c r="CA484" s="8"/>
      <c r="CB484" s="8"/>
      <c r="CC484" s="8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57"/>
      <c r="DI484" s="58"/>
      <c r="DJ484" s="58"/>
      <c r="DK484" s="57"/>
      <c r="DL484" s="58"/>
      <c r="DM484" s="58"/>
      <c r="DN484" s="57"/>
      <c r="DO484" s="58"/>
      <c r="DP484" s="59"/>
      <c r="DQ484" s="59"/>
      <c r="DR484" s="59"/>
      <c r="DZ484" s="133"/>
    </row>
    <row r="485" spans="1:130" ht="12.75" customHeight="1" x14ac:dyDescent="0.2">
      <c r="A485" s="1">
        <v>11</v>
      </c>
      <c r="B485" s="306"/>
      <c r="C485" s="300"/>
      <c r="D485" s="299"/>
      <c r="E485" s="300"/>
      <c r="F485" s="301"/>
      <c r="G485" s="302"/>
      <c r="H485" s="302"/>
      <c r="I485" s="300"/>
      <c r="J485" s="301"/>
      <c r="K485" s="302"/>
      <c r="L485" s="302"/>
      <c r="M485" s="303"/>
      <c r="N485" s="306"/>
      <c r="O485" s="300"/>
      <c r="P485" s="299"/>
      <c r="Q485" s="300"/>
      <c r="R485" s="301"/>
      <c r="S485" s="302"/>
      <c r="T485" s="302"/>
      <c r="U485" s="300"/>
      <c r="V485" s="301"/>
      <c r="W485" s="302"/>
      <c r="X485" s="302"/>
      <c r="Y485" s="303"/>
      <c r="Z485" s="306"/>
      <c r="AA485" s="300"/>
      <c r="AB485" s="299"/>
      <c r="AC485" s="300"/>
      <c r="AD485" s="301"/>
      <c r="AE485" s="302"/>
      <c r="AF485" s="302"/>
      <c r="AG485" s="300"/>
      <c r="AH485" s="301"/>
      <c r="AI485" s="302"/>
      <c r="AJ485" s="302"/>
      <c r="AK485" s="303"/>
      <c r="AL485" s="306"/>
      <c r="AM485" s="300"/>
      <c r="AN485" s="299"/>
      <c r="AO485" s="300"/>
      <c r="AP485" s="301"/>
      <c r="AQ485" s="302"/>
      <c r="AR485" s="302"/>
      <c r="AS485" s="300"/>
      <c r="AT485" s="301"/>
      <c r="AU485" s="302"/>
      <c r="AV485" s="302"/>
      <c r="AW485" s="303"/>
      <c r="AX485" s="306"/>
      <c r="AY485" s="300"/>
      <c r="AZ485" s="299"/>
      <c r="BA485" s="300"/>
      <c r="BB485" s="301"/>
      <c r="BC485" s="302"/>
      <c r="BD485" s="302"/>
      <c r="BE485" s="300"/>
      <c r="BF485" s="301"/>
      <c r="BG485" s="302"/>
      <c r="BH485" s="302"/>
      <c r="BI485" s="303"/>
      <c r="BJ485" s="308" t="s">
        <v>258</v>
      </c>
      <c r="BK485" s="302"/>
      <c r="BL485" s="302"/>
      <c r="BM485" s="302"/>
      <c r="BN485" s="302"/>
      <c r="BO485" s="302"/>
      <c r="BP485" s="302"/>
      <c r="BQ485" s="302"/>
      <c r="BR485" s="302"/>
      <c r="BS485" s="300"/>
      <c r="BT485" s="305" t="str">
        <f>IF(MAX(BK418:BM434,BK455:BM461)=0,"",MAX(BK418:BM434,BK455:BM461))</f>
        <v/>
      </c>
      <c r="BU485" s="302"/>
      <c r="BV485" s="302"/>
      <c r="BW485" s="303"/>
      <c r="BX485" s="2"/>
      <c r="BY485" s="8"/>
      <c r="BZ485" s="8"/>
      <c r="CA485" s="8"/>
      <c r="CB485" s="8"/>
      <c r="CC485" s="8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57"/>
      <c r="DI485" s="58"/>
      <c r="DJ485" s="58"/>
      <c r="DK485" s="57"/>
      <c r="DL485" s="58"/>
      <c r="DM485" s="58"/>
      <c r="DN485" s="57"/>
      <c r="DO485" s="58"/>
      <c r="DP485" s="59"/>
      <c r="DQ485" s="59"/>
      <c r="DR485" s="59"/>
      <c r="DZ485" s="133"/>
    </row>
    <row r="486" spans="1:130" ht="12.75" customHeight="1" x14ac:dyDescent="0.2">
      <c r="A486" s="1">
        <v>11</v>
      </c>
      <c r="B486" s="306"/>
      <c r="C486" s="300"/>
      <c r="D486" s="299"/>
      <c r="E486" s="300"/>
      <c r="F486" s="301"/>
      <c r="G486" s="302"/>
      <c r="H486" s="302"/>
      <c r="I486" s="300"/>
      <c r="J486" s="301"/>
      <c r="K486" s="302"/>
      <c r="L486" s="302"/>
      <c r="M486" s="303"/>
      <c r="N486" s="306"/>
      <c r="O486" s="300"/>
      <c r="P486" s="299"/>
      <c r="Q486" s="300"/>
      <c r="R486" s="301"/>
      <c r="S486" s="302"/>
      <c r="T486" s="302"/>
      <c r="U486" s="300"/>
      <c r="V486" s="301"/>
      <c r="W486" s="302"/>
      <c r="X486" s="302"/>
      <c r="Y486" s="303"/>
      <c r="Z486" s="306"/>
      <c r="AA486" s="300"/>
      <c r="AB486" s="299"/>
      <c r="AC486" s="300"/>
      <c r="AD486" s="301"/>
      <c r="AE486" s="302"/>
      <c r="AF486" s="302"/>
      <c r="AG486" s="300"/>
      <c r="AH486" s="301"/>
      <c r="AI486" s="302"/>
      <c r="AJ486" s="302"/>
      <c r="AK486" s="303"/>
      <c r="AL486" s="306"/>
      <c r="AM486" s="300"/>
      <c r="AN486" s="299"/>
      <c r="AO486" s="300"/>
      <c r="AP486" s="301"/>
      <c r="AQ486" s="302"/>
      <c r="AR486" s="302"/>
      <c r="AS486" s="300"/>
      <c r="AT486" s="301"/>
      <c r="AU486" s="302"/>
      <c r="AV486" s="302"/>
      <c r="AW486" s="303"/>
      <c r="AX486" s="306"/>
      <c r="AY486" s="300"/>
      <c r="AZ486" s="299"/>
      <c r="BA486" s="300"/>
      <c r="BB486" s="301"/>
      <c r="BC486" s="302"/>
      <c r="BD486" s="302"/>
      <c r="BE486" s="300"/>
      <c r="BF486" s="301"/>
      <c r="BG486" s="302"/>
      <c r="BH486" s="302"/>
      <c r="BI486" s="303"/>
      <c r="BJ486" s="304" t="s">
        <v>261</v>
      </c>
      <c r="BK486" s="302"/>
      <c r="BL486" s="302"/>
      <c r="BM486" s="302"/>
      <c r="BN486" s="302"/>
      <c r="BO486" s="302"/>
      <c r="BP486" s="302"/>
      <c r="BQ486" s="302"/>
      <c r="BR486" s="302"/>
      <c r="BS486" s="300"/>
      <c r="BT486" s="305"/>
      <c r="BU486" s="300"/>
      <c r="BV486" s="305"/>
      <c r="BW486" s="303"/>
      <c r="BX486" s="2"/>
      <c r="BY486" s="8"/>
      <c r="BZ486" s="8"/>
      <c r="CA486" s="8"/>
      <c r="CB486" s="8"/>
      <c r="CC486" s="8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57"/>
      <c r="DI486" s="58"/>
      <c r="DJ486" s="58"/>
      <c r="DK486" s="57"/>
      <c r="DL486" s="58"/>
      <c r="DM486" s="58"/>
      <c r="DN486" s="57"/>
      <c r="DO486" s="58"/>
      <c r="DP486" s="59"/>
      <c r="DQ486" s="59"/>
      <c r="DR486" s="59"/>
      <c r="DZ486" s="133"/>
    </row>
    <row r="487" spans="1:130" ht="12.75" customHeight="1" x14ac:dyDescent="0.2">
      <c r="A487" s="1">
        <v>11</v>
      </c>
      <c r="B487" s="306"/>
      <c r="C487" s="300"/>
      <c r="D487" s="299"/>
      <c r="E487" s="300"/>
      <c r="F487" s="301"/>
      <c r="G487" s="302"/>
      <c r="H487" s="302"/>
      <c r="I487" s="300"/>
      <c r="J487" s="301"/>
      <c r="K487" s="302"/>
      <c r="L487" s="302"/>
      <c r="M487" s="303"/>
      <c r="N487" s="306"/>
      <c r="O487" s="300"/>
      <c r="P487" s="299"/>
      <c r="Q487" s="300"/>
      <c r="R487" s="301"/>
      <c r="S487" s="302"/>
      <c r="T487" s="302"/>
      <c r="U487" s="300"/>
      <c r="V487" s="301"/>
      <c r="W487" s="302"/>
      <c r="X487" s="302"/>
      <c r="Y487" s="303"/>
      <c r="Z487" s="306"/>
      <c r="AA487" s="300"/>
      <c r="AB487" s="299"/>
      <c r="AC487" s="300"/>
      <c r="AD487" s="301"/>
      <c r="AE487" s="302"/>
      <c r="AF487" s="302"/>
      <c r="AG487" s="300"/>
      <c r="AH487" s="301"/>
      <c r="AI487" s="302"/>
      <c r="AJ487" s="302"/>
      <c r="AK487" s="303"/>
      <c r="AL487" s="306"/>
      <c r="AM487" s="300"/>
      <c r="AN487" s="299"/>
      <c r="AO487" s="300"/>
      <c r="AP487" s="301"/>
      <c r="AQ487" s="302"/>
      <c r="AR487" s="302"/>
      <c r="AS487" s="300"/>
      <c r="AT487" s="301"/>
      <c r="AU487" s="302"/>
      <c r="AV487" s="302"/>
      <c r="AW487" s="303"/>
      <c r="AX487" s="306"/>
      <c r="AY487" s="300"/>
      <c r="AZ487" s="299"/>
      <c r="BA487" s="300"/>
      <c r="BB487" s="301"/>
      <c r="BC487" s="302"/>
      <c r="BD487" s="302"/>
      <c r="BE487" s="300"/>
      <c r="BF487" s="301"/>
      <c r="BG487" s="302"/>
      <c r="BH487" s="302"/>
      <c r="BI487" s="303"/>
      <c r="BJ487" s="304" t="s">
        <v>263</v>
      </c>
      <c r="BK487" s="302"/>
      <c r="BL487" s="302"/>
      <c r="BM487" s="302"/>
      <c r="BN487" s="302"/>
      <c r="BO487" s="302"/>
      <c r="BP487" s="302"/>
      <c r="BQ487" s="302"/>
      <c r="BR487" s="302"/>
      <c r="BS487" s="300"/>
      <c r="BT487" s="305" t="str">
        <f>IF(COUNTBLANK(BT455:BW478)=96,"",(SUM(BT457+BT460+BT463+BT466+BT469+BT472+BT475+BT478)))</f>
        <v/>
      </c>
      <c r="BU487" s="302"/>
      <c r="BV487" s="302"/>
      <c r="BW487" s="303"/>
      <c r="BX487" s="2"/>
      <c r="BY487" s="8"/>
      <c r="BZ487" s="8"/>
      <c r="CA487" s="8"/>
      <c r="CB487" s="8"/>
      <c r="CC487" s="8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57"/>
      <c r="DI487" s="58"/>
      <c r="DJ487" s="58"/>
      <c r="DK487" s="57"/>
      <c r="DL487" s="58"/>
      <c r="DM487" s="58"/>
      <c r="DN487" s="57"/>
      <c r="DO487" s="58"/>
      <c r="DP487" s="59"/>
      <c r="DQ487" s="59"/>
      <c r="DR487" s="59"/>
      <c r="DZ487" s="133"/>
    </row>
    <row r="488" spans="1:130" ht="12.75" customHeight="1" x14ac:dyDescent="0.2">
      <c r="A488" s="1">
        <v>11</v>
      </c>
      <c r="B488" s="298"/>
      <c r="C488" s="292"/>
      <c r="D488" s="291"/>
      <c r="E488" s="292"/>
      <c r="F488" s="293"/>
      <c r="G488" s="294"/>
      <c r="H488" s="294"/>
      <c r="I488" s="292"/>
      <c r="J488" s="293"/>
      <c r="K488" s="294"/>
      <c r="L488" s="294"/>
      <c r="M488" s="295"/>
      <c r="N488" s="298"/>
      <c r="O488" s="292"/>
      <c r="P488" s="291"/>
      <c r="Q488" s="292"/>
      <c r="R488" s="293"/>
      <c r="S488" s="294"/>
      <c r="T488" s="294"/>
      <c r="U488" s="292"/>
      <c r="V488" s="293"/>
      <c r="W488" s="294"/>
      <c r="X488" s="294"/>
      <c r="Y488" s="295"/>
      <c r="Z488" s="298"/>
      <c r="AA488" s="292"/>
      <c r="AB488" s="291"/>
      <c r="AC488" s="292"/>
      <c r="AD488" s="293"/>
      <c r="AE488" s="294"/>
      <c r="AF488" s="294"/>
      <c r="AG488" s="292"/>
      <c r="AH488" s="293"/>
      <c r="AI488" s="294"/>
      <c r="AJ488" s="294"/>
      <c r="AK488" s="295"/>
      <c r="AL488" s="298"/>
      <c r="AM488" s="292"/>
      <c r="AN488" s="291"/>
      <c r="AO488" s="292"/>
      <c r="AP488" s="293"/>
      <c r="AQ488" s="294"/>
      <c r="AR488" s="294"/>
      <c r="AS488" s="292"/>
      <c r="AT488" s="293"/>
      <c r="AU488" s="294"/>
      <c r="AV488" s="294"/>
      <c r="AW488" s="295"/>
      <c r="AX488" s="298"/>
      <c r="AY488" s="292"/>
      <c r="AZ488" s="291"/>
      <c r="BA488" s="292"/>
      <c r="BB488" s="293"/>
      <c r="BC488" s="294"/>
      <c r="BD488" s="294"/>
      <c r="BE488" s="292"/>
      <c r="BF488" s="293"/>
      <c r="BG488" s="294"/>
      <c r="BH488" s="294"/>
      <c r="BI488" s="295"/>
      <c r="BJ488" s="296" t="s">
        <v>299</v>
      </c>
      <c r="BK488" s="294"/>
      <c r="BL488" s="294"/>
      <c r="BM488" s="294"/>
      <c r="BN488" s="294"/>
      <c r="BO488" s="294"/>
      <c r="BP488" s="294"/>
      <c r="BQ488" s="294"/>
      <c r="BR488" s="294"/>
      <c r="BS488" s="294"/>
      <c r="BT488" s="297"/>
      <c r="BU488" s="294"/>
      <c r="BV488" s="294"/>
      <c r="BW488" s="295"/>
      <c r="BX488" s="2"/>
      <c r="BY488" s="8"/>
      <c r="BZ488" s="8"/>
      <c r="CA488" s="8"/>
      <c r="CB488" s="8"/>
      <c r="CC488" s="8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57"/>
      <c r="DI488" s="58"/>
      <c r="DJ488" s="58"/>
      <c r="DK488" s="57"/>
      <c r="DL488" s="58"/>
      <c r="DM488" s="58"/>
      <c r="DN488" s="57"/>
      <c r="DO488" s="58"/>
      <c r="DP488" s="59"/>
      <c r="DQ488" s="59"/>
      <c r="DR488" s="59"/>
      <c r="DZ488" s="133"/>
    </row>
    <row r="489" spans="1:130" ht="12.75" customHeight="1" x14ac:dyDescent="0.2">
      <c r="A489" s="1">
        <v>11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8"/>
      <c r="BZ489" s="8"/>
      <c r="CA489" s="8"/>
      <c r="CB489" s="8"/>
      <c r="CC489" s="8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57"/>
      <c r="DI489" s="58"/>
      <c r="DJ489" s="58"/>
      <c r="DK489" s="57"/>
      <c r="DL489" s="58"/>
      <c r="DM489" s="58"/>
      <c r="DN489" s="57"/>
      <c r="DO489" s="58"/>
      <c r="DP489" s="59"/>
      <c r="DQ489" s="59"/>
      <c r="DR489" s="59"/>
      <c r="DZ489" s="133"/>
    </row>
    <row r="490" spans="1:130" ht="12.75" customHeight="1" x14ac:dyDescent="0.2">
      <c r="A490" s="1">
        <v>12</v>
      </c>
      <c r="B490" s="364" t="s">
        <v>4</v>
      </c>
      <c r="C490" s="388"/>
      <c r="D490" s="388"/>
      <c r="E490" s="399"/>
      <c r="F490" s="365" t="s">
        <v>5</v>
      </c>
      <c r="G490" s="399"/>
      <c r="H490" s="365" t="s">
        <v>6</v>
      </c>
      <c r="I490" s="388"/>
      <c r="J490" s="387" t="s">
        <v>7</v>
      </c>
      <c r="K490" s="388"/>
      <c r="L490" s="388"/>
      <c r="M490" s="388"/>
      <c r="N490" s="388"/>
      <c r="O490" s="388"/>
      <c r="P490" s="388"/>
      <c r="Q490" s="388"/>
      <c r="R490" s="388"/>
      <c r="S490" s="388"/>
      <c r="T490" s="388"/>
      <c r="U490" s="388"/>
      <c r="V490" s="388"/>
      <c r="W490" s="388"/>
      <c r="X490" s="388"/>
      <c r="Y490" s="388"/>
      <c r="Z490" s="388"/>
      <c r="AA490" s="388"/>
      <c r="AB490" s="388"/>
      <c r="AC490" s="388"/>
      <c r="AD490" s="388"/>
      <c r="AE490" s="388"/>
      <c r="AF490" s="399"/>
      <c r="AG490" s="406" t="s">
        <v>8</v>
      </c>
      <c r="AH490" s="388"/>
      <c r="AI490" s="388"/>
      <c r="AJ490" s="388"/>
      <c r="AK490" s="388"/>
      <c r="AL490" s="388"/>
      <c r="AM490" s="388"/>
      <c r="AN490" s="388"/>
      <c r="AO490" s="388"/>
      <c r="AP490" s="399"/>
      <c r="AQ490" s="387" t="s">
        <v>9</v>
      </c>
      <c r="AR490" s="388"/>
      <c r="AS490" s="388"/>
      <c r="AT490" s="388"/>
      <c r="AU490" s="388"/>
      <c r="AV490" s="388"/>
      <c r="AW490" s="388"/>
      <c r="AX490" s="388"/>
      <c r="AY490" s="388"/>
      <c r="AZ490" s="388"/>
      <c r="BA490" s="388"/>
      <c r="BB490" s="388"/>
      <c r="BC490" s="388"/>
      <c r="BD490" s="388"/>
      <c r="BE490" s="388"/>
      <c r="BF490" s="388"/>
      <c r="BG490" s="399"/>
      <c r="BH490" s="387" t="s">
        <v>10</v>
      </c>
      <c r="BI490" s="388"/>
      <c r="BJ490" s="388"/>
      <c r="BK490" s="388"/>
      <c r="BL490" s="388"/>
      <c r="BM490" s="388"/>
      <c r="BN490" s="399"/>
      <c r="BO490" s="387" t="s">
        <v>11</v>
      </c>
      <c r="BP490" s="388"/>
      <c r="BQ490" s="388"/>
      <c r="BR490" s="388"/>
      <c r="BS490" s="399"/>
      <c r="BT490" s="323" t="s">
        <v>12</v>
      </c>
      <c r="BU490" s="388"/>
      <c r="BV490" s="388"/>
      <c r="BW490" s="399"/>
      <c r="BX490" s="2"/>
      <c r="BY490" s="8"/>
      <c r="BZ490" s="8"/>
      <c r="CA490" s="8"/>
      <c r="CB490" s="8"/>
      <c r="CC490" s="8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57"/>
      <c r="DI490" s="58"/>
      <c r="DJ490" s="58"/>
      <c r="DK490" s="57"/>
      <c r="DL490" s="58"/>
      <c r="DM490" s="58"/>
      <c r="DN490" s="57"/>
      <c r="DO490" s="58"/>
      <c r="DP490" s="59"/>
      <c r="DQ490" s="59"/>
      <c r="DR490" s="59"/>
      <c r="DZ490" s="133"/>
    </row>
    <row r="491" spans="1:130" ht="12.75" customHeight="1" x14ac:dyDescent="0.2">
      <c r="A491" s="1">
        <v>12</v>
      </c>
      <c r="B491" s="364" t="s">
        <v>328</v>
      </c>
      <c r="C491" s="388"/>
      <c r="D491" s="388"/>
      <c r="E491" s="399"/>
      <c r="F491" s="365" t="s">
        <v>145</v>
      </c>
      <c r="G491" s="399"/>
      <c r="H491" s="365" t="s">
        <v>158</v>
      </c>
      <c r="I491" s="388"/>
      <c r="J491" s="404">
        <f>$J$447</f>
        <v>0</v>
      </c>
      <c r="K491" s="388"/>
      <c r="L491" s="388"/>
      <c r="M491" s="388"/>
      <c r="N491" s="388"/>
      <c r="O491" s="388"/>
      <c r="P491" s="388"/>
      <c r="Q491" s="388"/>
      <c r="R491" s="388"/>
      <c r="S491" s="388"/>
      <c r="T491" s="388"/>
      <c r="U491" s="388"/>
      <c r="V491" s="388"/>
      <c r="W491" s="388"/>
      <c r="X491" s="388"/>
      <c r="Y491" s="388"/>
      <c r="Z491" s="388"/>
      <c r="AA491" s="388"/>
      <c r="AB491" s="388"/>
      <c r="AC491" s="388"/>
      <c r="AD491" s="388"/>
      <c r="AE491" s="388"/>
      <c r="AF491" s="399"/>
      <c r="AG491" s="405" t="e">
        <f>VLOOKUP(J491,$DH$6:$DO$31,4,FALSE)</f>
        <v>#N/A</v>
      </c>
      <c r="AH491" s="388"/>
      <c r="AI491" s="388"/>
      <c r="AJ491" s="388"/>
      <c r="AK491" s="388"/>
      <c r="AL491" s="388"/>
      <c r="AM491" s="388"/>
      <c r="AN491" s="388"/>
      <c r="AO491" s="388"/>
      <c r="AP491" s="399"/>
      <c r="AQ491" s="404" t="e">
        <f>VLOOKUP(J491,$DH$6:$DO$31,7,FALSE)</f>
        <v>#N/A</v>
      </c>
      <c r="AR491" s="388"/>
      <c r="AS491" s="388"/>
      <c r="AT491" s="388"/>
      <c r="AU491" s="388"/>
      <c r="AV491" s="388"/>
      <c r="AW491" s="388"/>
      <c r="AX491" s="388"/>
      <c r="AY491" s="388"/>
      <c r="AZ491" s="388"/>
      <c r="BA491" s="388"/>
      <c r="BB491" s="388"/>
      <c r="BC491" s="388"/>
      <c r="BD491" s="388"/>
      <c r="BE491" s="388"/>
      <c r="BF491" s="388"/>
      <c r="BG491" s="399"/>
      <c r="BH491" s="404" t="e">
        <f>VLOOKUP(J491,$DH$6:$DP$31,9,FALSE)</f>
        <v>#N/A</v>
      </c>
      <c r="BI491" s="388"/>
      <c r="BJ491" s="388"/>
      <c r="BK491" s="388"/>
      <c r="BL491" s="388"/>
      <c r="BM491" s="388"/>
      <c r="BN491" s="399"/>
      <c r="BO491" s="404" t="e">
        <f>VLOOKUP(J491,$DH$6:$DP$31,8,FALSE)</f>
        <v>#N/A</v>
      </c>
      <c r="BP491" s="388"/>
      <c r="BQ491" s="388"/>
      <c r="BR491" s="388"/>
      <c r="BS491" s="399"/>
      <c r="BT491" s="404" t="e">
        <f>VLOOKUP(J491,$DH$6:$DP$31,2,FALSE)</f>
        <v>#N/A</v>
      </c>
      <c r="BU491" s="388"/>
      <c r="BV491" s="388"/>
      <c r="BW491" s="399"/>
      <c r="BX491" s="2"/>
      <c r="BY491" s="8"/>
      <c r="BZ491" s="8"/>
      <c r="CA491" s="8"/>
      <c r="CB491" s="8"/>
      <c r="CC491" s="8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57"/>
      <c r="DI491" s="58"/>
      <c r="DJ491" s="58"/>
      <c r="DK491" s="57"/>
      <c r="DL491" s="58"/>
      <c r="DM491" s="58"/>
      <c r="DN491" s="57"/>
      <c r="DO491" s="58"/>
      <c r="DP491" s="59"/>
      <c r="DQ491" s="59"/>
      <c r="DR491" s="59"/>
      <c r="DZ491" s="133"/>
    </row>
    <row r="492" spans="1:130" ht="12.75" customHeight="1" x14ac:dyDescent="0.2">
      <c r="A492" s="1">
        <v>12</v>
      </c>
      <c r="B492" s="155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56"/>
      <c r="BX492" s="2"/>
      <c r="BY492" s="8"/>
      <c r="BZ492" s="8"/>
      <c r="CA492" s="8"/>
      <c r="CB492" s="8"/>
      <c r="CC492" s="8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57"/>
      <c r="DI492" s="58"/>
      <c r="DJ492" s="58"/>
      <c r="DK492" s="57"/>
      <c r="DL492" s="58"/>
      <c r="DM492" s="58"/>
      <c r="DN492" s="57"/>
      <c r="DO492" s="58"/>
      <c r="DP492" s="59"/>
      <c r="DQ492" s="59"/>
      <c r="DR492" s="59"/>
      <c r="DZ492" s="133"/>
    </row>
    <row r="493" spans="1:130" ht="12.75" customHeight="1" x14ac:dyDescent="0.2">
      <c r="A493" s="1">
        <v>12</v>
      </c>
      <c r="B493" s="351" t="s">
        <v>34</v>
      </c>
      <c r="C493" s="390"/>
      <c r="D493" s="352" t="s">
        <v>35</v>
      </c>
      <c r="E493" s="388"/>
      <c r="F493" s="388"/>
      <c r="G493" s="388"/>
      <c r="H493" s="388"/>
      <c r="I493" s="388"/>
      <c r="J493" s="388"/>
      <c r="K493" s="388"/>
      <c r="L493" s="388"/>
      <c r="M493" s="388"/>
      <c r="N493" s="388"/>
      <c r="O493" s="388"/>
      <c r="P493" s="388"/>
      <c r="Q493" s="399"/>
      <c r="R493" s="352" t="s">
        <v>36</v>
      </c>
      <c r="S493" s="388"/>
      <c r="T493" s="388"/>
      <c r="U493" s="388"/>
      <c r="V493" s="388"/>
      <c r="W493" s="388"/>
      <c r="X493" s="388"/>
      <c r="Y493" s="388"/>
      <c r="Z493" s="388"/>
      <c r="AA493" s="388"/>
      <c r="AB493" s="399"/>
      <c r="AC493" s="352" t="s">
        <v>37</v>
      </c>
      <c r="AD493" s="388"/>
      <c r="AE493" s="388"/>
      <c r="AF493" s="388"/>
      <c r="AG493" s="388"/>
      <c r="AH493" s="388"/>
      <c r="AI493" s="388"/>
      <c r="AJ493" s="388"/>
      <c r="AK493" s="388"/>
      <c r="AL493" s="388"/>
      <c r="AM493" s="388"/>
      <c r="AN493" s="388"/>
      <c r="AO493" s="388"/>
      <c r="AP493" s="388"/>
      <c r="AQ493" s="388"/>
      <c r="AR493" s="388"/>
      <c r="AS493" s="388"/>
      <c r="AT493" s="388"/>
      <c r="AU493" s="388"/>
      <c r="AV493" s="388"/>
      <c r="AW493" s="388"/>
      <c r="AX493" s="388"/>
      <c r="AY493" s="388"/>
      <c r="AZ493" s="388"/>
      <c r="BA493" s="388"/>
      <c r="BB493" s="388"/>
      <c r="BC493" s="388"/>
      <c r="BD493" s="388"/>
      <c r="BE493" s="399"/>
      <c r="BF493" s="352" t="s">
        <v>38</v>
      </c>
      <c r="BG493" s="388"/>
      <c r="BH493" s="388"/>
      <c r="BI493" s="388"/>
      <c r="BJ493" s="388"/>
      <c r="BK493" s="388"/>
      <c r="BL493" s="388"/>
      <c r="BM493" s="399"/>
      <c r="BN493" s="353" t="s">
        <v>39</v>
      </c>
      <c r="BO493" s="389"/>
      <c r="BP493" s="390"/>
      <c r="BQ493" s="353" t="s">
        <v>40</v>
      </c>
      <c r="BR493" s="390"/>
      <c r="BS493" s="354" t="s">
        <v>41</v>
      </c>
      <c r="BT493" s="388"/>
      <c r="BU493" s="388"/>
      <c r="BV493" s="388"/>
      <c r="BW493" s="399"/>
      <c r="BX493" s="2"/>
      <c r="BY493" s="8"/>
      <c r="BZ493" s="8"/>
      <c r="CA493" s="8"/>
      <c r="CB493" s="8"/>
      <c r="CC493" s="8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57"/>
      <c r="DI493" s="58"/>
      <c r="DJ493" s="58"/>
      <c r="DK493" s="57"/>
      <c r="DL493" s="58"/>
      <c r="DM493" s="58"/>
      <c r="DN493" s="57"/>
      <c r="DO493" s="58"/>
      <c r="DP493" s="59"/>
      <c r="DQ493" s="59"/>
      <c r="DR493" s="59"/>
      <c r="DZ493" s="133"/>
    </row>
    <row r="494" spans="1:130" ht="12.75" customHeight="1" x14ac:dyDescent="0.2">
      <c r="A494" s="1">
        <v>12</v>
      </c>
      <c r="B494" s="396"/>
      <c r="C494" s="397"/>
      <c r="D494" s="355" t="s">
        <v>52</v>
      </c>
      <c r="E494" s="389"/>
      <c r="F494" s="389"/>
      <c r="G494" s="389"/>
      <c r="H494" s="390"/>
      <c r="I494" s="355" t="s">
        <v>53</v>
      </c>
      <c r="J494" s="389"/>
      <c r="K494" s="389"/>
      <c r="L494" s="389"/>
      <c r="M494" s="390"/>
      <c r="N494" s="355" t="s">
        <v>54</v>
      </c>
      <c r="O494" s="389"/>
      <c r="P494" s="389"/>
      <c r="Q494" s="390"/>
      <c r="R494" s="356" t="s">
        <v>55</v>
      </c>
      <c r="S494" s="389"/>
      <c r="T494" s="390"/>
      <c r="U494" s="353" t="s">
        <v>56</v>
      </c>
      <c r="V494" s="389"/>
      <c r="W494" s="390"/>
      <c r="X494" s="353" t="s">
        <v>57</v>
      </c>
      <c r="Y494" s="390"/>
      <c r="Z494" s="353" t="s">
        <v>58</v>
      </c>
      <c r="AA494" s="389"/>
      <c r="AB494" s="390"/>
      <c r="AC494" s="352" t="s">
        <v>59</v>
      </c>
      <c r="AD494" s="388"/>
      <c r="AE494" s="388"/>
      <c r="AF494" s="388"/>
      <c r="AG494" s="388"/>
      <c r="AH494" s="399"/>
      <c r="AI494" s="352" t="s">
        <v>60</v>
      </c>
      <c r="AJ494" s="388"/>
      <c r="AK494" s="388"/>
      <c r="AL494" s="388"/>
      <c r="AM494" s="388"/>
      <c r="AN494" s="399"/>
      <c r="AO494" s="352" t="s">
        <v>61</v>
      </c>
      <c r="AP494" s="388"/>
      <c r="AQ494" s="388"/>
      <c r="AR494" s="388"/>
      <c r="AS494" s="388"/>
      <c r="AT494" s="399"/>
      <c r="AU494" s="352" t="s">
        <v>62</v>
      </c>
      <c r="AV494" s="388"/>
      <c r="AW494" s="388"/>
      <c r="AX494" s="388"/>
      <c r="AY494" s="388"/>
      <c r="AZ494" s="400"/>
      <c r="BA494" s="352" t="s">
        <v>63</v>
      </c>
      <c r="BB494" s="388"/>
      <c r="BC494" s="388"/>
      <c r="BD494" s="399"/>
      <c r="BE494" s="358" t="s">
        <v>64</v>
      </c>
      <c r="BF494" s="361" t="s">
        <v>65</v>
      </c>
      <c r="BG494" s="389"/>
      <c r="BH494" s="390"/>
      <c r="BI494" s="361" t="s">
        <v>66</v>
      </c>
      <c r="BJ494" s="389"/>
      <c r="BK494" s="389"/>
      <c r="BL494" s="389"/>
      <c r="BM494" s="390"/>
      <c r="BN494" s="396"/>
      <c r="BO494" s="386"/>
      <c r="BP494" s="397"/>
      <c r="BQ494" s="396"/>
      <c r="BR494" s="397"/>
      <c r="BS494" s="358" t="s">
        <v>67</v>
      </c>
      <c r="BT494" s="363" t="s">
        <v>68</v>
      </c>
      <c r="BU494" s="389"/>
      <c r="BV494" s="389"/>
      <c r="BW494" s="390"/>
      <c r="BX494" s="2"/>
      <c r="BY494" s="8"/>
      <c r="BZ494" s="8"/>
      <c r="CA494" s="8"/>
      <c r="CB494" s="8"/>
      <c r="CC494" s="8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57"/>
      <c r="DI494" s="58"/>
      <c r="DJ494" s="58"/>
      <c r="DK494" s="57"/>
      <c r="DL494" s="58"/>
      <c r="DM494" s="58"/>
      <c r="DN494" s="57"/>
      <c r="DO494" s="58"/>
      <c r="DP494" s="59"/>
      <c r="DQ494" s="59"/>
      <c r="DR494" s="59"/>
      <c r="DZ494" s="133"/>
    </row>
    <row r="495" spans="1:130" ht="12.75" customHeight="1" x14ac:dyDescent="0.2">
      <c r="A495" s="1">
        <v>12</v>
      </c>
      <c r="B495" s="396"/>
      <c r="C495" s="397"/>
      <c r="D495" s="396"/>
      <c r="E495" s="386"/>
      <c r="F495" s="386"/>
      <c r="G495" s="386"/>
      <c r="H495" s="397"/>
      <c r="I495" s="396"/>
      <c r="J495" s="386"/>
      <c r="K495" s="386"/>
      <c r="L495" s="386"/>
      <c r="M495" s="397"/>
      <c r="N495" s="396"/>
      <c r="O495" s="386"/>
      <c r="P495" s="386"/>
      <c r="Q495" s="397"/>
      <c r="R495" s="396"/>
      <c r="S495" s="386"/>
      <c r="T495" s="397"/>
      <c r="U495" s="396"/>
      <c r="V495" s="386"/>
      <c r="W495" s="397"/>
      <c r="X495" s="396"/>
      <c r="Y495" s="397"/>
      <c r="Z495" s="396"/>
      <c r="AA495" s="386"/>
      <c r="AB495" s="397"/>
      <c r="AC495" s="342" t="s">
        <v>77</v>
      </c>
      <c r="AD495" s="342" t="s">
        <v>78</v>
      </c>
      <c r="AE495" s="345" t="s">
        <v>79</v>
      </c>
      <c r="AF495" s="389"/>
      <c r="AG495" s="389"/>
      <c r="AH495" s="390"/>
      <c r="AI495" s="342" t="s">
        <v>77</v>
      </c>
      <c r="AJ495" s="342" t="s">
        <v>78</v>
      </c>
      <c r="AK495" s="345" t="s">
        <v>79</v>
      </c>
      <c r="AL495" s="389"/>
      <c r="AM495" s="389"/>
      <c r="AN495" s="390"/>
      <c r="AO495" s="342" t="s">
        <v>77</v>
      </c>
      <c r="AP495" s="342" t="s">
        <v>78</v>
      </c>
      <c r="AQ495" s="345" t="s">
        <v>79</v>
      </c>
      <c r="AR495" s="389"/>
      <c r="AS495" s="389"/>
      <c r="AT495" s="390"/>
      <c r="AU495" s="342" t="s">
        <v>77</v>
      </c>
      <c r="AV495" s="342" t="s">
        <v>78</v>
      </c>
      <c r="AW495" s="345" t="s">
        <v>79</v>
      </c>
      <c r="AX495" s="389"/>
      <c r="AY495" s="389"/>
      <c r="AZ495" s="390"/>
      <c r="BA495" s="342" t="s">
        <v>77</v>
      </c>
      <c r="BB495" s="342" t="s">
        <v>65</v>
      </c>
      <c r="BC495" s="348" t="s">
        <v>80</v>
      </c>
      <c r="BD495" s="398"/>
      <c r="BE495" s="401"/>
      <c r="BF495" s="396"/>
      <c r="BG495" s="386"/>
      <c r="BH495" s="397"/>
      <c r="BI495" s="396"/>
      <c r="BJ495" s="386"/>
      <c r="BK495" s="386"/>
      <c r="BL495" s="386"/>
      <c r="BM495" s="397"/>
      <c r="BN495" s="396"/>
      <c r="BO495" s="386"/>
      <c r="BP495" s="397"/>
      <c r="BQ495" s="396"/>
      <c r="BR495" s="397"/>
      <c r="BS495" s="401"/>
      <c r="BT495" s="396"/>
      <c r="BU495" s="386"/>
      <c r="BV495" s="386"/>
      <c r="BW495" s="397"/>
      <c r="BX495" s="2"/>
      <c r="BY495" s="8"/>
      <c r="BZ495" s="8"/>
      <c r="CA495" s="8"/>
      <c r="CB495" s="8"/>
      <c r="CC495" s="8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57"/>
      <c r="DI495" s="58"/>
      <c r="DJ495" s="58"/>
      <c r="DK495" s="57"/>
      <c r="DL495" s="58"/>
      <c r="DM495" s="58"/>
      <c r="DN495" s="57"/>
      <c r="DO495" s="58"/>
      <c r="DP495" s="59"/>
      <c r="DQ495" s="59"/>
      <c r="DR495" s="59"/>
      <c r="DZ495" s="133"/>
    </row>
    <row r="496" spans="1:130" ht="12.75" customHeight="1" x14ac:dyDescent="0.2">
      <c r="A496" s="1">
        <v>12</v>
      </c>
      <c r="B496" s="396"/>
      <c r="C496" s="397"/>
      <c r="D496" s="396"/>
      <c r="E496" s="386"/>
      <c r="F496" s="386"/>
      <c r="G496" s="386"/>
      <c r="H496" s="397"/>
      <c r="I496" s="396"/>
      <c r="J496" s="386"/>
      <c r="K496" s="386"/>
      <c r="L496" s="386"/>
      <c r="M496" s="397"/>
      <c r="N496" s="396"/>
      <c r="O496" s="386"/>
      <c r="P496" s="386"/>
      <c r="Q496" s="397"/>
      <c r="R496" s="396"/>
      <c r="S496" s="386"/>
      <c r="T496" s="397"/>
      <c r="U496" s="396"/>
      <c r="V496" s="386"/>
      <c r="W496" s="397"/>
      <c r="X496" s="396"/>
      <c r="Y496" s="397"/>
      <c r="Z496" s="396"/>
      <c r="AA496" s="386"/>
      <c r="AB496" s="397"/>
      <c r="AC496" s="394"/>
      <c r="AD496" s="394"/>
      <c r="AE496" s="396"/>
      <c r="AF496" s="386"/>
      <c r="AG496" s="386"/>
      <c r="AH496" s="397"/>
      <c r="AI496" s="394"/>
      <c r="AJ496" s="394"/>
      <c r="AK496" s="396"/>
      <c r="AL496" s="386"/>
      <c r="AM496" s="386"/>
      <c r="AN496" s="397"/>
      <c r="AO496" s="394"/>
      <c r="AP496" s="394"/>
      <c r="AQ496" s="396"/>
      <c r="AR496" s="386"/>
      <c r="AS496" s="386"/>
      <c r="AT496" s="397"/>
      <c r="AU496" s="394"/>
      <c r="AV496" s="394"/>
      <c r="AW496" s="396"/>
      <c r="AX496" s="386"/>
      <c r="AY496" s="386"/>
      <c r="AZ496" s="397"/>
      <c r="BA496" s="394"/>
      <c r="BB496" s="343"/>
      <c r="BC496" s="396"/>
      <c r="BD496" s="397"/>
      <c r="BE496" s="401"/>
      <c r="BF496" s="396"/>
      <c r="BG496" s="386"/>
      <c r="BH496" s="397"/>
      <c r="BI496" s="396"/>
      <c r="BJ496" s="386"/>
      <c r="BK496" s="386"/>
      <c r="BL496" s="386"/>
      <c r="BM496" s="397"/>
      <c r="BN496" s="396"/>
      <c r="BO496" s="386"/>
      <c r="BP496" s="397"/>
      <c r="BQ496" s="396"/>
      <c r="BR496" s="397"/>
      <c r="BS496" s="401"/>
      <c r="BT496" s="396"/>
      <c r="BU496" s="386"/>
      <c r="BV496" s="386"/>
      <c r="BW496" s="397"/>
      <c r="BX496" s="2"/>
      <c r="BY496" s="8"/>
      <c r="BZ496" s="8"/>
      <c r="CA496" s="8"/>
      <c r="CB496" s="8"/>
      <c r="CC496" s="8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57"/>
      <c r="DI496" s="58"/>
      <c r="DJ496" s="58"/>
      <c r="DK496" s="57"/>
      <c r="DL496" s="58"/>
      <c r="DM496" s="58"/>
      <c r="DN496" s="57"/>
      <c r="DO496" s="58"/>
      <c r="DP496" s="59"/>
      <c r="DQ496" s="59"/>
      <c r="DR496" s="59"/>
      <c r="DZ496" s="133"/>
    </row>
    <row r="497" spans="1:130" ht="12.75" customHeight="1" x14ac:dyDescent="0.2">
      <c r="A497" s="1">
        <v>12</v>
      </c>
      <c r="B497" s="391"/>
      <c r="C497" s="393"/>
      <c r="D497" s="391"/>
      <c r="E497" s="392"/>
      <c r="F497" s="392"/>
      <c r="G497" s="392"/>
      <c r="H497" s="393"/>
      <c r="I497" s="391"/>
      <c r="J497" s="392"/>
      <c r="K497" s="392"/>
      <c r="L497" s="392"/>
      <c r="M497" s="393"/>
      <c r="N497" s="391"/>
      <c r="O497" s="392"/>
      <c r="P497" s="392"/>
      <c r="Q497" s="393"/>
      <c r="R497" s="391"/>
      <c r="S497" s="392"/>
      <c r="T497" s="393"/>
      <c r="U497" s="391"/>
      <c r="V497" s="392"/>
      <c r="W497" s="393"/>
      <c r="X497" s="391"/>
      <c r="Y497" s="393"/>
      <c r="Z497" s="391"/>
      <c r="AA497" s="392"/>
      <c r="AB497" s="393"/>
      <c r="AC497" s="394"/>
      <c r="AD497" s="394"/>
      <c r="AE497" s="396"/>
      <c r="AF497" s="386"/>
      <c r="AG497" s="386"/>
      <c r="AH497" s="397"/>
      <c r="AI497" s="394"/>
      <c r="AJ497" s="394"/>
      <c r="AK497" s="396"/>
      <c r="AL497" s="386"/>
      <c r="AM497" s="386"/>
      <c r="AN497" s="397"/>
      <c r="AO497" s="394"/>
      <c r="AP497" s="394"/>
      <c r="AQ497" s="396"/>
      <c r="AR497" s="386"/>
      <c r="AS497" s="386"/>
      <c r="AT497" s="397"/>
      <c r="AU497" s="394"/>
      <c r="AV497" s="394"/>
      <c r="AW497" s="396"/>
      <c r="AX497" s="386"/>
      <c r="AY497" s="386"/>
      <c r="AZ497" s="397"/>
      <c r="BA497" s="394"/>
      <c r="BB497" s="343"/>
      <c r="BC497" s="396"/>
      <c r="BD497" s="397"/>
      <c r="BE497" s="401"/>
      <c r="BF497" s="391"/>
      <c r="BG497" s="392"/>
      <c r="BH497" s="393"/>
      <c r="BI497" s="391"/>
      <c r="BJ497" s="392"/>
      <c r="BK497" s="392"/>
      <c r="BL497" s="392"/>
      <c r="BM497" s="393"/>
      <c r="BN497" s="396"/>
      <c r="BO497" s="386"/>
      <c r="BP497" s="397"/>
      <c r="BQ497" s="396"/>
      <c r="BR497" s="397"/>
      <c r="BS497" s="403"/>
      <c r="BT497" s="391"/>
      <c r="BU497" s="392"/>
      <c r="BV497" s="392"/>
      <c r="BW497" s="393"/>
      <c r="BX497" s="2"/>
      <c r="BY497" s="8"/>
      <c r="BZ497" s="8"/>
      <c r="CA497" s="8"/>
      <c r="CB497" s="8"/>
      <c r="CC497" s="8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57"/>
      <c r="DI497" s="58"/>
      <c r="DJ497" s="58"/>
      <c r="DK497" s="57"/>
      <c r="DL497" s="58"/>
      <c r="DM497" s="58"/>
      <c r="DN497" s="57"/>
      <c r="DO497" s="58"/>
      <c r="DP497" s="59"/>
      <c r="DQ497" s="59"/>
      <c r="DR497" s="59"/>
      <c r="DZ497" s="133"/>
    </row>
    <row r="498" spans="1:130" ht="12.75" customHeight="1" x14ac:dyDescent="0.2">
      <c r="A498" s="1">
        <v>12</v>
      </c>
      <c r="B498" s="135" t="s">
        <v>103</v>
      </c>
      <c r="C498" s="135" t="s">
        <v>104</v>
      </c>
      <c r="D498" s="337" t="s">
        <v>105</v>
      </c>
      <c r="E498" s="388"/>
      <c r="F498" s="388"/>
      <c r="G498" s="388"/>
      <c r="H498" s="399"/>
      <c r="I498" s="337" t="s">
        <v>105</v>
      </c>
      <c r="J498" s="388"/>
      <c r="K498" s="388"/>
      <c r="L498" s="388"/>
      <c r="M498" s="399"/>
      <c r="N498" s="337" t="s">
        <v>105</v>
      </c>
      <c r="O498" s="388"/>
      <c r="P498" s="388"/>
      <c r="Q498" s="399"/>
      <c r="R498" s="337" t="s">
        <v>106</v>
      </c>
      <c r="S498" s="388"/>
      <c r="T498" s="399"/>
      <c r="U498" s="337" t="s">
        <v>106</v>
      </c>
      <c r="V498" s="388"/>
      <c r="W498" s="399"/>
      <c r="X498" s="337" t="s">
        <v>107</v>
      </c>
      <c r="Y498" s="399"/>
      <c r="Z498" s="337" t="s">
        <v>105</v>
      </c>
      <c r="AA498" s="388"/>
      <c r="AB498" s="399"/>
      <c r="AC498" s="395"/>
      <c r="AD498" s="395"/>
      <c r="AE498" s="391"/>
      <c r="AF498" s="392"/>
      <c r="AG498" s="392"/>
      <c r="AH498" s="393"/>
      <c r="AI498" s="395"/>
      <c r="AJ498" s="395"/>
      <c r="AK498" s="391"/>
      <c r="AL498" s="392"/>
      <c r="AM498" s="392"/>
      <c r="AN498" s="393"/>
      <c r="AO498" s="395"/>
      <c r="AP498" s="395"/>
      <c r="AQ498" s="391"/>
      <c r="AR498" s="392"/>
      <c r="AS498" s="392"/>
      <c r="AT498" s="393"/>
      <c r="AU498" s="395"/>
      <c r="AV498" s="395"/>
      <c r="AW498" s="391"/>
      <c r="AX498" s="392"/>
      <c r="AY498" s="392"/>
      <c r="AZ498" s="393"/>
      <c r="BA498" s="395"/>
      <c r="BB498" s="344"/>
      <c r="BC498" s="391"/>
      <c r="BD498" s="393"/>
      <c r="BE498" s="402"/>
      <c r="BF498" s="350" t="s">
        <v>108</v>
      </c>
      <c r="BG498" s="388"/>
      <c r="BH498" s="399"/>
      <c r="BI498" s="337" t="s">
        <v>109</v>
      </c>
      <c r="BJ498" s="399"/>
      <c r="BK498" s="337" t="s">
        <v>110</v>
      </c>
      <c r="BL498" s="388"/>
      <c r="BM498" s="399"/>
      <c r="BN498" s="391"/>
      <c r="BO498" s="392"/>
      <c r="BP498" s="393"/>
      <c r="BQ498" s="391"/>
      <c r="BR498" s="393"/>
      <c r="BS498" s="136" t="s">
        <v>104</v>
      </c>
      <c r="BT498" s="337" t="s">
        <v>111</v>
      </c>
      <c r="BU498" s="388"/>
      <c r="BV498" s="388"/>
      <c r="BW498" s="399"/>
      <c r="BX498" s="2"/>
      <c r="BY498" s="8"/>
      <c r="BZ498" s="8"/>
      <c r="CA498" s="8"/>
      <c r="CB498" s="8"/>
      <c r="CC498" s="8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57"/>
      <c r="DI498" s="58"/>
      <c r="DJ498" s="58"/>
      <c r="DK498" s="57"/>
      <c r="DL498" s="58"/>
      <c r="DM498" s="58"/>
      <c r="DN498" s="57"/>
      <c r="DO498" s="58"/>
      <c r="DP498" s="59"/>
      <c r="DQ498" s="59"/>
      <c r="DR498" s="59"/>
      <c r="DZ498" s="133"/>
    </row>
    <row r="499" spans="1:130" ht="12.75" customHeight="1" x14ac:dyDescent="0.2">
      <c r="A499" s="1">
        <v>12</v>
      </c>
      <c r="B499" s="137" t="s">
        <v>87</v>
      </c>
      <c r="C499" s="137" t="s">
        <v>19</v>
      </c>
      <c r="D499" s="339"/>
      <c r="E499" s="383"/>
      <c r="F499" s="383"/>
      <c r="G499" s="383"/>
      <c r="H499" s="385"/>
      <c r="I499" s="339"/>
      <c r="J499" s="383"/>
      <c r="K499" s="383"/>
      <c r="L499" s="383"/>
      <c r="M499" s="385"/>
      <c r="N499" s="340" t="str">
        <f>IF(D499="","",INT(VLOOKUP($J$7,$DH$6:$DJ$31,3,FALSE)+D499))</f>
        <v/>
      </c>
      <c r="O499" s="383"/>
      <c r="P499" s="383"/>
      <c r="Q499" s="385"/>
      <c r="R499" s="339"/>
      <c r="S499" s="383"/>
      <c r="T499" s="385"/>
      <c r="U499" s="339"/>
      <c r="V499" s="383"/>
      <c r="W499" s="385"/>
      <c r="X499" s="340" t="str">
        <f t="shared" ref="X499:X522" si="49">IF(OR(U499="",U499&gt;R499),"",100*(Z499/(6.11*EXP((17.27*R499)/(237.3+R499)))))</f>
        <v/>
      </c>
      <c r="Y499" s="385"/>
      <c r="Z499" s="339" t="str">
        <f t="shared" ref="Z499:Z522" si="50">IF(OR(U499="",U499&gt;R499),"",6.11*EXP((17.7*U499/(243.5+U499))))</f>
        <v/>
      </c>
      <c r="AA499" s="383"/>
      <c r="AB499" s="385"/>
      <c r="AC499" s="138"/>
      <c r="AD499" s="139"/>
      <c r="AE499" s="340"/>
      <c r="AF499" s="383"/>
      <c r="AG499" s="383"/>
      <c r="AH499" s="385"/>
      <c r="AI499" s="140"/>
      <c r="AJ499" s="139"/>
      <c r="AK499" s="340"/>
      <c r="AL499" s="383"/>
      <c r="AM499" s="383"/>
      <c r="AN499" s="385"/>
      <c r="AO499" s="140"/>
      <c r="AP499" s="139"/>
      <c r="AQ499" s="340"/>
      <c r="AR499" s="383"/>
      <c r="AS499" s="383"/>
      <c r="AT499" s="385"/>
      <c r="AU499" s="140"/>
      <c r="AV499" s="139"/>
      <c r="AW499" s="340"/>
      <c r="AX499" s="383"/>
      <c r="AY499" s="383"/>
      <c r="AZ499" s="385"/>
      <c r="BA499" s="140"/>
      <c r="BB499" s="141"/>
      <c r="BC499" s="340"/>
      <c r="BD499" s="385"/>
      <c r="BE499" s="139"/>
      <c r="BF499" s="341"/>
      <c r="BG499" s="383"/>
      <c r="BH499" s="385"/>
      <c r="BI499" s="340"/>
      <c r="BJ499" s="385"/>
      <c r="BK499" s="339" t="str">
        <f t="shared" ref="BK499:BK522" si="51">IF(BI499="","",BI499/1.94384)</f>
        <v/>
      </c>
      <c r="BL499" s="383"/>
      <c r="BM499" s="385"/>
      <c r="BN499" s="341"/>
      <c r="BO499" s="383"/>
      <c r="BP499" s="385"/>
      <c r="BQ499" s="341"/>
      <c r="BR499" s="385"/>
      <c r="BS499" s="142" t="s">
        <v>101</v>
      </c>
      <c r="BT499" s="339"/>
      <c r="BU499" s="383"/>
      <c r="BV499" s="383"/>
      <c r="BW499" s="385"/>
      <c r="BX499" s="2"/>
      <c r="BY499" s="8"/>
      <c r="BZ499" s="8"/>
      <c r="CA499" s="8"/>
      <c r="CB499" s="8"/>
      <c r="CC499" s="8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57"/>
      <c r="DI499" s="58"/>
      <c r="DJ499" s="58"/>
      <c r="DK499" s="57"/>
      <c r="DL499" s="58"/>
      <c r="DM499" s="58"/>
      <c r="DN499" s="57"/>
      <c r="DO499" s="58"/>
      <c r="DP499" s="59"/>
      <c r="DQ499" s="59"/>
      <c r="DR499" s="59"/>
      <c r="DZ499" s="133"/>
    </row>
    <row r="500" spans="1:130" ht="12.75" customHeight="1" x14ac:dyDescent="0.2">
      <c r="A500" s="1">
        <v>12</v>
      </c>
      <c r="B500" s="143" t="s">
        <v>94</v>
      </c>
      <c r="C500" s="143" t="s">
        <v>27</v>
      </c>
      <c r="D500" s="335"/>
      <c r="E500" s="375"/>
      <c r="F500" s="375"/>
      <c r="G500" s="375"/>
      <c r="H500" s="376"/>
      <c r="I500" s="335"/>
      <c r="J500" s="375"/>
      <c r="K500" s="375"/>
      <c r="L500" s="375"/>
      <c r="M500" s="376"/>
      <c r="N500" s="336" t="str">
        <f t="shared" ref="N500:N522" si="52">IF(D500="","",INT(VLOOKUP($J$7,$DH$6:$DO$31,3,FALSE)+D500))</f>
        <v/>
      </c>
      <c r="O500" s="375"/>
      <c r="P500" s="375"/>
      <c r="Q500" s="376"/>
      <c r="R500" s="335"/>
      <c r="S500" s="375"/>
      <c r="T500" s="376"/>
      <c r="U500" s="335"/>
      <c r="V500" s="375"/>
      <c r="W500" s="376"/>
      <c r="X500" s="336" t="str">
        <f t="shared" si="49"/>
        <v/>
      </c>
      <c r="Y500" s="376"/>
      <c r="Z500" s="335" t="str">
        <f t="shared" si="50"/>
        <v/>
      </c>
      <c r="AA500" s="375"/>
      <c r="AB500" s="376"/>
      <c r="AC500" s="144"/>
      <c r="AD500" s="145"/>
      <c r="AE500" s="336"/>
      <c r="AF500" s="375"/>
      <c r="AG500" s="375"/>
      <c r="AH500" s="376"/>
      <c r="AI500" s="146"/>
      <c r="AJ500" s="145"/>
      <c r="AK500" s="336"/>
      <c r="AL500" s="375"/>
      <c r="AM500" s="375"/>
      <c r="AN500" s="376"/>
      <c r="AO500" s="146"/>
      <c r="AP500" s="145"/>
      <c r="AQ500" s="336"/>
      <c r="AR500" s="375"/>
      <c r="AS500" s="375"/>
      <c r="AT500" s="376"/>
      <c r="AU500" s="146"/>
      <c r="AV500" s="145"/>
      <c r="AW500" s="336"/>
      <c r="AX500" s="375"/>
      <c r="AY500" s="375"/>
      <c r="AZ500" s="376"/>
      <c r="BA500" s="146"/>
      <c r="BB500" s="145"/>
      <c r="BC500" s="336"/>
      <c r="BD500" s="376"/>
      <c r="BE500" s="145"/>
      <c r="BF500" s="306"/>
      <c r="BG500" s="375"/>
      <c r="BH500" s="376"/>
      <c r="BI500" s="336"/>
      <c r="BJ500" s="376"/>
      <c r="BK500" s="335" t="str">
        <f t="shared" si="51"/>
        <v/>
      </c>
      <c r="BL500" s="375"/>
      <c r="BM500" s="376"/>
      <c r="BN500" s="306"/>
      <c r="BO500" s="375"/>
      <c r="BP500" s="376"/>
      <c r="BQ500" s="306"/>
      <c r="BR500" s="376"/>
      <c r="BS500" s="147" t="s">
        <v>117</v>
      </c>
      <c r="BT500" s="335"/>
      <c r="BU500" s="375"/>
      <c r="BV500" s="375"/>
      <c r="BW500" s="376"/>
      <c r="BX500" s="2"/>
      <c r="BY500" s="8"/>
      <c r="BZ500" s="8"/>
      <c r="CA500" s="8"/>
      <c r="CB500" s="8"/>
      <c r="CC500" s="8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57"/>
      <c r="DI500" s="58"/>
      <c r="DJ500" s="58"/>
      <c r="DK500" s="57"/>
      <c r="DL500" s="58"/>
      <c r="DM500" s="58"/>
      <c r="DN500" s="57"/>
      <c r="DO500" s="58"/>
      <c r="DP500" s="59"/>
      <c r="DQ500" s="59"/>
      <c r="DR500" s="59"/>
      <c r="DZ500" s="133"/>
    </row>
    <row r="501" spans="1:130" ht="12.75" customHeight="1" x14ac:dyDescent="0.2">
      <c r="A501" s="1">
        <v>12</v>
      </c>
      <c r="B501" s="143" t="s">
        <v>101</v>
      </c>
      <c r="C501" s="143" t="s">
        <v>33</v>
      </c>
      <c r="D501" s="335"/>
      <c r="E501" s="375"/>
      <c r="F501" s="375"/>
      <c r="G501" s="375"/>
      <c r="H501" s="376"/>
      <c r="I501" s="335"/>
      <c r="J501" s="375"/>
      <c r="K501" s="375"/>
      <c r="L501" s="375"/>
      <c r="M501" s="376"/>
      <c r="N501" s="336" t="str">
        <f t="shared" si="52"/>
        <v/>
      </c>
      <c r="O501" s="375"/>
      <c r="P501" s="375"/>
      <c r="Q501" s="376"/>
      <c r="R501" s="335"/>
      <c r="S501" s="375"/>
      <c r="T501" s="376"/>
      <c r="U501" s="335"/>
      <c r="V501" s="375"/>
      <c r="W501" s="376"/>
      <c r="X501" s="336" t="str">
        <f t="shared" si="49"/>
        <v/>
      </c>
      <c r="Y501" s="376"/>
      <c r="Z501" s="335" t="str">
        <f t="shared" si="50"/>
        <v/>
      </c>
      <c r="AA501" s="375"/>
      <c r="AB501" s="376"/>
      <c r="AC501" s="144"/>
      <c r="AD501" s="145"/>
      <c r="AE501" s="336"/>
      <c r="AF501" s="375"/>
      <c r="AG501" s="375"/>
      <c r="AH501" s="376"/>
      <c r="AI501" s="146"/>
      <c r="AJ501" s="145"/>
      <c r="AK501" s="336"/>
      <c r="AL501" s="375"/>
      <c r="AM501" s="375"/>
      <c r="AN501" s="376"/>
      <c r="AO501" s="146"/>
      <c r="AP501" s="145"/>
      <c r="AQ501" s="336"/>
      <c r="AR501" s="375"/>
      <c r="AS501" s="375"/>
      <c r="AT501" s="376"/>
      <c r="AU501" s="146"/>
      <c r="AV501" s="145"/>
      <c r="AW501" s="336"/>
      <c r="AX501" s="375"/>
      <c r="AY501" s="375"/>
      <c r="AZ501" s="376"/>
      <c r="BA501" s="146"/>
      <c r="BB501" s="145"/>
      <c r="BC501" s="336"/>
      <c r="BD501" s="376"/>
      <c r="BE501" s="145"/>
      <c r="BF501" s="306"/>
      <c r="BG501" s="375"/>
      <c r="BH501" s="376"/>
      <c r="BI501" s="336"/>
      <c r="BJ501" s="376"/>
      <c r="BK501" s="335" t="str">
        <f t="shared" si="51"/>
        <v/>
      </c>
      <c r="BL501" s="375"/>
      <c r="BM501" s="376"/>
      <c r="BN501" s="306"/>
      <c r="BO501" s="375"/>
      <c r="BP501" s="376"/>
      <c r="BQ501" s="306"/>
      <c r="BR501" s="376"/>
      <c r="BS501" s="148">
        <v>10</v>
      </c>
      <c r="BT501" s="335"/>
      <c r="BU501" s="375"/>
      <c r="BV501" s="375"/>
      <c r="BW501" s="376"/>
      <c r="BX501" s="2"/>
      <c r="BY501" s="8"/>
      <c r="BZ501" s="8"/>
      <c r="CA501" s="8"/>
      <c r="CB501" s="8"/>
      <c r="CC501" s="8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57"/>
      <c r="DI501" s="58"/>
      <c r="DJ501" s="58"/>
      <c r="DK501" s="57"/>
      <c r="DL501" s="58"/>
      <c r="DM501" s="58"/>
      <c r="DN501" s="57"/>
      <c r="DO501" s="58"/>
      <c r="DP501" s="59"/>
      <c r="DQ501" s="59"/>
      <c r="DR501" s="59"/>
      <c r="DZ501" s="133"/>
    </row>
    <row r="502" spans="1:130" ht="12.75" customHeight="1" x14ac:dyDescent="0.2">
      <c r="A502" s="1">
        <v>12</v>
      </c>
      <c r="B502" s="143" t="s">
        <v>117</v>
      </c>
      <c r="C502" s="143" t="s">
        <v>47</v>
      </c>
      <c r="D502" s="335"/>
      <c r="E502" s="375"/>
      <c r="F502" s="375"/>
      <c r="G502" s="375"/>
      <c r="H502" s="376"/>
      <c r="I502" s="335"/>
      <c r="J502" s="375"/>
      <c r="K502" s="375"/>
      <c r="L502" s="375"/>
      <c r="M502" s="376"/>
      <c r="N502" s="336" t="str">
        <f t="shared" si="52"/>
        <v/>
      </c>
      <c r="O502" s="375"/>
      <c r="P502" s="375"/>
      <c r="Q502" s="376"/>
      <c r="R502" s="335"/>
      <c r="S502" s="375"/>
      <c r="T502" s="376"/>
      <c r="U502" s="335"/>
      <c r="V502" s="375"/>
      <c r="W502" s="376"/>
      <c r="X502" s="336" t="str">
        <f t="shared" si="49"/>
        <v/>
      </c>
      <c r="Y502" s="376"/>
      <c r="Z502" s="335" t="str">
        <f t="shared" si="50"/>
        <v/>
      </c>
      <c r="AA502" s="375"/>
      <c r="AB502" s="376"/>
      <c r="AC502" s="144"/>
      <c r="AD502" s="145"/>
      <c r="AE502" s="336"/>
      <c r="AF502" s="375"/>
      <c r="AG502" s="375"/>
      <c r="AH502" s="376"/>
      <c r="AI502" s="146"/>
      <c r="AJ502" s="145"/>
      <c r="AK502" s="336"/>
      <c r="AL502" s="375"/>
      <c r="AM502" s="375"/>
      <c r="AN502" s="376"/>
      <c r="AO502" s="146"/>
      <c r="AP502" s="145"/>
      <c r="AQ502" s="336"/>
      <c r="AR502" s="375"/>
      <c r="AS502" s="375"/>
      <c r="AT502" s="376"/>
      <c r="AU502" s="146"/>
      <c r="AV502" s="145"/>
      <c r="AW502" s="336"/>
      <c r="AX502" s="375"/>
      <c r="AY502" s="375"/>
      <c r="AZ502" s="376"/>
      <c r="BA502" s="146"/>
      <c r="BB502" s="145"/>
      <c r="BC502" s="336"/>
      <c r="BD502" s="376"/>
      <c r="BE502" s="145"/>
      <c r="BF502" s="306"/>
      <c r="BG502" s="375"/>
      <c r="BH502" s="376"/>
      <c r="BI502" s="336"/>
      <c r="BJ502" s="376"/>
      <c r="BK502" s="335" t="str">
        <f t="shared" si="51"/>
        <v/>
      </c>
      <c r="BL502" s="375"/>
      <c r="BM502" s="376"/>
      <c r="BN502" s="306"/>
      <c r="BO502" s="375"/>
      <c r="BP502" s="376"/>
      <c r="BQ502" s="306"/>
      <c r="BR502" s="376"/>
      <c r="BS502" s="148">
        <v>11</v>
      </c>
      <c r="BT502" s="335"/>
      <c r="BU502" s="375"/>
      <c r="BV502" s="375"/>
      <c r="BW502" s="376"/>
      <c r="BX502" s="2"/>
      <c r="BY502" s="8"/>
      <c r="BZ502" s="8"/>
      <c r="CA502" s="8"/>
      <c r="CB502" s="8"/>
      <c r="CC502" s="8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57"/>
      <c r="DI502" s="58"/>
      <c r="DJ502" s="58"/>
      <c r="DK502" s="57"/>
      <c r="DL502" s="58"/>
      <c r="DM502" s="58"/>
      <c r="DN502" s="57"/>
      <c r="DO502" s="58"/>
      <c r="DP502" s="59"/>
      <c r="DQ502" s="59"/>
      <c r="DR502" s="59"/>
      <c r="DZ502" s="133"/>
    </row>
    <row r="503" spans="1:130" ht="12.75" customHeight="1" x14ac:dyDescent="0.2">
      <c r="A503" s="1">
        <v>12</v>
      </c>
      <c r="B503" s="149" t="s">
        <v>145</v>
      </c>
      <c r="C503" s="149" t="s">
        <v>75</v>
      </c>
      <c r="D503" s="335"/>
      <c r="E503" s="375"/>
      <c r="F503" s="375"/>
      <c r="G503" s="375"/>
      <c r="H503" s="376"/>
      <c r="I503" s="335"/>
      <c r="J503" s="375"/>
      <c r="K503" s="375"/>
      <c r="L503" s="375"/>
      <c r="M503" s="376"/>
      <c r="N503" s="336" t="str">
        <f t="shared" si="52"/>
        <v/>
      </c>
      <c r="O503" s="375"/>
      <c r="P503" s="375"/>
      <c r="Q503" s="376"/>
      <c r="R503" s="335"/>
      <c r="S503" s="375"/>
      <c r="T503" s="376"/>
      <c r="U503" s="335"/>
      <c r="V503" s="375"/>
      <c r="W503" s="376"/>
      <c r="X503" s="336" t="str">
        <f t="shared" si="49"/>
        <v/>
      </c>
      <c r="Y503" s="376"/>
      <c r="Z503" s="335" t="str">
        <f t="shared" si="50"/>
        <v/>
      </c>
      <c r="AA503" s="375"/>
      <c r="AB503" s="376"/>
      <c r="AC503" s="144"/>
      <c r="AD503" s="145"/>
      <c r="AE503" s="336"/>
      <c r="AF503" s="375"/>
      <c r="AG503" s="375"/>
      <c r="AH503" s="376"/>
      <c r="AI503" s="146"/>
      <c r="AJ503" s="145"/>
      <c r="AK503" s="336"/>
      <c r="AL503" s="375"/>
      <c r="AM503" s="375"/>
      <c r="AN503" s="376"/>
      <c r="AO503" s="146"/>
      <c r="AP503" s="145"/>
      <c r="AQ503" s="336"/>
      <c r="AR503" s="375"/>
      <c r="AS503" s="375"/>
      <c r="AT503" s="376"/>
      <c r="AU503" s="146"/>
      <c r="AV503" s="145"/>
      <c r="AW503" s="336"/>
      <c r="AX503" s="375"/>
      <c r="AY503" s="375"/>
      <c r="AZ503" s="376"/>
      <c r="BA503" s="146"/>
      <c r="BB503" s="145"/>
      <c r="BC503" s="336"/>
      <c r="BD503" s="376"/>
      <c r="BE503" s="145"/>
      <c r="BF503" s="306"/>
      <c r="BG503" s="375"/>
      <c r="BH503" s="376"/>
      <c r="BI503" s="336"/>
      <c r="BJ503" s="376"/>
      <c r="BK503" s="335" t="str">
        <f t="shared" si="51"/>
        <v/>
      </c>
      <c r="BL503" s="375"/>
      <c r="BM503" s="376"/>
      <c r="BN503" s="306"/>
      <c r="BO503" s="375"/>
      <c r="BP503" s="376"/>
      <c r="BQ503" s="306"/>
      <c r="BR503" s="376"/>
      <c r="BS503" s="148">
        <v>12</v>
      </c>
      <c r="BT503" s="335"/>
      <c r="BU503" s="375"/>
      <c r="BV503" s="375"/>
      <c r="BW503" s="376"/>
      <c r="BX503" s="2"/>
      <c r="BY503" s="8"/>
      <c r="BZ503" s="8"/>
      <c r="CA503" s="8"/>
      <c r="CB503" s="8"/>
      <c r="CC503" s="8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57"/>
      <c r="DI503" s="58"/>
      <c r="DJ503" s="58"/>
      <c r="DK503" s="57"/>
      <c r="DL503" s="58"/>
      <c r="DM503" s="58"/>
      <c r="DN503" s="57"/>
      <c r="DO503" s="58"/>
      <c r="DP503" s="59"/>
      <c r="DQ503" s="59"/>
      <c r="DR503" s="59"/>
      <c r="DZ503" s="133"/>
    </row>
    <row r="504" spans="1:130" ht="12.75" customHeight="1" x14ac:dyDescent="0.2">
      <c r="A504" s="1">
        <v>12</v>
      </c>
      <c r="B504" s="149" t="s">
        <v>151</v>
      </c>
      <c r="C504" s="149" t="s">
        <v>87</v>
      </c>
      <c r="D504" s="335"/>
      <c r="E504" s="375"/>
      <c r="F504" s="375"/>
      <c r="G504" s="375"/>
      <c r="H504" s="376"/>
      <c r="I504" s="335"/>
      <c r="J504" s="375"/>
      <c r="K504" s="375"/>
      <c r="L504" s="375"/>
      <c r="M504" s="376"/>
      <c r="N504" s="336" t="str">
        <f t="shared" si="52"/>
        <v/>
      </c>
      <c r="O504" s="375"/>
      <c r="P504" s="375"/>
      <c r="Q504" s="376"/>
      <c r="R504" s="335"/>
      <c r="S504" s="375"/>
      <c r="T504" s="376"/>
      <c r="U504" s="335"/>
      <c r="V504" s="375"/>
      <c r="W504" s="376"/>
      <c r="X504" s="336" t="str">
        <f t="shared" si="49"/>
        <v/>
      </c>
      <c r="Y504" s="376"/>
      <c r="Z504" s="335" t="str">
        <f t="shared" si="50"/>
        <v/>
      </c>
      <c r="AA504" s="375"/>
      <c r="AB504" s="376"/>
      <c r="AC504" s="144"/>
      <c r="AD504" s="145"/>
      <c r="AE504" s="336"/>
      <c r="AF504" s="375"/>
      <c r="AG504" s="375"/>
      <c r="AH504" s="376"/>
      <c r="AI504" s="146"/>
      <c r="AJ504" s="145"/>
      <c r="AK504" s="336"/>
      <c r="AL504" s="375"/>
      <c r="AM504" s="375"/>
      <c r="AN504" s="376"/>
      <c r="AO504" s="146"/>
      <c r="AP504" s="145"/>
      <c r="AQ504" s="336"/>
      <c r="AR504" s="375"/>
      <c r="AS504" s="375"/>
      <c r="AT504" s="376"/>
      <c r="AU504" s="146"/>
      <c r="AV504" s="145"/>
      <c r="AW504" s="336"/>
      <c r="AX504" s="375"/>
      <c r="AY504" s="375"/>
      <c r="AZ504" s="376"/>
      <c r="BA504" s="146"/>
      <c r="BB504" s="145"/>
      <c r="BC504" s="336"/>
      <c r="BD504" s="376"/>
      <c r="BE504" s="145"/>
      <c r="BF504" s="306"/>
      <c r="BG504" s="375"/>
      <c r="BH504" s="376"/>
      <c r="BI504" s="336"/>
      <c r="BJ504" s="376"/>
      <c r="BK504" s="335" t="str">
        <f t="shared" si="51"/>
        <v/>
      </c>
      <c r="BL504" s="375"/>
      <c r="BM504" s="376"/>
      <c r="BN504" s="306"/>
      <c r="BO504" s="375"/>
      <c r="BP504" s="376"/>
      <c r="BQ504" s="306"/>
      <c r="BR504" s="376"/>
      <c r="BS504" s="148">
        <v>13</v>
      </c>
      <c r="BT504" s="335"/>
      <c r="BU504" s="375"/>
      <c r="BV504" s="375"/>
      <c r="BW504" s="376"/>
      <c r="BX504" s="2"/>
      <c r="BY504" s="8"/>
      <c r="BZ504" s="8"/>
      <c r="CA504" s="8"/>
      <c r="CB504" s="8"/>
      <c r="CC504" s="8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57"/>
      <c r="DI504" s="58"/>
      <c r="DJ504" s="58"/>
      <c r="DK504" s="57"/>
      <c r="DL504" s="58"/>
      <c r="DM504" s="58"/>
      <c r="DN504" s="57"/>
      <c r="DO504" s="58"/>
      <c r="DP504" s="59"/>
      <c r="DQ504" s="59"/>
      <c r="DR504" s="59"/>
      <c r="DZ504" s="133"/>
    </row>
    <row r="505" spans="1:130" ht="12.75" customHeight="1" x14ac:dyDescent="0.2">
      <c r="A505" s="1">
        <v>12</v>
      </c>
      <c r="B505" s="149" t="s">
        <v>158</v>
      </c>
      <c r="C505" s="149" t="s">
        <v>94</v>
      </c>
      <c r="D505" s="335"/>
      <c r="E505" s="375"/>
      <c r="F505" s="375"/>
      <c r="G505" s="375"/>
      <c r="H505" s="376"/>
      <c r="I505" s="335"/>
      <c r="J505" s="375"/>
      <c r="K505" s="375"/>
      <c r="L505" s="375"/>
      <c r="M505" s="376"/>
      <c r="N505" s="336" t="str">
        <f t="shared" si="52"/>
        <v/>
      </c>
      <c r="O505" s="375"/>
      <c r="P505" s="375"/>
      <c r="Q505" s="376"/>
      <c r="R505" s="335"/>
      <c r="S505" s="375"/>
      <c r="T505" s="376"/>
      <c r="U505" s="335"/>
      <c r="V505" s="375"/>
      <c r="W505" s="376"/>
      <c r="X505" s="336" t="str">
        <f t="shared" si="49"/>
        <v/>
      </c>
      <c r="Y505" s="376"/>
      <c r="Z505" s="335" t="str">
        <f t="shared" si="50"/>
        <v/>
      </c>
      <c r="AA505" s="375"/>
      <c r="AB505" s="376"/>
      <c r="AC505" s="144"/>
      <c r="AD505" s="145"/>
      <c r="AE505" s="336"/>
      <c r="AF505" s="375"/>
      <c r="AG505" s="375"/>
      <c r="AH505" s="376"/>
      <c r="AI505" s="146"/>
      <c r="AJ505" s="145"/>
      <c r="AK505" s="336"/>
      <c r="AL505" s="375"/>
      <c r="AM505" s="375"/>
      <c r="AN505" s="376"/>
      <c r="AO505" s="146"/>
      <c r="AP505" s="145"/>
      <c r="AQ505" s="336"/>
      <c r="AR505" s="375"/>
      <c r="AS505" s="375"/>
      <c r="AT505" s="376"/>
      <c r="AU505" s="146"/>
      <c r="AV505" s="145"/>
      <c r="AW505" s="336"/>
      <c r="AX505" s="375"/>
      <c r="AY505" s="375"/>
      <c r="AZ505" s="376"/>
      <c r="BA505" s="146"/>
      <c r="BB505" s="145"/>
      <c r="BC505" s="336"/>
      <c r="BD505" s="376"/>
      <c r="BE505" s="145"/>
      <c r="BF505" s="306"/>
      <c r="BG505" s="375"/>
      <c r="BH505" s="376"/>
      <c r="BI505" s="336"/>
      <c r="BJ505" s="376"/>
      <c r="BK505" s="335" t="str">
        <f t="shared" si="51"/>
        <v/>
      </c>
      <c r="BL505" s="375"/>
      <c r="BM505" s="376"/>
      <c r="BN505" s="306"/>
      <c r="BO505" s="375"/>
      <c r="BP505" s="376"/>
      <c r="BQ505" s="306"/>
      <c r="BR505" s="376"/>
      <c r="BS505" s="148">
        <v>14</v>
      </c>
      <c r="BT505" s="335"/>
      <c r="BU505" s="375"/>
      <c r="BV505" s="375"/>
      <c r="BW505" s="376"/>
      <c r="BX505" s="2"/>
      <c r="BY505" s="8"/>
      <c r="BZ505" s="8"/>
      <c r="CA505" s="8"/>
      <c r="CB505" s="8"/>
      <c r="CC505" s="8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57"/>
      <c r="DI505" s="58"/>
      <c r="DJ505" s="58"/>
      <c r="DK505" s="57"/>
      <c r="DL505" s="58"/>
      <c r="DM505" s="58"/>
      <c r="DN505" s="57"/>
      <c r="DO505" s="58"/>
      <c r="DP505" s="59"/>
      <c r="DQ505" s="59"/>
      <c r="DR505" s="59"/>
      <c r="DZ505" s="133"/>
    </row>
    <row r="506" spans="1:130" ht="12.75" customHeight="1" x14ac:dyDescent="0.2">
      <c r="A506" s="1">
        <v>12</v>
      </c>
      <c r="B506" s="149" t="s">
        <v>163</v>
      </c>
      <c r="C506" s="149" t="s">
        <v>101</v>
      </c>
      <c r="D506" s="335"/>
      <c r="E506" s="375"/>
      <c r="F506" s="375"/>
      <c r="G506" s="375"/>
      <c r="H506" s="376"/>
      <c r="I506" s="335"/>
      <c r="J506" s="375"/>
      <c r="K506" s="375"/>
      <c r="L506" s="375"/>
      <c r="M506" s="376"/>
      <c r="N506" s="336" t="str">
        <f t="shared" si="52"/>
        <v/>
      </c>
      <c r="O506" s="375"/>
      <c r="P506" s="375"/>
      <c r="Q506" s="376"/>
      <c r="R506" s="335"/>
      <c r="S506" s="375"/>
      <c r="T506" s="376"/>
      <c r="U506" s="335"/>
      <c r="V506" s="375"/>
      <c r="W506" s="376"/>
      <c r="X506" s="336" t="str">
        <f t="shared" si="49"/>
        <v/>
      </c>
      <c r="Y506" s="376"/>
      <c r="Z506" s="335" t="str">
        <f t="shared" si="50"/>
        <v/>
      </c>
      <c r="AA506" s="375"/>
      <c r="AB506" s="376"/>
      <c r="AC506" s="144"/>
      <c r="AD506" s="145"/>
      <c r="AE506" s="336"/>
      <c r="AF506" s="375"/>
      <c r="AG506" s="375"/>
      <c r="AH506" s="376"/>
      <c r="AI506" s="146"/>
      <c r="AJ506" s="145"/>
      <c r="AK506" s="336"/>
      <c r="AL506" s="375"/>
      <c r="AM506" s="375"/>
      <c r="AN506" s="376"/>
      <c r="AO506" s="146"/>
      <c r="AP506" s="145"/>
      <c r="AQ506" s="336"/>
      <c r="AR506" s="375"/>
      <c r="AS506" s="375"/>
      <c r="AT506" s="376"/>
      <c r="AU506" s="146"/>
      <c r="AV506" s="145"/>
      <c r="AW506" s="336"/>
      <c r="AX506" s="375"/>
      <c r="AY506" s="375"/>
      <c r="AZ506" s="376"/>
      <c r="BA506" s="146"/>
      <c r="BB506" s="145"/>
      <c r="BC506" s="336"/>
      <c r="BD506" s="376"/>
      <c r="BE506" s="145"/>
      <c r="BF506" s="306"/>
      <c r="BG506" s="375"/>
      <c r="BH506" s="376"/>
      <c r="BI506" s="336"/>
      <c r="BJ506" s="376"/>
      <c r="BK506" s="335" t="str">
        <f t="shared" si="51"/>
        <v/>
      </c>
      <c r="BL506" s="375"/>
      <c r="BM506" s="376"/>
      <c r="BN506" s="306"/>
      <c r="BO506" s="375"/>
      <c r="BP506" s="376"/>
      <c r="BQ506" s="306"/>
      <c r="BR506" s="376"/>
      <c r="BS506" s="148">
        <v>15</v>
      </c>
      <c r="BT506" s="335"/>
      <c r="BU506" s="375"/>
      <c r="BV506" s="375"/>
      <c r="BW506" s="376"/>
      <c r="BX506" s="2"/>
      <c r="BY506" s="8"/>
      <c r="BZ506" s="8"/>
      <c r="CA506" s="8"/>
      <c r="CB506" s="8"/>
      <c r="CC506" s="8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57"/>
      <c r="DI506" s="58"/>
      <c r="DJ506" s="58"/>
      <c r="DK506" s="57"/>
      <c r="DL506" s="58"/>
      <c r="DM506" s="58"/>
      <c r="DN506" s="57"/>
      <c r="DO506" s="58"/>
      <c r="DP506" s="59"/>
      <c r="DQ506" s="59"/>
      <c r="DR506" s="59"/>
      <c r="DZ506" s="133"/>
    </row>
    <row r="507" spans="1:130" ht="12.75" customHeight="1" x14ac:dyDescent="0.2">
      <c r="A507" s="1">
        <v>12</v>
      </c>
      <c r="B507" s="149" t="s">
        <v>171</v>
      </c>
      <c r="C507" s="149" t="s">
        <v>117</v>
      </c>
      <c r="D507" s="335"/>
      <c r="E507" s="375"/>
      <c r="F507" s="375"/>
      <c r="G507" s="375"/>
      <c r="H507" s="376"/>
      <c r="I507" s="335"/>
      <c r="J507" s="375"/>
      <c r="K507" s="375"/>
      <c r="L507" s="375"/>
      <c r="M507" s="376"/>
      <c r="N507" s="336" t="str">
        <f t="shared" si="52"/>
        <v/>
      </c>
      <c r="O507" s="375"/>
      <c r="P507" s="375"/>
      <c r="Q507" s="376"/>
      <c r="R507" s="335"/>
      <c r="S507" s="375"/>
      <c r="T507" s="376"/>
      <c r="U507" s="335"/>
      <c r="V507" s="375"/>
      <c r="W507" s="376"/>
      <c r="X507" s="336" t="str">
        <f t="shared" si="49"/>
        <v/>
      </c>
      <c r="Y507" s="376"/>
      <c r="Z507" s="335" t="str">
        <f t="shared" si="50"/>
        <v/>
      </c>
      <c r="AA507" s="375"/>
      <c r="AB507" s="376"/>
      <c r="AC507" s="144"/>
      <c r="AD507" s="145"/>
      <c r="AE507" s="336"/>
      <c r="AF507" s="375"/>
      <c r="AG507" s="375"/>
      <c r="AH507" s="376"/>
      <c r="AI507" s="146"/>
      <c r="AJ507" s="145"/>
      <c r="AK507" s="336"/>
      <c r="AL507" s="375"/>
      <c r="AM507" s="375"/>
      <c r="AN507" s="376"/>
      <c r="AO507" s="146"/>
      <c r="AP507" s="145"/>
      <c r="AQ507" s="336"/>
      <c r="AR507" s="375"/>
      <c r="AS507" s="375"/>
      <c r="AT507" s="376"/>
      <c r="AU507" s="146"/>
      <c r="AV507" s="145"/>
      <c r="AW507" s="336"/>
      <c r="AX507" s="375"/>
      <c r="AY507" s="375"/>
      <c r="AZ507" s="376"/>
      <c r="BA507" s="146"/>
      <c r="BB507" s="145"/>
      <c r="BC507" s="336"/>
      <c r="BD507" s="376"/>
      <c r="BE507" s="145"/>
      <c r="BF507" s="306"/>
      <c r="BG507" s="375"/>
      <c r="BH507" s="376"/>
      <c r="BI507" s="336"/>
      <c r="BJ507" s="376"/>
      <c r="BK507" s="335" t="str">
        <f t="shared" si="51"/>
        <v/>
      </c>
      <c r="BL507" s="375"/>
      <c r="BM507" s="376"/>
      <c r="BN507" s="306"/>
      <c r="BO507" s="375"/>
      <c r="BP507" s="376"/>
      <c r="BQ507" s="306"/>
      <c r="BR507" s="376"/>
      <c r="BS507" s="148">
        <v>16</v>
      </c>
      <c r="BT507" s="335"/>
      <c r="BU507" s="375"/>
      <c r="BV507" s="375"/>
      <c r="BW507" s="376"/>
      <c r="BX507" s="2"/>
      <c r="BY507" s="8"/>
      <c r="BZ507" s="8"/>
      <c r="CA507" s="8"/>
      <c r="CB507" s="8"/>
      <c r="CC507" s="8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57"/>
      <c r="DI507" s="58"/>
      <c r="DJ507" s="58"/>
      <c r="DK507" s="57"/>
      <c r="DL507" s="58"/>
      <c r="DM507" s="58"/>
      <c r="DN507" s="57"/>
      <c r="DO507" s="58"/>
      <c r="DP507" s="59"/>
      <c r="DQ507" s="59"/>
      <c r="DR507" s="59"/>
      <c r="DZ507" s="133"/>
    </row>
    <row r="508" spans="1:130" ht="12.75" customHeight="1" x14ac:dyDescent="0.2">
      <c r="A508" s="1">
        <v>12</v>
      </c>
      <c r="B508" s="149" t="s">
        <v>177</v>
      </c>
      <c r="C508" s="149" t="s">
        <v>145</v>
      </c>
      <c r="D508" s="335"/>
      <c r="E508" s="375"/>
      <c r="F508" s="375"/>
      <c r="G508" s="375"/>
      <c r="H508" s="376"/>
      <c r="I508" s="335"/>
      <c r="J508" s="375"/>
      <c r="K508" s="375"/>
      <c r="L508" s="375"/>
      <c r="M508" s="376"/>
      <c r="N508" s="336" t="str">
        <f t="shared" si="52"/>
        <v/>
      </c>
      <c r="O508" s="375"/>
      <c r="P508" s="375"/>
      <c r="Q508" s="376"/>
      <c r="R508" s="335"/>
      <c r="S508" s="375"/>
      <c r="T508" s="376"/>
      <c r="U508" s="335"/>
      <c r="V508" s="375"/>
      <c r="W508" s="376"/>
      <c r="X508" s="336" t="str">
        <f t="shared" si="49"/>
        <v/>
      </c>
      <c r="Y508" s="376"/>
      <c r="Z508" s="335" t="str">
        <f t="shared" si="50"/>
        <v/>
      </c>
      <c r="AA508" s="375"/>
      <c r="AB508" s="376"/>
      <c r="AC508" s="144"/>
      <c r="AD508" s="145"/>
      <c r="AE508" s="336"/>
      <c r="AF508" s="375"/>
      <c r="AG508" s="375"/>
      <c r="AH508" s="376"/>
      <c r="AI508" s="146"/>
      <c r="AJ508" s="145"/>
      <c r="AK508" s="336"/>
      <c r="AL508" s="375"/>
      <c r="AM508" s="375"/>
      <c r="AN508" s="376"/>
      <c r="AO508" s="146"/>
      <c r="AP508" s="145"/>
      <c r="AQ508" s="336"/>
      <c r="AR508" s="375"/>
      <c r="AS508" s="375"/>
      <c r="AT508" s="376"/>
      <c r="AU508" s="146"/>
      <c r="AV508" s="145"/>
      <c r="AW508" s="336"/>
      <c r="AX508" s="375"/>
      <c r="AY508" s="375"/>
      <c r="AZ508" s="376"/>
      <c r="BA508" s="146"/>
      <c r="BB508" s="145"/>
      <c r="BC508" s="336"/>
      <c r="BD508" s="376"/>
      <c r="BE508" s="145"/>
      <c r="BF508" s="306"/>
      <c r="BG508" s="375"/>
      <c r="BH508" s="376"/>
      <c r="BI508" s="336"/>
      <c r="BJ508" s="376"/>
      <c r="BK508" s="335" t="str">
        <f t="shared" si="51"/>
        <v/>
      </c>
      <c r="BL508" s="375"/>
      <c r="BM508" s="376"/>
      <c r="BN508" s="306"/>
      <c r="BO508" s="375"/>
      <c r="BP508" s="376"/>
      <c r="BQ508" s="306"/>
      <c r="BR508" s="376"/>
      <c r="BS508" s="148">
        <v>17</v>
      </c>
      <c r="BT508" s="335"/>
      <c r="BU508" s="375"/>
      <c r="BV508" s="375"/>
      <c r="BW508" s="376"/>
      <c r="BX508" s="2"/>
      <c r="BY508" s="8"/>
      <c r="BZ508" s="8"/>
      <c r="CA508" s="8"/>
      <c r="CB508" s="8"/>
      <c r="CC508" s="8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57"/>
      <c r="DI508" s="58"/>
      <c r="DJ508" s="58"/>
      <c r="DK508" s="57"/>
      <c r="DL508" s="58"/>
      <c r="DM508" s="58"/>
      <c r="DN508" s="57"/>
      <c r="DO508" s="58"/>
      <c r="DP508" s="59"/>
      <c r="DQ508" s="59"/>
      <c r="DR508" s="59"/>
      <c r="DZ508" s="133"/>
    </row>
    <row r="509" spans="1:130" ht="12.75" customHeight="1" x14ac:dyDescent="0.2">
      <c r="A509" s="1">
        <v>12</v>
      </c>
      <c r="B509" s="149" t="s">
        <v>186</v>
      </c>
      <c r="C509" s="149" t="s">
        <v>151</v>
      </c>
      <c r="D509" s="335"/>
      <c r="E509" s="375"/>
      <c r="F509" s="375"/>
      <c r="G509" s="375"/>
      <c r="H509" s="376"/>
      <c r="I509" s="335"/>
      <c r="J509" s="375"/>
      <c r="K509" s="375"/>
      <c r="L509" s="375"/>
      <c r="M509" s="376"/>
      <c r="N509" s="336" t="str">
        <f t="shared" si="52"/>
        <v/>
      </c>
      <c r="O509" s="375"/>
      <c r="P509" s="375"/>
      <c r="Q509" s="376"/>
      <c r="R509" s="335"/>
      <c r="S509" s="375"/>
      <c r="T509" s="376"/>
      <c r="U509" s="335"/>
      <c r="V509" s="375"/>
      <c r="W509" s="376"/>
      <c r="X509" s="336" t="str">
        <f t="shared" si="49"/>
        <v/>
      </c>
      <c r="Y509" s="376"/>
      <c r="Z509" s="335" t="str">
        <f t="shared" si="50"/>
        <v/>
      </c>
      <c r="AA509" s="375"/>
      <c r="AB509" s="376"/>
      <c r="AC509" s="144"/>
      <c r="AD509" s="145"/>
      <c r="AE509" s="336"/>
      <c r="AF509" s="375"/>
      <c r="AG509" s="375"/>
      <c r="AH509" s="376"/>
      <c r="AI509" s="146"/>
      <c r="AJ509" s="145"/>
      <c r="AK509" s="336"/>
      <c r="AL509" s="375"/>
      <c r="AM509" s="375"/>
      <c r="AN509" s="376"/>
      <c r="AO509" s="146"/>
      <c r="AP509" s="145"/>
      <c r="AQ509" s="336"/>
      <c r="AR509" s="375"/>
      <c r="AS509" s="375"/>
      <c r="AT509" s="376"/>
      <c r="AU509" s="146"/>
      <c r="AV509" s="145"/>
      <c r="AW509" s="336"/>
      <c r="AX509" s="375"/>
      <c r="AY509" s="375"/>
      <c r="AZ509" s="376"/>
      <c r="BA509" s="146"/>
      <c r="BB509" s="145"/>
      <c r="BC509" s="336"/>
      <c r="BD509" s="376"/>
      <c r="BE509" s="145"/>
      <c r="BF509" s="306"/>
      <c r="BG509" s="375"/>
      <c r="BH509" s="376"/>
      <c r="BI509" s="336"/>
      <c r="BJ509" s="376"/>
      <c r="BK509" s="335" t="str">
        <f t="shared" si="51"/>
        <v/>
      </c>
      <c r="BL509" s="375"/>
      <c r="BM509" s="376"/>
      <c r="BN509" s="306"/>
      <c r="BO509" s="375"/>
      <c r="BP509" s="376"/>
      <c r="BQ509" s="306"/>
      <c r="BR509" s="376"/>
      <c r="BS509" s="148">
        <v>18</v>
      </c>
      <c r="BT509" s="335"/>
      <c r="BU509" s="375"/>
      <c r="BV509" s="375"/>
      <c r="BW509" s="376"/>
      <c r="BX509" s="2"/>
      <c r="BY509" s="8"/>
      <c r="BZ509" s="8"/>
      <c r="CA509" s="8"/>
      <c r="CB509" s="8"/>
      <c r="CC509" s="8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57"/>
      <c r="DI509" s="58"/>
      <c r="DJ509" s="58"/>
      <c r="DK509" s="57"/>
      <c r="DL509" s="58"/>
      <c r="DM509" s="58"/>
      <c r="DN509" s="57"/>
      <c r="DO509" s="58"/>
      <c r="DP509" s="59"/>
      <c r="DQ509" s="59"/>
      <c r="DR509" s="59"/>
      <c r="DZ509" s="133"/>
    </row>
    <row r="510" spans="1:130" ht="12.75" customHeight="1" x14ac:dyDescent="0.2">
      <c r="A510" s="1">
        <v>12</v>
      </c>
      <c r="B510" s="149" t="s">
        <v>195</v>
      </c>
      <c r="C510" s="149" t="s">
        <v>158</v>
      </c>
      <c r="D510" s="335"/>
      <c r="E510" s="375"/>
      <c r="F510" s="375"/>
      <c r="G510" s="375"/>
      <c r="H510" s="376"/>
      <c r="I510" s="335"/>
      <c r="J510" s="375"/>
      <c r="K510" s="375"/>
      <c r="L510" s="375"/>
      <c r="M510" s="376"/>
      <c r="N510" s="336" t="str">
        <f t="shared" si="52"/>
        <v/>
      </c>
      <c r="O510" s="375"/>
      <c r="P510" s="375"/>
      <c r="Q510" s="376"/>
      <c r="R510" s="335"/>
      <c r="S510" s="375"/>
      <c r="T510" s="376"/>
      <c r="U510" s="335"/>
      <c r="V510" s="375"/>
      <c r="W510" s="376"/>
      <c r="X510" s="336" t="str">
        <f t="shared" si="49"/>
        <v/>
      </c>
      <c r="Y510" s="376"/>
      <c r="Z510" s="335" t="str">
        <f t="shared" si="50"/>
        <v/>
      </c>
      <c r="AA510" s="375"/>
      <c r="AB510" s="376"/>
      <c r="AC510" s="144"/>
      <c r="AD510" s="145"/>
      <c r="AE510" s="336"/>
      <c r="AF510" s="375"/>
      <c r="AG510" s="375"/>
      <c r="AH510" s="376"/>
      <c r="AI510" s="146"/>
      <c r="AJ510" s="145"/>
      <c r="AK510" s="336"/>
      <c r="AL510" s="375"/>
      <c r="AM510" s="375"/>
      <c r="AN510" s="376"/>
      <c r="AO510" s="146"/>
      <c r="AP510" s="145"/>
      <c r="AQ510" s="336"/>
      <c r="AR510" s="375"/>
      <c r="AS510" s="375"/>
      <c r="AT510" s="376"/>
      <c r="AU510" s="146"/>
      <c r="AV510" s="145"/>
      <c r="AW510" s="336"/>
      <c r="AX510" s="375"/>
      <c r="AY510" s="375"/>
      <c r="AZ510" s="376"/>
      <c r="BA510" s="146"/>
      <c r="BB510" s="145"/>
      <c r="BC510" s="336"/>
      <c r="BD510" s="376"/>
      <c r="BE510" s="145"/>
      <c r="BF510" s="306"/>
      <c r="BG510" s="375"/>
      <c r="BH510" s="376"/>
      <c r="BI510" s="336"/>
      <c r="BJ510" s="376"/>
      <c r="BK510" s="335" t="str">
        <f t="shared" si="51"/>
        <v/>
      </c>
      <c r="BL510" s="375"/>
      <c r="BM510" s="376"/>
      <c r="BN510" s="306"/>
      <c r="BO510" s="375"/>
      <c r="BP510" s="376"/>
      <c r="BQ510" s="306"/>
      <c r="BR510" s="376"/>
      <c r="BS510" s="148">
        <v>19</v>
      </c>
      <c r="BT510" s="335"/>
      <c r="BU510" s="375"/>
      <c r="BV510" s="375"/>
      <c r="BW510" s="376"/>
      <c r="BX510" s="2"/>
      <c r="BY510" s="8"/>
      <c r="BZ510" s="8"/>
      <c r="CA510" s="8"/>
      <c r="CB510" s="8"/>
      <c r="CC510" s="8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57"/>
      <c r="DI510" s="58"/>
      <c r="DJ510" s="58"/>
      <c r="DK510" s="57"/>
      <c r="DL510" s="58"/>
      <c r="DM510" s="58"/>
      <c r="DN510" s="57"/>
      <c r="DO510" s="58"/>
      <c r="DP510" s="59"/>
      <c r="DQ510" s="59"/>
      <c r="DR510" s="59"/>
      <c r="DZ510" s="133"/>
    </row>
    <row r="511" spans="1:130" ht="12.75" customHeight="1" x14ac:dyDescent="0.2">
      <c r="A511" s="1">
        <v>12</v>
      </c>
      <c r="B511" s="149" t="s">
        <v>201</v>
      </c>
      <c r="C511" s="149" t="s">
        <v>163</v>
      </c>
      <c r="D511" s="335"/>
      <c r="E511" s="375"/>
      <c r="F511" s="375"/>
      <c r="G511" s="375"/>
      <c r="H511" s="376"/>
      <c r="I511" s="335"/>
      <c r="J511" s="375"/>
      <c r="K511" s="375"/>
      <c r="L511" s="375"/>
      <c r="M511" s="376"/>
      <c r="N511" s="336" t="str">
        <f t="shared" si="52"/>
        <v/>
      </c>
      <c r="O511" s="375"/>
      <c r="P511" s="375"/>
      <c r="Q511" s="376"/>
      <c r="R511" s="335"/>
      <c r="S511" s="375"/>
      <c r="T511" s="376"/>
      <c r="U511" s="335"/>
      <c r="V511" s="375"/>
      <c r="W511" s="376"/>
      <c r="X511" s="336" t="str">
        <f t="shared" si="49"/>
        <v/>
      </c>
      <c r="Y511" s="376"/>
      <c r="Z511" s="335" t="str">
        <f t="shared" si="50"/>
        <v/>
      </c>
      <c r="AA511" s="375"/>
      <c r="AB511" s="376"/>
      <c r="AC511" s="144"/>
      <c r="AD511" s="145"/>
      <c r="AE511" s="336"/>
      <c r="AF511" s="375"/>
      <c r="AG511" s="375"/>
      <c r="AH511" s="376"/>
      <c r="AI511" s="146"/>
      <c r="AJ511" s="145"/>
      <c r="AK511" s="336"/>
      <c r="AL511" s="375"/>
      <c r="AM511" s="375"/>
      <c r="AN511" s="376"/>
      <c r="AO511" s="146"/>
      <c r="AP511" s="145"/>
      <c r="AQ511" s="336"/>
      <c r="AR511" s="375"/>
      <c r="AS511" s="375"/>
      <c r="AT511" s="376"/>
      <c r="AU511" s="146"/>
      <c r="AV511" s="145"/>
      <c r="AW511" s="336"/>
      <c r="AX511" s="375"/>
      <c r="AY511" s="375"/>
      <c r="AZ511" s="376"/>
      <c r="BA511" s="146"/>
      <c r="BB511" s="145"/>
      <c r="BC511" s="336"/>
      <c r="BD511" s="376"/>
      <c r="BE511" s="145"/>
      <c r="BF511" s="306"/>
      <c r="BG511" s="375"/>
      <c r="BH511" s="376"/>
      <c r="BI511" s="336"/>
      <c r="BJ511" s="376"/>
      <c r="BK511" s="335" t="str">
        <f t="shared" si="51"/>
        <v/>
      </c>
      <c r="BL511" s="375"/>
      <c r="BM511" s="376"/>
      <c r="BN511" s="306"/>
      <c r="BO511" s="375"/>
      <c r="BP511" s="376"/>
      <c r="BQ511" s="306"/>
      <c r="BR511" s="376"/>
      <c r="BS511" s="148">
        <v>20</v>
      </c>
      <c r="BT511" s="335"/>
      <c r="BU511" s="375"/>
      <c r="BV511" s="375"/>
      <c r="BW511" s="376"/>
      <c r="BX511" s="2"/>
      <c r="BY511" s="8"/>
      <c r="BZ511" s="8"/>
      <c r="CA511" s="8"/>
      <c r="CB511" s="8"/>
      <c r="CC511" s="8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57"/>
      <c r="DI511" s="58"/>
      <c r="DJ511" s="58"/>
      <c r="DK511" s="57"/>
      <c r="DL511" s="58"/>
      <c r="DM511" s="58"/>
      <c r="DN511" s="57"/>
      <c r="DO511" s="58"/>
      <c r="DP511" s="59"/>
      <c r="DQ511" s="59"/>
      <c r="DR511" s="59"/>
      <c r="DZ511" s="133"/>
    </row>
    <row r="512" spans="1:130" ht="12.75" customHeight="1" x14ac:dyDescent="0.2">
      <c r="A512" s="1">
        <v>12</v>
      </c>
      <c r="B512" s="149" t="s">
        <v>209</v>
      </c>
      <c r="C512" s="149" t="s">
        <v>171</v>
      </c>
      <c r="D512" s="335"/>
      <c r="E512" s="375"/>
      <c r="F512" s="375"/>
      <c r="G512" s="375"/>
      <c r="H512" s="376"/>
      <c r="I512" s="335"/>
      <c r="J512" s="375"/>
      <c r="K512" s="375"/>
      <c r="L512" s="375"/>
      <c r="M512" s="376"/>
      <c r="N512" s="336" t="str">
        <f t="shared" si="52"/>
        <v/>
      </c>
      <c r="O512" s="375"/>
      <c r="P512" s="375"/>
      <c r="Q512" s="376"/>
      <c r="R512" s="335"/>
      <c r="S512" s="375"/>
      <c r="T512" s="376"/>
      <c r="U512" s="335"/>
      <c r="V512" s="375"/>
      <c r="W512" s="376"/>
      <c r="X512" s="336" t="str">
        <f t="shared" si="49"/>
        <v/>
      </c>
      <c r="Y512" s="376"/>
      <c r="Z512" s="335" t="str">
        <f t="shared" si="50"/>
        <v/>
      </c>
      <c r="AA512" s="375"/>
      <c r="AB512" s="376"/>
      <c r="AC512" s="144"/>
      <c r="AD512" s="145"/>
      <c r="AE512" s="336"/>
      <c r="AF512" s="375"/>
      <c r="AG512" s="375"/>
      <c r="AH512" s="376"/>
      <c r="AI512" s="146"/>
      <c r="AJ512" s="145"/>
      <c r="AK512" s="336"/>
      <c r="AL512" s="375"/>
      <c r="AM512" s="375"/>
      <c r="AN512" s="376"/>
      <c r="AO512" s="146"/>
      <c r="AP512" s="145"/>
      <c r="AQ512" s="336"/>
      <c r="AR512" s="375"/>
      <c r="AS512" s="375"/>
      <c r="AT512" s="376"/>
      <c r="AU512" s="146"/>
      <c r="AV512" s="145"/>
      <c r="AW512" s="336"/>
      <c r="AX512" s="375"/>
      <c r="AY512" s="375"/>
      <c r="AZ512" s="376"/>
      <c r="BA512" s="146"/>
      <c r="BB512" s="145"/>
      <c r="BC512" s="336"/>
      <c r="BD512" s="376"/>
      <c r="BE512" s="145"/>
      <c r="BF512" s="306"/>
      <c r="BG512" s="375"/>
      <c r="BH512" s="376"/>
      <c r="BI512" s="336"/>
      <c r="BJ512" s="376"/>
      <c r="BK512" s="335" t="str">
        <f t="shared" si="51"/>
        <v/>
      </c>
      <c r="BL512" s="375"/>
      <c r="BM512" s="376"/>
      <c r="BN512" s="306"/>
      <c r="BO512" s="375"/>
      <c r="BP512" s="376"/>
      <c r="BQ512" s="306"/>
      <c r="BR512" s="376"/>
      <c r="BS512" s="148">
        <v>21</v>
      </c>
      <c r="BT512" s="335"/>
      <c r="BU512" s="375"/>
      <c r="BV512" s="375"/>
      <c r="BW512" s="376"/>
      <c r="BX512" s="2"/>
      <c r="BY512" s="8"/>
      <c r="BZ512" s="8"/>
      <c r="CA512" s="8"/>
      <c r="CB512" s="8"/>
      <c r="CC512" s="8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57"/>
      <c r="DI512" s="58"/>
      <c r="DJ512" s="58"/>
      <c r="DK512" s="57"/>
      <c r="DL512" s="58"/>
      <c r="DM512" s="58"/>
      <c r="DN512" s="57"/>
      <c r="DO512" s="58"/>
      <c r="DP512" s="59"/>
      <c r="DQ512" s="59"/>
      <c r="DR512" s="59"/>
      <c r="DZ512" s="133"/>
    </row>
    <row r="513" spans="1:130" ht="12.75" customHeight="1" x14ac:dyDescent="0.2">
      <c r="A513" s="1">
        <v>12</v>
      </c>
      <c r="B513" s="149" t="s">
        <v>216</v>
      </c>
      <c r="C513" s="149" t="s">
        <v>177</v>
      </c>
      <c r="D513" s="335"/>
      <c r="E513" s="375"/>
      <c r="F513" s="375"/>
      <c r="G513" s="375"/>
      <c r="H513" s="376"/>
      <c r="I513" s="335"/>
      <c r="J513" s="375"/>
      <c r="K513" s="375"/>
      <c r="L513" s="375"/>
      <c r="M513" s="376"/>
      <c r="N513" s="336" t="str">
        <f t="shared" si="52"/>
        <v/>
      </c>
      <c r="O513" s="375"/>
      <c r="P513" s="375"/>
      <c r="Q513" s="376"/>
      <c r="R513" s="335"/>
      <c r="S513" s="375"/>
      <c r="T513" s="376"/>
      <c r="U513" s="335"/>
      <c r="V513" s="375"/>
      <c r="W513" s="376"/>
      <c r="X513" s="336" t="str">
        <f t="shared" si="49"/>
        <v/>
      </c>
      <c r="Y513" s="376"/>
      <c r="Z513" s="335" t="str">
        <f t="shared" si="50"/>
        <v/>
      </c>
      <c r="AA513" s="375"/>
      <c r="AB513" s="376"/>
      <c r="AC513" s="144"/>
      <c r="AD513" s="145"/>
      <c r="AE513" s="336"/>
      <c r="AF513" s="375"/>
      <c r="AG513" s="375"/>
      <c r="AH513" s="376"/>
      <c r="AI513" s="146"/>
      <c r="AJ513" s="145"/>
      <c r="AK513" s="336"/>
      <c r="AL513" s="375"/>
      <c r="AM513" s="375"/>
      <c r="AN513" s="376"/>
      <c r="AO513" s="146"/>
      <c r="AP513" s="145"/>
      <c r="AQ513" s="336"/>
      <c r="AR513" s="375"/>
      <c r="AS513" s="375"/>
      <c r="AT513" s="376"/>
      <c r="AU513" s="146"/>
      <c r="AV513" s="145"/>
      <c r="AW513" s="336"/>
      <c r="AX513" s="375"/>
      <c r="AY513" s="375"/>
      <c r="AZ513" s="376"/>
      <c r="BA513" s="146"/>
      <c r="BB513" s="145"/>
      <c r="BC513" s="336"/>
      <c r="BD513" s="376"/>
      <c r="BE513" s="145"/>
      <c r="BF513" s="306"/>
      <c r="BG513" s="375"/>
      <c r="BH513" s="376"/>
      <c r="BI513" s="336"/>
      <c r="BJ513" s="376"/>
      <c r="BK513" s="335" t="str">
        <f t="shared" si="51"/>
        <v/>
      </c>
      <c r="BL513" s="375"/>
      <c r="BM513" s="376"/>
      <c r="BN513" s="306"/>
      <c r="BO513" s="375"/>
      <c r="BP513" s="376"/>
      <c r="BQ513" s="306"/>
      <c r="BR513" s="376"/>
      <c r="BS513" s="148">
        <v>22</v>
      </c>
      <c r="BT513" s="335"/>
      <c r="BU513" s="375"/>
      <c r="BV513" s="375"/>
      <c r="BW513" s="376"/>
      <c r="BX513" s="2"/>
      <c r="BY513" s="8"/>
      <c r="BZ513" s="8"/>
      <c r="CA513" s="8"/>
      <c r="CB513" s="8"/>
      <c r="CC513" s="8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57"/>
      <c r="DI513" s="58"/>
      <c r="DJ513" s="58"/>
      <c r="DK513" s="57"/>
      <c r="DL513" s="58"/>
      <c r="DM513" s="58"/>
      <c r="DN513" s="57"/>
      <c r="DO513" s="58"/>
      <c r="DP513" s="59"/>
      <c r="DQ513" s="59"/>
      <c r="DR513" s="59"/>
      <c r="DZ513" s="133"/>
    </row>
    <row r="514" spans="1:130" ht="12.75" customHeight="1" x14ac:dyDescent="0.2">
      <c r="A514" s="1">
        <v>12</v>
      </c>
      <c r="B514" s="149" t="s">
        <v>224</v>
      </c>
      <c r="C514" s="149" t="s">
        <v>186</v>
      </c>
      <c r="D514" s="335"/>
      <c r="E514" s="375"/>
      <c r="F514" s="375"/>
      <c r="G514" s="375"/>
      <c r="H514" s="376"/>
      <c r="I514" s="335"/>
      <c r="J514" s="375"/>
      <c r="K514" s="375"/>
      <c r="L514" s="375"/>
      <c r="M514" s="376"/>
      <c r="N514" s="336" t="str">
        <f t="shared" si="52"/>
        <v/>
      </c>
      <c r="O514" s="375"/>
      <c r="P514" s="375"/>
      <c r="Q514" s="376"/>
      <c r="R514" s="335"/>
      <c r="S514" s="375"/>
      <c r="T514" s="376"/>
      <c r="U514" s="335"/>
      <c r="V514" s="375"/>
      <c r="W514" s="376"/>
      <c r="X514" s="336" t="str">
        <f t="shared" si="49"/>
        <v/>
      </c>
      <c r="Y514" s="376"/>
      <c r="Z514" s="335" t="str">
        <f t="shared" si="50"/>
        <v/>
      </c>
      <c r="AA514" s="375"/>
      <c r="AB514" s="376"/>
      <c r="AC514" s="144"/>
      <c r="AD514" s="145"/>
      <c r="AE514" s="336"/>
      <c r="AF514" s="375"/>
      <c r="AG514" s="375"/>
      <c r="AH514" s="376"/>
      <c r="AI514" s="146"/>
      <c r="AJ514" s="145"/>
      <c r="AK514" s="336"/>
      <c r="AL514" s="375"/>
      <c r="AM514" s="375"/>
      <c r="AN514" s="376"/>
      <c r="AO514" s="146"/>
      <c r="AP514" s="145"/>
      <c r="AQ514" s="336"/>
      <c r="AR514" s="375"/>
      <c r="AS514" s="375"/>
      <c r="AT514" s="376"/>
      <c r="AU514" s="146"/>
      <c r="AV514" s="145"/>
      <c r="AW514" s="336"/>
      <c r="AX514" s="375"/>
      <c r="AY514" s="375"/>
      <c r="AZ514" s="376"/>
      <c r="BA514" s="146"/>
      <c r="BB514" s="145"/>
      <c r="BC514" s="336"/>
      <c r="BD514" s="376"/>
      <c r="BE514" s="145"/>
      <c r="BF514" s="306"/>
      <c r="BG514" s="375"/>
      <c r="BH514" s="376"/>
      <c r="BI514" s="336"/>
      <c r="BJ514" s="376"/>
      <c r="BK514" s="335" t="str">
        <f t="shared" si="51"/>
        <v/>
      </c>
      <c r="BL514" s="375"/>
      <c r="BM514" s="376"/>
      <c r="BN514" s="306"/>
      <c r="BO514" s="375"/>
      <c r="BP514" s="376"/>
      <c r="BQ514" s="306"/>
      <c r="BR514" s="376"/>
      <c r="BS514" s="148">
        <v>23</v>
      </c>
      <c r="BT514" s="335"/>
      <c r="BU514" s="375"/>
      <c r="BV514" s="375"/>
      <c r="BW514" s="376"/>
      <c r="BX514" s="2"/>
      <c r="BY514" s="8"/>
      <c r="BZ514" s="8"/>
      <c r="CA514" s="8"/>
      <c r="CB514" s="8"/>
      <c r="CC514" s="8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57"/>
      <c r="DI514" s="58"/>
      <c r="DJ514" s="58"/>
      <c r="DK514" s="57"/>
      <c r="DL514" s="58"/>
      <c r="DM514" s="58"/>
      <c r="DN514" s="57"/>
      <c r="DO514" s="58"/>
      <c r="DP514" s="59"/>
      <c r="DQ514" s="59"/>
      <c r="DR514" s="59"/>
      <c r="DZ514" s="133"/>
    </row>
    <row r="515" spans="1:130" ht="12.75" customHeight="1" x14ac:dyDescent="0.2">
      <c r="A515" s="1">
        <v>12</v>
      </c>
      <c r="B515" s="149" t="s">
        <v>232</v>
      </c>
      <c r="C515" s="149" t="s">
        <v>195</v>
      </c>
      <c r="D515" s="335"/>
      <c r="E515" s="375"/>
      <c r="F515" s="375"/>
      <c r="G515" s="375"/>
      <c r="H515" s="376"/>
      <c r="I515" s="335"/>
      <c r="J515" s="375"/>
      <c r="K515" s="375"/>
      <c r="L515" s="375"/>
      <c r="M515" s="376"/>
      <c r="N515" s="336" t="str">
        <f t="shared" si="52"/>
        <v/>
      </c>
      <c r="O515" s="375"/>
      <c r="P515" s="375"/>
      <c r="Q515" s="376"/>
      <c r="R515" s="335"/>
      <c r="S515" s="375"/>
      <c r="T515" s="376"/>
      <c r="U515" s="335"/>
      <c r="V515" s="375"/>
      <c r="W515" s="376"/>
      <c r="X515" s="336" t="str">
        <f t="shared" si="49"/>
        <v/>
      </c>
      <c r="Y515" s="376"/>
      <c r="Z515" s="335" t="str">
        <f t="shared" si="50"/>
        <v/>
      </c>
      <c r="AA515" s="375"/>
      <c r="AB515" s="376"/>
      <c r="AC515" s="144"/>
      <c r="AD515" s="145"/>
      <c r="AE515" s="336"/>
      <c r="AF515" s="375"/>
      <c r="AG515" s="375"/>
      <c r="AH515" s="376"/>
      <c r="AI515" s="146"/>
      <c r="AJ515" s="145"/>
      <c r="AK515" s="336"/>
      <c r="AL515" s="375"/>
      <c r="AM515" s="375"/>
      <c r="AN515" s="376"/>
      <c r="AO515" s="146"/>
      <c r="AP515" s="145"/>
      <c r="AQ515" s="336"/>
      <c r="AR515" s="375"/>
      <c r="AS515" s="375"/>
      <c r="AT515" s="376"/>
      <c r="AU515" s="146"/>
      <c r="AV515" s="145"/>
      <c r="AW515" s="336"/>
      <c r="AX515" s="375"/>
      <c r="AY515" s="375"/>
      <c r="AZ515" s="376"/>
      <c r="BA515" s="146"/>
      <c r="BB515" s="145"/>
      <c r="BC515" s="336"/>
      <c r="BD515" s="376"/>
      <c r="BE515" s="145"/>
      <c r="BF515" s="306"/>
      <c r="BG515" s="375"/>
      <c r="BH515" s="376"/>
      <c r="BI515" s="336"/>
      <c r="BJ515" s="376"/>
      <c r="BK515" s="335" t="str">
        <f t="shared" si="51"/>
        <v/>
      </c>
      <c r="BL515" s="375"/>
      <c r="BM515" s="376"/>
      <c r="BN515" s="306"/>
      <c r="BO515" s="375"/>
      <c r="BP515" s="376"/>
      <c r="BQ515" s="306"/>
      <c r="BR515" s="376"/>
      <c r="BS515" s="148">
        <v>24</v>
      </c>
      <c r="BT515" s="335"/>
      <c r="BU515" s="375"/>
      <c r="BV515" s="375"/>
      <c r="BW515" s="376"/>
      <c r="BX515" s="2"/>
      <c r="BY515" s="8"/>
      <c r="BZ515" s="8"/>
      <c r="CA515" s="8"/>
      <c r="CB515" s="8"/>
      <c r="CC515" s="8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57"/>
      <c r="DI515" s="58"/>
      <c r="DJ515" s="58"/>
      <c r="DK515" s="57"/>
      <c r="DL515" s="58"/>
      <c r="DM515" s="58"/>
      <c r="DN515" s="57"/>
      <c r="DO515" s="58"/>
      <c r="DP515" s="59"/>
      <c r="DQ515" s="59"/>
      <c r="DR515" s="59"/>
      <c r="DZ515" s="133"/>
    </row>
    <row r="516" spans="1:130" ht="12.75" customHeight="1" x14ac:dyDescent="0.2">
      <c r="A516" s="1">
        <v>12</v>
      </c>
      <c r="B516" s="149" t="s">
        <v>239</v>
      </c>
      <c r="C516" s="149" t="s">
        <v>201</v>
      </c>
      <c r="D516" s="335"/>
      <c r="E516" s="375"/>
      <c r="F516" s="375"/>
      <c r="G516" s="375"/>
      <c r="H516" s="376"/>
      <c r="I516" s="335"/>
      <c r="J516" s="375"/>
      <c r="K516" s="375"/>
      <c r="L516" s="375"/>
      <c r="M516" s="376"/>
      <c r="N516" s="336" t="str">
        <f t="shared" si="52"/>
        <v/>
      </c>
      <c r="O516" s="375"/>
      <c r="P516" s="375"/>
      <c r="Q516" s="376"/>
      <c r="R516" s="335"/>
      <c r="S516" s="375"/>
      <c r="T516" s="376"/>
      <c r="U516" s="335"/>
      <c r="V516" s="375"/>
      <c r="W516" s="376"/>
      <c r="X516" s="336" t="str">
        <f t="shared" si="49"/>
        <v/>
      </c>
      <c r="Y516" s="376"/>
      <c r="Z516" s="335" t="str">
        <f t="shared" si="50"/>
        <v/>
      </c>
      <c r="AA516" s="375"/>
      <c r="AB516" s="376"/>
      <c r="AC516" s="144"/>
      <c r="AD516" s="145"/>
      <c r="AE516" s="336"/>
      <c r="AF516" s="375"/>
      <c r="AG516" s="375"/>
      <c r="AH516" s="376"/>
      <c r="AI516" s="146"/>
      <c r="AJ516" s="145"/>
      <c r="AK516" s="336"/>
      <c r="AL516" s="375"/>
      <c r="AM516" s="375"/>
      <c r="AN516" s="376"/>
      <c r="AO516" s="146"/>
      <c r="AP516" s="145"/>
      <c r="AQ516" s="336"/>
      <c r="AR516" s="375"/>
      <c r="AS516" s="375"/>
      <c r="AT516" s="376"/>
      <c r="AU516" s="146"/>
      <c r="AV516" s="145"/>
      <c r="AW516" s="336"/>
      <c r="AX516" s="375"/>
      <c r="AY516" s="375"/>
      <c r="AZ516" s="376"/>
      <c r="BA516" s="146"/>
      <c r="BB516" s="145"/>
      <c r="BC516" s="336"/>
      <c r="BD516" s="376"/>
      <c r="BE516" s="145"/>
      <c r="BF516" s="306"/>
      <c r="BG516" s="375"/>
      <c r="BH516" s="376"/>
      <c r="BI516" s="336"/>
      <c r="BJ516" s="376"/>
      <c r="BK516" s="335" t="str">
        <f t="shared" si="51"/>
        <v/>
      </c>
      <c r="BL516" s="375"/>
      <c r="BM516" s="376"/>
      <c r="BN516" s="306"/>
      <c r="BO516" s="375"/>
      <c r="BP516" s="376"/>
      <c r="BQ516" s="306"/>
      <c r="BR516" s="376"/>
      <c r="BS516" s="147" t="s">
        <v>19</v>
      </c>
      <c r="BT516" s="335"/>
      <c r="BU516" s="375"/>
      <c r="BV516" s="375"/>
      <c r="BW516" s="376"/>
      <c r="BX516" s="2"/>
      <c r="BY516" s="8"/>
      <c r="BZ516" s="8"/>
      <c r="CA516" s="8"/>
      <c r="CB516" s="8"/>
      <c r="CC516" s="8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57"/>
      <c r="DI516" s="58"/>
      <c r="DJ516" s="58"/>
      <c r="DK516" s="57"/>
      <c r="DL516" s="58"/>
      <c r="DM516" s="58"/>
      <c r="DN516" s="57"/>
      <c r="DO516" s="58"/>
      <c r="DP516" s="59"/>
      <c r="DQ516" s="59"/>
      <c r="DR516" s="59"/>
      <c r="DZ516" s="133"/>
    </row>
    <row r="517" spans="1:130" ht="12.75" customHeight="1" x14ac:dyDescent="0.2">
      <c r="A517" s="1">
        <v>12</v>
      </c>
      <c r="B517" s="143" t="s">
        <v>2</v>
      </c>
      <c r="C517" s="143" t="s">
        <v>209</v>
      </c>
      <c r="D517" s="335"/>
      <c r="E517" s="375"/>
      <c r="F517" s="375"/>
      <c r="G517" s="375"/>
      <c r="H517" s="376"/>
      <c r="I517" s="335"/>
      <c r="J517" s="375"/>
      <c r="K517" s="375"/>
      <c r="L517" s="375"/>
      <c r="M517" s="376"/>
      <c r="N517" s="336" t="str">
        <f t="shared" si="52"/>
        <v/>
      </c>
      <c r="O517" s="375"/>
      <c r="P517" s="375"/>
      <c r="Q517" s="376"/>
      <c r="R517" s="335"/>
      <c r="S517" s="375"/>
      <c r="T517" s="376"/>
      <c r="U517" s="335"/>
      <c r="V517" s="375"/>
      <c r="W517" s="376"/>
      <c r="X517" s="336" t="str">
        <f t="shared" si="49"/>
        <v/>
      </c>
      <c r="Y517" s="376"/>
      <c r="Z517" s="335" t="str">
        <f t="shared" si="50"/>
        <v/>
      </c>
      <c r="AA517" s="375"/>
      <c r="AB517" s="376"/>
      <c r="AC517" s="144"/>
      <c r="AD517" s="145"/>
      <c r="AE517" s="336"/>
      <c r="AF517" s="375"/>
      <c r="AG517" s="375"/>
      <c r="AH517" s="376"/>
      <c r="AI517" s="146"/>
      <c r="AJ517" s="145"/>
      <c r="AK517" s="336"/>
      <c r="AL517" s="375"/>
      <c r="AM517" s="375"/>
      <c r="AN517" s="376"/>
      <c r="AO517" s="146"/>
      <c r="AP517" s="145"/>
      <c r="AQ517" s="336"/>
      <c r="AR517" s="375"/>
      <c r="AS517" s="375"/>
      <c r="AT517" s="376"/>
      <c r="AU517" s="146"/>
      <c r="AV517" s="145"/>
      <c r="AW517" s="336"/>
      <c r="AX517" s="375"/>
      <c r="AY517" s="375"/>
      <c r="AZ517" s="376"/>
      <c r="BA517" s="146"/>
      <c r="BB517" s="145"/>
      <c r="BC517" s="336"/>
      <c r="BD517" s="376"/>
      <c r="BE517" s="145"/>
      <c r="BF517" s="306"/>
      <c r="BG517" s="375"/>
      <c r="BH517" s="376"/>
      <c r="BI517" s="336"/>
      <c r="BJ517" s="376"/>
      <c r="BK517" s="335" t="str">
        <f t="shared" si="51"/>
        <v/>
      </c>
      <c r="BL517" s="375"/>
      <c r="BM517" s="376"/>
      <c r="BN517" s="306"/>
      <c r="BO517" s="375"/>
      <c r="BP517" s="376"/>
      <c r="BQ517" s="306"/>
      <c r="BR517" s="376"/>
      <c r="BS517" s="147" t="s">
        <v>27</v>
      </c>
      <c r="BT517" s="335"/>
      <c r="BU517" s="375"/>
      <c r="BV517" s="375"/>
      <c r="BW517" s="376"/>
      <c r="BX517" s="2"/>
      <c r="BY517" s="8"/>
      <c r="BZ517" s="8"/>
      <c r="CA517" s="8"/>
      <c r="CB517" s="8"/>
      <c r="CC517" s="8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57"/>
      <c r="DI517" s="58"/>
      <c r="DJ517" s="58"/>
      <c r="DK517" s="57"/>
      <c r="DL517" s="58"/>
      <c r="DM517" s="58"/>
      <c r="DN517" s="57"/>
      <c r="DO517" s="58"/>
      <c r="DP517" s="59"/>
      <c r="DQ517" s="59"/>
      <c r="DR517" s="59"/>
      <c r="DZ517" s="133"/>
    </row>
    <row r="518" spans="1:130" ht="12.75" customHeight="1" x14ac:dyDescent="0.2">
      <c r="A518" s="1">
        <v>12</v>
      </c>
      <c r="B518" s="143" t="s">
        <v>19</v>
      </c>
      <c r="C518" s="143" t="s">
        <v>216</v>
      </c>
      <c r="D518" s="335"/>
      <c r="E518" s="375"/>
      <c r="F518" s="375"/>
      <c r="G518" s="375"/>
      <c r="H518" s="376"/>
      <c r="I518" s="335"/>
      <c r="J518" s="375"/>
      <c r="K518" s="375"/>
      <c r="L518" s="375"/>
      <c r="M518" s="376"/>
      <c r="N518" s="336" t="str">
        <f t="shared" si="52"/>
        <v/>
      </c>
      <c r="O518" s="375"/>
      <c r="P518" s="375"/>
      <c r="Q518" s="376"/>
      <c r="R518" s="335"/>
      <c r="S518" s="375"/>
      <c r="T518" s="376"/>
      <c r="U518" s="335"/>
      <c r="V518" s="375"/>
      <c r="W518" s="376"/>
      <c r="X518" s="336" t="str">
        <f t="shared" si="49"/>
        <v/>
      </c>
      <c r="Y518" s="376"/>
      <c r="Z518" s="335" t="str">
        <f t="shared" si="50"/>
        <v/>
      </c>
      <c r="AA518" s="375"/>
      <c r="AB518" s="376"/>
      <c r="AC518" s="144"/>
      <c r="AD518" s="145"/>
      <c r="AE518" s="336"/>
      <c r="AF518" s="375"/>
      <c r="AG518" s="375"/>
      <c r="AH518" s="376"/>
      <c r="AI518" s="146"/>
      <c r="AJ518" s="145"/>
      <c r="AK518" s="336"/>
      <c r="AL518" s="375"/>
      <c r="AM518" s="375"/>
      <c r="AN518" s="376"/>
      <c r="AO518" s="146"/>
      <c r="AP518" s="145"/>
      <c r="AQ518" s="336"/>
      <c r="AR518" s="375"/>
      <c r="AS518" s="375"/>
      <c r="AT518" s="376"/>
      <c r="AU518" s="146"/>
      <c r="AV518" s="145"/>
      <c r="AW518" s="336"/>
      <c r="AX518" s="375"/>
      <c r="AY518" s="375"/>
      <c r="AZ518" s="376"/>
      <c r="BA518" s="146"/>
      <c r="BB518" s="145"/>
      <c r="BC518" s="336"/>
      <c r="BD518" s="376"/>
      <c r="BE518" s="145"/>
      <c r="BF518" s="306"/>
      <c r="BG518" s="375"/>
      <c r="BH518" s="376"/>
      <c r="BI518" s="336"/>
      <c r="BJ518" s="376"/>
      <c r="BK518" s="335" t="str">
        <f t="shared" si="51"/>
        <v/>
      </c>
      <c r="BL518" s="375"/>
      <c r="BM518" s="376"/>
      <c r="BN518" s="306"/>
      <c r="BO518" s="375"/>
      <c r="BP518" s="376"/>
      <c r="BQ518" s="306"/>
      <c r="BR518" s="376"/>
      <c r="BS518" s="147" t="s">
        <v>33</v>
      </c>
      <c r="BT518" s="335"/>
      <c r="BU518" s="375"/>
      <c r="BV518" s="375"/>
      <c r="BW518" s="376"/>
      <c r="BX518" s="2"/>
      <c r="BY518" s="8"/>
      <c r="BZ518" s="8"/>
      <c r="CA518" s="8"/>
      <c r="CB518" s="8"/>
      <c r="CC518" s="8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57"/>
      <c r="DI518" s="58"/>
      <c r="DJ518" s="58"/>
      <c r="DK518" s="57"/>
      <c r="DL518" s="58"/>
      <c r="DM518" s="58"/>
      <c r="DN518" s="57"/>
      <c r="DO518" s="58"/>
      <c r="DP518" s="59"/>
      <c r="DQ518" s="59"/>
      <c r="DR518" s="59"/>
      <c r="DZ518" s="133"/>
    </row>
    <row r="519" spans="1:130" ht="12.75" customHeight="1" x14ac:dyDescent="0.2">
      <c r="A519" s="1">
        <v>12</v>
      </c>
      <c r="B519" s="143" t="s">
        <v>27</v>
      </c>
      <c r="C519" s="143" t="s">
        <v>224</v>
      </c>
      <c r="D519" s="335"/>
      <c r="E519" s="375"/>
      <c r="F519" s="375"/>
      <c r="G519" s="375"/>
      <c r="H519" s="376"/>
      <c r="I519" s="335"/>
      <c r="J519" s="375"/>
      <c r="K519" s="375"/>
      <c r="L519" s="375"/>
      <c r="M519" s="376"/>
      <c r="N519" s="336" t="str">
        <f t="shared" si="52"/>
        <v/>
      </c>
      <c r="O519" s="375"/>
      <c r="P519" s="375"/>
      <c r="Q519" s="376"/>
      <c r="R519" s="335"/>
      <c r="S519" s="375"/>
      <c r="T519" s="376"/>
      <c r="U519" s="335"/>
      <c r="V519" s="375"/>
      <c r="W519" s="376"/>
      <c r="X519" s="336" t="str">
        <f t="shared" si="49"/>
        <v/>
      </c>
      <c r="Y519" s="376"/>
      <c r="Z519" s="335" t="str">
        <f t="shared" si="50"/>
        <v/>
      </c>
      <c r="AA519" s="375"/>
      <c r="AB519" s="376"/>
      <c r="AC519" s="144"/>
      <c r="AD519" s="145"/>
      <c r="AE519" s="336"/>
      <c r="AF519" s="375"/>
      <c r="AG519" s="375"/>
      <c r="AH519" s="376"/>
      <c r="AI519" s="146"/>
      <c r="AJ519" s="145"/>
      <c r="AK519" s="336"/>
      <c r="AL519" s="375"/>
      <c r="AM519" s="375"/>
      <c r="AN519" s="376"/>
      <c r="AO519" s="146"/>
      <c r="AP519" s="145"/>
      <c r="AQ519" s="336"/>
      <c r="AR519" s="375"/>
      <c r="AS519" s="375"/>
      <c r="AT519" s="376"/>
      <c r="AU519" s="146"/>
      <c r="AV519" s="145"/>
      <c r="AW519" s="336"/>
      <c r="AX519" s="375"/>
      <c r="AY519" s="375"/>
      <c r="AZ519" s="376"/>
      <c r="BA519" s="146"/>
      <c r="BB519" s="145"/>
      <c r="BC519" s="336"/>
      <c r="BD519" s="376"/>
      <c r="BE519" s="145"/>
      <c r="BF519" s="306"/>
      <c r="BG519" s="375"/>
      <c r="BH519" s="376"/>
      <c r="BI519" s="336"/>
      <c r="BJ519" s="376"/>
      <c r="BK519" s="335" t="str">
        <f t="shared" si="51"/>
        <v/>
      </c>
      <c r="BL519" s="375"/>
      <c r="BM519" s="376"/>
      <c r="BN519" s="306"/>
      <c r="BO519" s="375"/>
      <c r="BP519" s="376"/>
      <c r="BQ519" s="306"/>
      <c r="BR519" s="376"/>
      <c r="BS519" s="147" t="s">
        <v>47</v>
      </c>
      <c r="BT519" s="335"/>
      <c r="BU519" s="375"/>
      <c r="BV519" s="375"/>
      <c r="BW519" s="376"/>
      <c r="BX519" s="2"/>
      <c r="BY519" s="8"/>
      <c r="BZ519" s="8"/>
      <c r="CA519" s="8"/>
      <c r="CB519" s="8"/>
      <c r="CC519" s="8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57"/>
      <c r="DI519" s="58"/>
      <c r="DJ519" s="58"/>
      <c r="DK519" s="57"/>
      <c r="DL519" s="58"/>
      <c r="DM519" s="58"/>
      <c r="DN519" s="57"/>
      <c r="DO519" s="58"/>
      <c r="DP519" s="59"/>
      <c r="DQ519" s="59"/>
      <c r="DR519" s="59"/>
      <c r="DZ519" s="133"/>
    </row>
    <row r="520" spans="1:130" ht="12.75" customHeight="1" x14ac:dyDescent="0.2">
      <c r="A520" s="1">
        <v>12</v>
      </c>
      <c r="B520" s="143" t="s">
        <v>33</v>
      </c>
      <c r="C520" s="143" t="s">
        <v>232</v>
      </c>
      <c r="D520" s="335"/>
      <c r="E520" s="375"/>
      <c r="F520" s="375"/>
      <c r="G520" s="375"/>
      <c r="H520" s="376"/>
      <c r="I520" s="335"/>
      <c r="J520" s="375"/>
      <c r="K520" s="375"/>
      <c r="L520" s="375"/>
      <c r="M520" s="376"/>
      <c r="N520" s="336" t="str">
        <f t="shared" si="52"/>
        <v/>
      </c>
      <c r="O520" s="375"/>
      <c r="P520" s="375"/>
      <c r="Q520" s="376"/>
      <c r="R520" s="335"/>
      <c r="S520" s="375"/>
      <c r="T520" s="376"/>
      <c r="U520" s="335"/>
      <c r="V520" s="375"/>
      <c r="W520" s="376"/>
      <c r="X520" s="336" t="str">
        <f t="shared" si="49"/>
        <v/>
      </c>
      <c r="Y520" s="376"/>
      <c r="Z520" s="335" t="str">
        <f t="shared" si="50"/>
        <v/>
      </c>
      <c r="AA520" s="375"/>
      <c r="AB520" s="376"/>
      <c r="AC520" s="144"/>
      <c r="AD520" s="145"/>
      <c r="AE520" s="336"/>
      <c r="AF520" s="375"/>
      <c r="AG520" s="375"/>
      <c r="AH520" s="376"/>
      <c r="AI520" s="146"/>
      <c r="AJ520" s="145"/>
      <c r="AK520" s="336"/>
      <c r="AL520" s="375"/>
      <c r="AM520" s="375"/>
      <c r="AN520" s="376"/>
      <c r="AO520" s="146"/>
      <c r="AP520" s="145"/>
      <c r="AQ520" s="336"/>
      <c r="AR520" s="375"/>
      <c r="AS520" s="375"/>
      <c r="AT520" s="376"/>
      <c r="AU520" s="146"/>
      <c r="AV520" s="145"/>
      <c r="AW520" s="336"/>
      <c r="AX520" s="375"/>
      <c r="AY520" s="375"/>
      <c r="AZ520" s="376"/>
      <c r="BA520" s="146"/>
      <c r="BB520" s="145"/>
      <c r="BC520" s="336"/>
      <c r="BD520" s="376"/>
      <c r="BE520" s="145"/>
      <c r="BF520" s="306"/>
      <c r="BG520" s="375"/>
      <c r="BH520" s="376"/>
      <c r="BI520" s="336"/>
      <c r="BJ520" s="376"/>
      <c r="BK520" s="335" t="str">
        <f t="shared" si="51"/>
        <v/>
      </c>
      <c r="BL520" s="375"/>
      <c r="BM520" s="376"/>
      <c r="BN520" s="306"/>
      <c r="BO520" s="375"/>
      <c r="BP520" s="376"/>
      <c r="BQ520" s="306"/>
      <c r="BR520" s="376"/>
      <c r="BS520" s="147" t="s">
        <v>75</v>
      </c>
      <c r="BT520" s="335"/>
      <c r="BU520" s="375"/>
      <c r="BV520" s="375"/>
      <c r="BW520" s="376"/>
      <c r="BX520" s="2"/>
      <c r="BY520" s="8"/>
      <c r="BZ520" s="8"/>
      <c r="CA520" s="8"/>
      <c r="CB520" s="8"/>
      <c r="CC520" s="8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57"/>
      <c r="DI520" s="58"/>
      <c r="DJ520" s="58"/>
      <c r="DK520" s="57"/>
      <c r="DL520" s="58"/>
      <c r="DM520" s="58"/>
      <c r="DN520" s="57"/>
      <c r="DO520" s="58"/>
      <c r="DP520" s="59"/>
      <c r="DQ520" s="59"/>
      <c r="DR520" s="59"/>
      <c r="DZ520" s="133"/>
    </row>
    <row r="521" spans="1:130" ht="12.75" customHeight="1" x14ac:dyDescent="0.2">
      <c r="A521" s="1">
        <v>12</v>
      </c>
      <c r="B521" s="143" t="s">
        <v>47</v>
      </c>
      <c r="C521" s="143" t="s">
        <v>239</v>
      </c>
      <c r="D521" s="335"/>
      <c r="E521" s="375"/>
      <c r="F521" s="375"/>
      <c r="G521" s="375"/>
      <c r="H521" s="376"/>
      <c r="I521" s="335"/>
      <c r="J521" s="375"/>
      <c r="K521" s="375"/>
      <c r="L521" s="375"/>
      <c r="M521" s="376"/>
      <c r="N521" s="336" t="str">
        <f t="shared" si="52"/>
        <v/>
      </c>
      <c r="O521" s="375"/>
      <c r="P521" s="375"/>
      <c r="Q521" s="376"/>
      <c r="R521" s="335"/>
      <c r="S521" s="375"/>
      <c r="T521" s="376"/>
      <c r="U521" s="335"/>
      <c r="V521" s="375"/>
      <c r="W521" s="376"/>
      <c r="X521" s="336" t="str">
        <f t="shared" si="49"/>
        <v/>
      </c>
      <c r="Y521" s="376"/>
      <c r="Z521" s="335" t="str">
        <f t="shared" si="50"/>
        <v/>
      </c>
      <c r="AA521" s="375"/>
      <c r="AB521" s="376"/>
      <c r="AC521" s="144"/>
      <c r="AD521" s="145"/>
      <c r="AE521" s="336"/>
      <c r="AF521" s="375"/>
      <c r="AG521" s="375"/>
      <c r="AH521" s="376"/>
      <c r="AI521" s="146"/>
      <c r="AJ521" s="145"/>
      <c r="AK521" s="336"/>
      <c r="AL521" s="375"/>
      <c r="AM521" s="375"/>
      <c r="AN521" s="376"/>
      <c r="AO521" s="146"/>
      <c r="AP521" s="145"/>
      <c r="AQ521" s="336"/>
      <c r="AR521" s="375"/>
      <c r="AS521" s="375"/>
      <c r="AT521" s="376"/>
      <c r="AU521" s="146"/>
      <c r="AV521" s="145"/>
      <c r="AW521" s="336"/>
      <c r="AX521" s="375"/>
      <c r="AY521" s="375"/>
      <c r="AZ521" s="376"/>
      <c r="BA521" s="146"/>
      <c r="BB521" s="145"/>
      <c r="BC521" s="336"/>
      <c r="BD521" s="376"/>
      <c r="BE521" s="145"/>
      <c r="BF521" s="306"/>
      <c r="BG521" s="375"/>
      <c r="BH521" s="376"/>
      <c r="BI521" s="336"/>
      <c r="BJ521" s="376"/>
      <c r="BK521" s="335" t="str">
        <f t="shared" si="51"/>
        <v/>
      </c>
      <c r="BL521" s="375"/>
      <c r="BM521" s="376"/>
      <c r="BN521" s="306"/>
      <c r="BO521" s="375"/>
      <c r="BP521" s="376"/>
      <c r="BQ521" s="306"/>
      <c r="BR521" s="376"/>
      <c r="BS521" s="147" t="s">
        <v>87</v>
      </c>
      <c r="BT521" s="335"/>
      <c r="BU521" s="375"/>
      <c r="BV521" s="375"/>
      <c r="BW521" s="376"/>
      <c r="BX521" s="2"/>
      <c r="BY521" s="8"/>
      <c r="BZ521" s="8"/>
      <c r="CA521" s="8"/>
      <c r="CB521" s="8"/>
      <c r="CC521" s="8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57"/>
      <c r="DI521" s="58"/>
      <c r="DJ521" s="58"/>
      <c r="DK521" s="57"/>
      <c r="DL521" s="58"/>
      <c r="DM521" s="58"/>
      <c r="DN521" s="57"/>
      <c r="DO521" s="58"/>
      <c r="DP521" s="59"/>
      <c r="DQ521" s="59"/>
      <c r="DR521" s="59"/>
      <c r="DZ521" s="133"/>
    </row>
    <row r="522" spans="1:130" ht="12.75" customHeight="1" x14ac:dyDescent="0.2">
      <c r="A522" s="1">
        <v>12</v>
      </c>
      <c r="B522" s="150" t="s">
        <v>75</v>
      </c>
      <c r="C522" s="150" t="s">
        <v>245</v>
      </c>
      <c r="D522" s="320"/>
      <c r="E522" s="369"/>
      <c r="F522" s="369"/>
      <c r="G522" s="369"/>
      <c r="H522" s="370"/>
      <c r="I522" s="320"/>
      <c r="J522" s="369"/>
      <c r="K522" s="369"/>
      <c r="L522" s="369"/>
      <c r="M522" s="370"/>
      <c r="N522" s="334" t="str">
        <f t="shared" si="52"/>
        <v/>
      </c>
      <c r="O522" s="369"/>
      <c r="P522" s="369"/>
      <c r="Q522" s="370"/>
      <c r="R522" s="320"/>
      <c r="S522" s="369"/>
      <c r="T522" s="370"/>
      <c r="U522" s="320"/>
      <c r="V522" s="369"/>
      <c r="W522" s="370"/>
      <c r="X522" s="334" t="str">
        <f t="shared" si="49"/>
        <v/>
      </c>
      <c r="Y522" s="370"/>
      <c r="Z522" s="320" t="str">
        <f t="shared" si="50"/>
        <v/>
      </c>
      <c r="AA522" s="369"/>
      <c r="AB522" s="370"/>
      <c r="AC522" s="151"/>
      <c r="AD522" s="152"/>
      <c r="AE522" s="334"/>
      <c r="AF522" s="369"/>
      <c r="AG522" s="369"/>
      <c r="AH522" s="370"/>
      <c r="AI522" s="153"/>
      <c r="AJ522" s="152"/>
      <c r="AK522" s="334"/>
      <c r="AL522" s="369"/>
      <c r="AM522" s="369"/>
      <c r="AN522" s="370"/>
      <c r="AO522" s="153"/>
      <c r="AP522" s="152"/>
      <c r="AQ522" s="334"/>
      <c r="AR522" s="369"/>
      <c r="AS522" s="369"/>
      <c r="AT522" s="370"/>
      <c r="AU522" s="153"/>
      <c r="AV522" s="152"/>
      <c r="AW522" s="334"/>
      <c r="AX522" s="369"/>
      <c r="AY522" s="369"/>
      <c r="AZ522" s="370"/>
      <c r="BA522" s="153"/>
      <c r="BB522" s="152"/>
      <c r="BC522" s="334"/>
      <c r="BD522" s="370"/>
      <c r="BE522" s="152"/>
      <c r="BF522" s="298"/>
      <c r="BG522" s="369"/>
      <c r="BH522" s="370"/>
      <c r="BI522" s="334"/>
      <c r="BJ522" s="370"/>
      <c r="BK522" s="320" t="str">
        <f t="shared" si="51"/>
        <v/>
      </c>
      <c r="BL522" s="369"/>
      <c r="BM522" s="370"/>
      <c r="BN522" s="298"/>
      <c r="BO522" s="369"/>
      <c r="BP522" s="370"/>
      <c r="BQ522" s="298"/>
      <c r="BR522" s="370"/>
      <c r="BS522" s="154" t="s">
        <v>94</v>
      </c>
      <c r="BT522" s="320"/>
      <c r="BU522" s="369"/>
      <c r="BV522" s="369"/>
      <c r="BW522" s="370"/>
      <c r="BX522" s="2"/>
      <c r="BY522" s="8"/>
      <c r="BZ522" s="8"/>
      <c r="CA522" s="8"/>
      <c r="CB522" s="8"/>
      <c r="CC522" s="8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57"/>
      <c r="DI522" s="58"/>
      <c r="DJ522" s="58"/>
      <c r="DK522" s="57"/>
      <c r="DL522" s="58"/>
      <c r="DM522" s="58"/>
      <c r="DN522" s="57"/>
      <c r="DO522" s="58"/>
      <c r="DP522" s="59"/>
      <c r="DQ522" s="59"/>
      <c r="DR522" s="59"/>
      <c r="DZ522" s="133"/>
    </row>
    <row r="523" spans="1:130" ht="12.75" customHeight="1" x14ac:dyDescent="0.2">
      <c r="A523" s="1">
        <v>12</v>
      </c>
      <c r="B523" s="321"/>
      <c r="C523" s="386"/>
      <c r="D523" s="386"/>
      <c r="E523" s="386"/>
      <c r="F523" s="386"/>
      <c r="G523" s="386"/>
      <c r="H523" s="386"/>
      <c r="I523" s="386"/>
      <c r="J523" s="386"/>
      <c r="K523" s="386"/>
      <c r="L523" s="386"/>
      <c r="M523" s="386"/>
      <c r="N523" s="386"/>
      <c r="O523" s="386"/>
      <c r="P523" s="386"/>
      <c r="Q523" s="386"/>
      <c r="R523" s="386"/>
      <c r="S523" s="386"/>
      <c r="T523" s="386"/>
      <c r="U523" s="386"/>
      <c r="V523" s="386"/>
      <c r="W523" s="386"/>
      <c r="X523" s="386"/>
      <c r="Y523" s="386"/>
      <c r="Z523" s="386"/>
      <c r="AA523" s="386"/>
      <c r="AB523" s="386"/>
      <c r="AC523" s="386"/>
      <c r="AD523" s="386"/>
      <c r="AE523" s="386"/>
      <c r="AF523" s="386"/>
      <c r="AG523" s="386"/>
      <c r="AH523" s="386"/>
      <c r="AI523" s="386"/>
      <c r="AJ523" s="386"/>
      <c r="AK523" s="386"/>
      <c r="AL523" s="386"/>
      <c r="AM523" s="386"/>
      <c r="AN523" s="386"/>
      <c r="AO523" s="386"/>
      <c r="AP523" s="386"/>
      <c r="AQ523" s="386"/>
      <c r="AR523" s="386"/>
      <c r="AS523" s="386"/>
      <c r="AT523" s="386"/>
      <c r="AU523" s="386"/>
      <c r="AV523" s="386"/>
      <c r="AW523" s="386"/>
      <c r="AX523" s="386"/>
      <c r="AY523" s="386"/>
      <c r="AZ523" s="386"/>
      <c r="BA523" s="386"/>
      <c r="BB523" s="386"/>
      <c r="BC523" s="386"/>
      <c r="BD523" s="386"/>
      <c r="BE523" s="386"/>
      <c r="BF523" s="386"/>
      <c r="BG523" s="386"/>
      <c r="BH523" s="386"/>
      <c r="BI523" s="386"/>
      <c r="BJ523" s="386"/>
      <c r="BK523" s="386"/>
      <c r="BL523" s="386"/>
      <c r="BM523" s="386"/>
      <c r="BN523" s="386"/>
      <c r="BO523" s="386"/>
      <c r="BP523" s="386"/>
      <c r="BQ523" s="386"/>
      <c r="BR523" s="386"/>
      <c r="BS523" s="386"/>
      <c r="BT523" s="386"/>
      <c r="BU523" s="386"/>
      <c r="BV523" s="386"/>
      <c r="BW523" s="386"/>
      <c r="BX523" s="2"/>
      <c r="BY523" s="8"/>
      <c r="BZ523" s="8"/>
      <c r="CA523" s="8"/>
      <c r="CB523" s="8"/>
      <c r="CC523" s="8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57"/>
      <c r="DI523" s="58"/>
      <c r="DJ523" s="58"/>
      <c r="DK523" s="57"/>
      <c r="DL523" s="58"/>
      <c r="DM523" s="58"/>
      <c r="DN523" s="57"/>
      <c r="DO523" s="58"/>
      <c r="DP523" s="59"/>
      <c r="DQ523" s="59"/>
      <c r="DR523" s="59"/>
      <c r="DZ523" s="133"/>
    </row>
    <row r="524" spans="1:130" ht="12.75" customHeight="1" x14ac:dyDescent="0.2">
      <c r="A524" s="1">
        <v>12</v>
      </c>
      <c r="B524" s="387" t="s">
        <v>247</v>
      </c>
      <c r="C524" s="388"/>
      <c r="D524" s="388"/>
      <c r="E524" s="388"/>
      <c r="F524" s="388"/>
      <c r="G524" s="388"/>
      <c r="H524" s="388"/>
      <c r="I524" s="388"/>
      <c r="J524" s="388"/>
      <c r="K524" s="388"/>
      <c r="L524" s="388"/>
      <c r="M524" s="388"/>
      <c r="N524" s="388"/>
      <c r="O524" s="388"/>
      <c r="P524" s="388"/>
      <c r="Q524" s="388"/>
      <c r="R524" s="388"/>
      <c r="S524" s="388"/>
      <c r="T524" s="388"/>
      <c r="U524" s="388"/>
      <c r="V524" s="388"/>
      <c r="W524" s="388"/>
      <c r="X524" s="388"/>
      <c r="Y524" s="388"/>
      <c r="Z524" s="388"/>
      <c r="AA524" s="388"/>
      <c r="AB524" s="388"/>
      <c r="AC524" s="388"/>
      <c r="AD524" s="388"/>
      <c r="AE524" s="388"/>
      <c r="AF524" s="388"/>
      <c r="AG524" s="388"/>
      <c r="AH524" s="388"/>
      <c r="AI524" s="388"/>
      <c r="AJ524" s="388"/>
      <c r="AK524" s="388"/>
      <c r="AL524" s="388"/>
      <c r="AM524" s="388"/>
      <c r="AN524" s="388"/>
      <c r="AO524" s="388"/>
      <c r="AP524" s="388"/>
      <c r="AQ524" s="388"/>
      <c r="AR524" s="388"/>
      <c r="AS524" s="388"/>
      <c r="AT524" s="388"/>
      <c r="AU524" s="388"/>
      <c r="AV524" s="388"/>
      <c r="AW524" s="388"/>
      <c r="AX524" s="388"/>
      <c r="AY524" s="388"/>
      <c r="AZ524" s="388"/>
      <c r="BA524" s="388"/>
      <c r="BB524" s="388"/>
      <c r="BC524" s="388"/>
      <c r="BD524" s="388"/>
      <c r="BE524" s="388"/>
      <c r="BF524" s="388"/>
      <c r="BG524" s="388"/>
      <c r="BH524" s="388"/>
      <c r="BI524" s="388"/>
      <c r="BJ524" s="325" t="s">
        <v>248</v>
      </c>
      <c r="BK524" s="389"/>
      <c r="BL524" s="389"/>
      <c r="BM524" s="389"/>
      <c r="BN524" s="389"/>
      <c r="BO524" s="389"/>
      <c r="BP524" s="389"/>
      <c r="BQ524" s="389"/>
      <c r="BR524" s="389"/>
      <c r="BS524" s="389"/>
      <c r="BT524" s="389"/>
      <c r="BU524" s="389"/>
      <c r="BV524" s="389"/>
      <c r="BW524" s="390"/>
      <c r="BX524" s="2"/>
      <c r="BY524" s="8"/>
      <c r="BZ524" s="8"/>
      <c r="CA524" s="8"/>
      <c r="CB524" s="8"/>
      <c r="CC524" s="8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57"/>
      <c r="DI524" s="58"/>
      <c r="DJ524" s="58"/>
      <c r="DK524" s="57"/>
      <c r="DL524" s="58"/>
      <c r="DM524" s="58"/>
      <c r="DN524" s="57"/>
      <c r="DO524" s="58"/>
      <c r="DP524" s="59"/>
      <c r="DQ524" s="59"/>
      <c r="DR524" s="59"/>
      <c r="DZ524" s="133"/>
    </row>
    <row r="525" spans="1:130" ht="12.75" customHeight="1" x14ac:dyDescent="0.2">
      <c r="A525" s="1">
        <v>12</v>
      </c>
      <c r="B525" s="331" t="s">
        <v>249</v>
      </c>
      <c r="C525" s="384"/>
      <c r="D525" s="332" t="s">
        <v>250</v>
      </c>
      <c r="E525" s="384"/>
      <c r="F525" s="333" t="s">
        <v>251</v>
      </c>
      <c r="G525" s="383"/>
      <c r="H525" s="383"/>
      <c r="I525" s="384"/>
      <c r="J525" s="333" t="s">
        <v>252</v>
      </c>
      <c r="K525" s="383"/>
      <c r="L525" s="383"/>
      <c r="M525" s="385"/>
      <c r="N525" s="331" t="s">
        <v>249</v>
      </c>
      <c r="O525" s="384"/>
      <c r="P525" s="332" t="s">
        <v>250</v>
      </c>
      <c r="Q525" s="384"/>
      <c r="R525" s="333" t="s">
        <v>251</v>
      </c>
      <c r="S525" s="383"/>
      <c r="T525" s="383"/>
      <c r="U525" s="384"/>
      <c r="V525" s="333" t="s">
        <v>252</v>
      </c>
      <c r="W525" s="383"/>
      <c r="X525" s="383"/>
      <c r="Y525" s="385"/>
      <c r="Z525" s="331" t="s">
        <v>249</v>
      </c>
      <c r="AA525" s="384"/>
      <c r="AB525" s="332" t="s">
        <v>250</v>
      </c>
      <c r="AC525" s="384"/>
      <c r="AD525" s="333" t="s">
        <v>251</v>
      </c>
      <c r="AE525" s="383"/>
      <c r="AF525" s="383"/>
      <c r="AG525" s="384"/>
      <c r="AH525" s="333" t="s">
        <v>252</v>
      </c>
      <c r="AI525" s="383"/>
      <c r="AJ525" s="383"/>
      <c r="AK525" s="385"/>
      <c r="AL525" s="331" t="s">
        <v>249</v>
      </c>
      <c r="AM525" s="384"/>
      <c r="AN525" s="332" t="s">
        <v>250</v>
      </c>
      <c r="AO525" s="384"/>
      <c r="AP525" s="333" t="s">
        <v>251</v>
      </c>
      <c r="AQ525" s="383"/>
      <c r="AR525" s="383"/>
      <c r="AS525" s="384"/>
      <c r="AT525" s="333" t="s">
        <v>252</v>
      </c>
      <c r="AU525" s="383"/>
      <c r="AV525" s="383"/>
      <c r="AW525" s="385"/>
      <c r="AX525" s="331" t="s">
        <v>249</v>
      </c>
      <c r="AY525" s="384"/>
      <c r="AZ525" s="332" t="s">
        <v>250</v>
      </c>
      <c r="BA525" s="384"/>
      <c r="BB525" s="333" t="s">
        <v>251</v>
      </c>
      <c r="BC525" s="383"/>
      <c r="BD525" s="383"/>
      <c r="BE525" s="384"/>
      <c r="BF525" s="333" t="s">
        <v>253</v>
      </c>
      <c r="BG525" s="383"/>
      <c r="BH525" s="383"/>
      <c r="BI525" s="385"/>
      <c r="BJ525" s="391"/>
      <c r="BK525" s="392"/>
      <c r="BL525" s="392"/>
      <c r="BM525" s="392"/>
      <c r="BN525" s="392"/>
      <c r="BO525" s="392"/>
      <c r="BP525" s="392"/>
      <c r="BQ525" s="392"/>
      <c r="BR525" s="392"/>
      <c r="BS525" s="392"/>
      <c r="BT525" s="392"/>
      <c r="BU525" s="392"/>
      <c r="BV525" s="392"/>
      <c r="BW525" s="393"/>
      <c r="BX525" s="2"/>
      <c r="BY525" s="8"/>
      <c r="BZ525" s="8"/>
      <c r="CA525" s="8"/>
      <c r="CB525" s="8"/>
      <c r="CC525" s="8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57"/>
      <c r="DI525" s="58"/>
      <c r="DJ525" s="58"/>
      <c r="DK525" s="57"/>
      <c r="DL525" s="58"/>
      <c r="DM525" s="58"/>
      <c r="DN525" s="57"/>
      <c r="DO525" s="58"/>
      <c r="DP525" s="59"/>
      <c r="DQ525" s="59"/>
      <c r="DR525" s="59"/>
      <c r="DZ525" s="133"/>
    </row>
    <row r="526" spans="1:130" ht="12.75" customHeight="1" x14ac:dyDescent="0.2">
      <c r="A526" s="1">
        <v>12</v>
      </c>
      <c r="B526" s="319"/>
      <c r="C526" s="379"/>
      <c r="D526" s="309"/>
      <c r="E526" s="379"/>
      <c r="F526" s="311"/>
      <c r="G526" s="380"/>
      <c r="H526" s="380"/>
      <c r="I526" s="379"/>
      <c r="J526" s="311"/>
      <c r="K526" s="380"/>
      <c r="L526" s="380"/>
      <c r="M526" s="381"/>
      <c r="N526" s="319"/>
      <c r="O526" s="379"/>
      <c r="P526" s="309"/>
      <c r="Q526" s="379"/>
      <c r="R526" s="311"/>
      <c r="S526" s="380"/>
      <c r="T526" s="380"/>
      <c r="U526" s="379"/>
      <c r="V526" s="311"/>
      <c r="W526" s="380"/>
      <c r="X526" s="380"/>
      <c r="Y526" s="381"/>
      <c r="Z526" s="319"/>
      <c r="AA526" s="379"/>
      <c r="AB526" s="309"/>
      <c r="AC526" s="379"/>
      <c r="AD526" s="311"/>
      <c r="AE526" s="380"/>
      <c r="AF526" s="380"/>
      <c r="AG526" s="379"/>
      <c r="AH526" s="311"/>
      <c r="AI526" s="380"/>
      <c r="AJ526" s="380"/>
      <c r="AK526" s="381"/>
      <c r="AL526" s="319"/>
      <c r="AM526" s="379"/>
      <c r="AN526" s="309"/>
      <c r="AO526" s="379"/>
      <c r="AP526" s="311"/>
      <c r="AQ526" s="380"/>
      <c r="AR526" s="380"/>
      <c r="AS526" s="379"/>
      <c r="AT526" s="311"/>
      <c r="AU526" s="380"/>
      <c r="AV526" s="380"/>
      <c r="AW526" s="381"/>
      <c r="AX526" s="319"/>
      <c r="AY526" s="379"/>
      <c r="AZ526" s="309"/>
      <c r="BA526" s="379"/>
      <c r="BB526" s="311"/>
      <c r="BC526" s="380"/>
      <c r="BD526" s="380"/>
      <c r="BE526" s="379"/>
      <c r="BF526" s="311"/>
      <c r="BG526" s="380"/>
      <c r="BH526" s="380"/>
      <c r="BI526" s="381"/>
      <c r="BJ526" s="382" t="s">
        <v>255</v>
      </c>
      <c r="BK526" s="383"/>
      <c r="BL526" s="383"/>
      <c r="BM526" s="383"/>
      <c r="BN526" s="383"/>
      <c r="BO526" s="383"/>
      <c r="BP526" s="383"/>
      <c r="BQ526" s="383"/>
      <c r="BR526" s="383"/>
      <c r="BS526" s="384"/>
      <c r="BT526" s="317" t="str">
        <f>IF(MAX(R499:T505)=0,"",MAX(R499:T505))</f>
        <v/>
      </c>
      <c r="BU526" s="383"/>
      <c r="BV526" s="383"/>
      <c r="BW526" s="385"/>
      <c r="BX526" s="2"/>
      <c r="BY526" s="8"/>
      <c r="BZ526" s="8"/>
      <c r="CA526" s="8"/>
      <c r="CB526" s="8"/>
      <c r="CC526" s="8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57"/>
      <c r="DI526" s="58"/>
      <c r="DJ526" s="58"/>
      <c r="DK526" s="57"/>
      <c r="DL526" s="58"/>
      <c r="DM526" s="58"/>
      <c r="DN526" s="57"/>
      <c r="DO526" s="58"/>
      <c r="DP526" s="59"/>
      <c r="DQ526" s="59"/>
      <c r="DR526" s="59"/>
      <c r="DZ526" s="133"/>
    </row>
    <row r="527" spans="1:130" ht="12.75" customHeight="1" x14ac:dyDescent="0.2">
      <c r="A527" s="1">
        <v>12</v>
      </c>
      <c r="B527" s="306"/>
      <c r="C527" s="374"/>
      <c r="D527" s="299"/>
      <c r="E527" s="374"/>
      <c r="F527" s="301"/>
      <c r="G527" s="375"/>
      <c r="H527" s="375"/>
      <c r="I527" s="374"/>
      <c r="J527" s="301"/>
      <c r="K527" s="375"/>
      <c r="L527" s="375"/>
      <c r="M527" s="376"/>
      <c r="N527" s="306"/>
      <c r="O527" s="374"/>
      <c r="P527" s="299"/>
      <c r="Q527" s="374"/>
      <c r="R527" s="301"/>
      <c r="S527" s="375"/>
      <c r="T527" s="375"/>
      <c r="U527" s="374"/>
      <c r="V527" s="301"/>
      <c r="W527" s="375"/>
      <c r="X527" s="375"/>
      <c r="Y527" s="376"/>
      <c r="Z527" s="306"/>
      <c r="AA527" s="374"/>
      <c r="AB527" s="299"/>
      <c r="AC527" s="374"/>
      <c r="AD527" s="301"/>
      <c r="AE527" s="375"/>
      <c r="AF527" s="375"/>
      <c r="AG527" s="374"/>
      <c r="AH527" s="301"/>
      <c r="AI527" s="375"/>
      <c r="AJ527" s="375"/>
      <c r="AK527" s="376"/>
      <c r="AL527" s="306"/>
      <c r="AM527" s="374"/>
      <c r="AN527" s="299"/>
      <c r="AO527" s="374"/>
      <c r="AP527" s="301"/>
      <c r="AQ527" s="375"/>
      <c r="AR527" s="375"/>
      <c r="AS527" s="374"/>
      <c r="AT527" s="301"/>
      <c r="AU527" s="375"/>
      <c r="AV527" s="375"/>
      <c r="AW527" s="376"/>
      <c r="AX527" s="306"/>
      <c r="AY527" s="374"/>
      <c r="AZ527" s="299"/>
      <c r="BA527" s="374"/>
      <c r="BB527" s="301"/>
      <c r="BC527" s="375"/>
      <c r="BD527" s="375"/>
      <c r="BE527" s="374"/>
      <c r="BF527" s="301"/>
      <c r="BG527" s="375"/>
      <c r="BH527" s="375"/>
      <c r="BI527" s="376"/>
      <c r="BJ527" s="377" t="s">
        <v>256</v>
      </c>
      <c r="BK527" s="375"/>
      <c r="BL527" s="375"/>
      <c r="BM527" s="375"/>
      <c r="BN527" s="375"/>
      <c r="BO527" s="375"/>
      <c r="BP527" s="375"/>
      <c r="BQ527" s="375"/>
      <c r="BR527" s="375"/>
      <c r="BS527" s="374"/>
      <c r="BT527" s="305" t="str">
        <f>IF(MIN(R499:T505)=0,"",MIN(R499:T505))</f>
        <v/>
      </c>
      <c r="BU527" s="375"/>
      <c r="BV527" s="375"/>
      <c r="BW527" s="376"/>
      <c r="BX527" s="2"/>
      <c r="BY527" s="8"/>
      <c r="BZ527" s="8"/>
      <c r="CA527" s="8"/>
      <c r="CB527" s="8"/>
      <c r="CC527" s="8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57"/>
      <c r="DI527" s="58"/>
      <c r="DJ527" s="58"/>
      <c r="DK527" s="57"/>
      <c r="DL527" s="58"/>
      <c r="DM527" s="58"/>
      <c r="DN527" s="57"/>
      <c r="DO527" s="58"/>
      <c r="DP527" s="59"/>
      <c r="DQ527" s="59"/>
      <c r="DR527" s="59"/>
      <c r="DZ527" s="133"/>
    </row>
    <row r="528" spans="1:130" ht="12.75" customHeight="1" x14ac:dyDescent="0.2">
      <c r="A528" s="1">
        <v>12</v>
      </c>
      <c r="B528" s="306"/>
      <c r="C528" s="374"/>
      <c r="D528" s="299"/>
      <c r="E528" s="374"/>
      <c r="F528" s="301"/>
      <c r="G528" s="375"/>
      <c r="H528" s="375"/>
      <c r="I528" s="374"/>
      <c r="J528" s="301"/>
      <c r="K528" s="375"/>
      <c r="L528" s="375"/>
      <c r="M528" s="376"/>
      <c r="N528" s="306"/>
      <c r="O528" s="374"/>
      <c r="P528" s="299"/>
      <c r="Q528" s="374"/>
      <c r="R528" s="301"/>
      <c r="S528" s="375"/>
      <c r="T528" s="375"/>
      <c r="U528" s="374"/>
      <c r="V528" s="301"/>
      <c r="W528" s="375"/>
      <c r="X528" s="375"/>
      <c r="Y528" s="376"/>
      <c r="Z528" s="306"/>
      <c r="AA528" s="374"/>
      <c r="AB528" s="299"/>
      <c r="AC528" s="374"/>
      <c r="AD528" s="301"/>
      <c r="AE528" s="375"/>
      <c r="AF528" s="375"/>
      <c r="AG528" s="374"/>
      <c r="AH528" s="301"/>
      <c r="AI528" s="375"/>
      <c r="AJ528" s="375"/>
      <c r="AK528" s="376"/>
      <c r="AL528" s="306"/>
      <c r="AM528" s="374"/>
      <c r="AN528" s="299"/>
      <c r="AO528" s="374"/>
      <c r="AP528" s="301"/>
      <c r="AQ528" s="375"/>
      <c r="AR528" s="375"/>
      <c r="AS528" s="374"/>
      <c r="AT528" s="301"/>
      <c r="AU528" s="375"/>
      <c r="AV528" s="375"/>
      <c r="AW528" s="376"/>
      <c r="AX528" s="306"/>
      <c r="AY528" s="374"/>
      <c r="AZ528" s="299"/>
      <c r="BA528" s="374"/>
      <c r="BB528" s="301"/>
      <c r="BC528" s="375"/>
      <c r="BD528" s="375"/>
      <c r="BE528" s="374"/>
      <c r="BF528" s="301"/>
      <c r="BG528" s="375"/>
      <c r="BH528" s="375"/>
      <c r="BI528" s="376"/>
      <c r="BJ528" s="377" t="s">
        <v>320</v>
      </c>
      <c r="BK528" s="375"/>
      <c r="BL528" s="375"/>
      <c r="BM528" s="375"/>
      <c r="BN528" s="375"/>
      <c r="BO528" s="375"/>
      <c r="BP528" s="375"/>
      <c r="BQ528" s="375"/>
      <c r="BR528" s="375"/>
      <c r="BS528" s="374"/>
      <c r="BT528" s="299"/>
      <c r="BU528" s="375"/>
      <c r="BV528" s="375"/>
      <c r="BW528" s="376"/>
      <c r="BX528" s="2"/>
      <c r="BY528" s="8"/>
      <c r="BZ528" s="8"/>
      <c r="CA528" s="8"/>
      <c r="CB528" s="8"/>
      <c r="CC528" s="8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57"/>
      <c r="DI528" s="58"/>
      <c r="DJ528" s="58"/>
      <c r="DK528" s="57"/>
      <c r="DL528" s="58"/>
      <c r="DM528" s="58"/>
      <c r="DN528" s="57"/>
      <c r="DO528" s="58"/>
      <c r="DP528" s="59"/>
      <c r="DQ528" s="59"/>
      <c r="DR528" s="59"/>
      <c r="DZ528" s="133"/>
    </row>
    <row r="529" spans="1:130" ht="12.75" customHeight="1" x14ac:dyDescent="0.2">
      <c r="A529" s="1">
        <v>12</v>
      </c>
      <c r="B529" s="306"/>
      <c r="C529" s="374"/>
      <c r="D529" s="299"/>
      <c r="E529" s="374"/>
      <c r="F529" s="301"/>
      <c r="G529" s="375"/>
      <c r="H529" s="375"/>
      <c r="I529" s="374"/>
      <c r="J529" s="301"/>
      <c r="K529" s="375"/>
      <c r="L529" s="375"/>
      <c r="M529" s="376"/>
      <c r="N529" s="306"/>
      <c r="O529" s="374"/>
      <c r="P529" s="299"/>
      <c r="Q529" s="374"/>
      <c r="R529" s="301"/>
      <c r="S529" s="375"/>
      <c r="T529" s="375"/>
      <c r="U529" s="374"/>
      <c r="V529" s="301"/>
      <c r="W529" s="375"/>
      <c r="X529" s="375"/>
      <c r="Y529" s="376"/>
      <c r="Z529" s="306"/>
      <c r="AA529" s="374"/>
      <c r="AB529" s="299"/>
      <c r="AC529" s="374"/>
      <c r="AD529" s="301"/>
      <c r="AE529" s="375"/>
      <c r="AF529" s="375"/>
      <c r="AG529" s="374"/>
      <c r="AH529" s="301"/>
      <c r="AI529" s="375"/>
      <c r="AJ529" s="375"/>
      <c r="AK529" s="376"/>
      <c r="AL529" s="306"/>
      <c r="AM529" s="374"/>
      <c r="AN529" s="299"/>
      <c r="AO529" s="374"/>
      <c r="AP529" s="301"/>
      <c r="AQ529" s="375"/>
      <c r="AR529" s="375"/>
      <c r="AS529" s="374"/>
      <c r="AT529" s="301"/>
      <c r="AU529" s="375"/>
      <c r="AV529" s="375"/>
      <c r="AW529" s="376"/>
      <c r="AX529" s="306"/>
      <c r="AY529" s="374"/>
      <c r="AZ529" s="299"/>
      <c r="BA529" s="374"/>
      <c r="BB529" s="301"/>
      <c r="BC529" s="375"/>
      <c r="BD529" s="375"/>
      <c r="BE529" s="374"/>
      <c r="BF529" s="301"/>
      <c r="BG529" s="375"/>
      <c r="BH529" s="375"/>
      <c r="BI529" s="376"/>
      <c r="BJ529" s="378" t="s">
        <v>258</v>
      </c>
      <c r="BK529" s="375"/>
      <c r="BL529" s="375"/>
      <c r="BM529" s="375"/>
      <c r="BN529" s="375"/>
      <c r="BO529" s="375"/>
      <c r="BP529" s="375"/>
      <c r="BQ529" s="375"/>
      <c r="BR529" s="375"/>
      <c r="BS529" s="374"/>
      <c r="BT529" s="305"/>
      <c r="BU529" s="375"/>
      <c r="BV529" s="375"/>
      <c r="BW529" s="376"/>
      <c r="BX529" s="2"/>
      <c r="BY529" s="8"/>
      <c r="BZ529" s="8"/>
      <c r="CA529" s="8"/>
      <c r="CB529" s="8"/>
      <c r="CC529" s="8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57"/>
      <c r="DI529" s="58"/>
      <c r="DJ529" s="58"/>
      <c r="DK529" s="57"/>
      <c r="DL529" s="58"/>
      <c r="DM529" s="58"/>
      <c r="DN529" s="57"/>
      <c r="DO529" s="58"/>
      <c r="DP529" s="59"/>
      <c r="DQ529" s="59"/>
      <c r="DR529" s="59"/>
      <c r="DZ529" s="133"/>
    </row>
    <row r="530" spans="1:130" ht="12.75" customHeight="1" x14ac:dyDescent="0.2">
      <c r="A530" s="1">
        <v>12</v>
      </c>
      <c r="B530" s="306"/>
      <c r="C530" s="374"/>
      <c r="D530" s="299"/>
      <c r="E530" s="374"/>
      <c r="F530" s="301"/>
      <c r="G530" s="375"/>
      <c r="H530" s="375"/>
      <c r="I530" s="374"/>
      <c r="J530" s="301"/>
      <c r="K530" s="375"/>
      <c r="L530" s="375"/>
      <c r="M530" s="376"/>
      <c r="N530" s="306"/>
      <c r="O530" s="374"/>
      <c r="P530" s="299"/>
      <c r="Q530" s="374"/>
      <c r="R530" s="301"/>
      <c r="S530" s="375"/>
      <c r="T530" s="375"/>
      <c r="U530" s="374"/>
      <c r="V530" s="301"/>
      <c r="W530" s="375"/>
      <c r="X530" s="375"/>
      <c r="Y530" s="376"/>
      <c r="Z530" s="306"/>
      <c r="AA530" s="374"/>
      <c r="AB530" s="299"/>
      <c r="AC530" s="374"/>
      <c r="AD530" s="301"/>
      <c r="AE530" s="375"/>
      <c r="AF530" s="375"/>
      <c r="AG530" s="374"/>
      <c r="AH530" s="301"/>
      <c r="AI530" s="375"/>
      <c r="AJ530" s="375"/>
      <c r="AK530" s="376"/>
      <c r="AL530" s="306"/>
      <c r="AM530" s="374"/>
      <c r="AN530" s="299"/>
      <c r="AO530" s="374"/>
      <c r="AP530" s="301"/>
      <c r="AQ530" s="375"/>
      <c r="AR530" s="375"/>
      <c r="AS530" s="374"/>
      <c r="AT530" s="301"/>
      <c r="AU530" s="375"/>
      <c r="AV530" s="375"/>
      <c r="AW530" s="376"/>
      <c r="AX530" s="306"/>
      <c r="AY530" s="374"/>
      <c r="AZ530" s="299"/>
      <c r="BA530" s="374"/>
      <c r="BB530" s="301"/>
      <c r="BC530" s="375"/>
      <c r="BD530" s="375"/>
      <c r="BE530" s="374"/>
      <c r="BF530" s="301"/>
      <c r="BG530" s="375"/>
      <c r="BH530" s="375"/>
      <c r="BI530" s="376"/>
      <c r="BJ530" s="377" t="s">
        <v>261</v>
      </c>
      <c r="BK530" s="375"/>
      <c r="BL530" s="375"/>
      <c r="BM530" s="375"/>
      <c r="BN530" s="375"/>
      <c r="BO530" s="375"/>
      <c r="BP530" s="375"/>
      <c r="BQ530" s="375"/>
      <c r="BR530" s="375"/>
      <c r="BS530" s="374"/>
      <c r="BT530" s="305"/>
      <c r="BU530" s="374"/>
      <c r="BV530" s="305"/>
      <c r="BW530" s="376"/>
      <c r="BX530" s="2"/>
      <c r="BY530" s="8"/>
      <c r="BZ530" s="8"/>
      <c r="CA530" s="8"/>
      <c r="CB530" s="8"/>
      <c r="CC530" s="8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57"/>
      <c r="DI530" s="58"/>
      <c r="DJ530" s="58"/>
      <c r="DK530" s="57"/>
      <c r="DL530" s="58"/>
      <c r="DM530" s="58"/>
      <c r="DN530" s="57"/>
      <c r="DO530" s="58"/>
      <c r="DP530" s="59"/>
      <c r="DQ530" s="59"/>
      <c r="DR530" s="59"/>
      <c r="DZ530" s="133"/>
    </row>
    <row r="531" spans="1:130" ht="12.75" customHeight="1" x14ac:dyDescent="0.2">
      <c r="A531" s="1">
        <v>12</v>
      </c>
      <c r="B531" s="306"/>
      <c r="C531" s="374"/>
      <c r="D531" s="299"/>
      <c r="E531" s="374"/>
      <c r="F531" s="301"/>
      <c r="G531" s="375"/>
      <c r="H531" s="375"/>
      <c r="I531" s="374"/>
      <c r="J531" s="301"/>
      <c r="K531" s="375"/>
      <c r="L531" s="375"/>
      <c r="M531" s="376"/>
      <c r="N531" s="306"/>
      <c r="O531" s="374"/>
      <c r="P531" s="299"/>
      <c r="Q531" s="374"/>
      <c r="R531" s="301"/>
      <c r="S531" s="375"/>
      <c r="T531" s="375"/>
      <c r="U531" s="374"/>
      <c r="V531" s="301"/>
      <c r="W531" s="375"/>
      <c r="X531" s="375"/>
      <c r="Y531" s="376"/>
      <c r="Z531" s="306"/>
      <c r="AA531" s="374"/>
      <c r="AB531" s="299"/>
      <c r="AC531" s="374"/>
      <c r="AD531" s="301"/>
      <c r="AE531" s="375"/>
      <c r="AF531" s="375"/>
      <c r="AG531" s="374"/>
      <c r="AH531" s="301"/>
      <c r="AI531" s="375"/>
      <c r="AJ531" s="375"/>
      <c r="AK531" s="376"/>
      <c r="AL531" s="306"/>
      <c r="AM531" s="374"/>
      <c r="AN531" s="299"/>
      <c r="AO531" s="374"/>
      <c r="AP531" s="301"/>
      <c r="AQ531" s="375"/>
      <c r="AR531" s="375"/>
      <c r="AS531" s="374"/>
      <c r="AT531" s="301"/>
      <c r="AU531" s="375"/>
      <c r="AV531" s="375"/>
      <c r="AW531" s="376"/>
      <c r="AX531" s="306"/>
      <c r="AY531" s="374"/>
      <c r="AZ531" s="299"/>
      <c r="BA531" s="374"/>
      <c r="BB531" s="301"/>
      <c r="BC531" s="375"/>
      <c r="BD531" s="375"/>
      <c r="BE531" s="374"/>
      <c r="BF531" s="301"/>
      <c r="BG531" s="375"/>
      <c r="BH531" s="375"/>
      <c r="BI531" s="376"/>
      <c r="BJ531" s="377" t="s">
        <v>263</v>
      </c>
      <c r="BK531" s="375"/>
      <c r="BL531" s="375"/>
      <c r="BM531" s="375"/>
      <c r="BN531" s="375"/>
      <c r="BO531" s="375"/>
      <c r="BP531" s="375"/>
      <c r="BQ531" s="375"/>
      <c r="BR531" s="375"/>
      <c r="BS531" s="374"/>
      <c r="BT531" s="305" t="str">
        <f>IF(COUNTBLANK(BT499:BW522)=96,"",(SUM(BT501+BT504+BT507+BT510+BT513+BT516+BT519+BT522)))</f>
        <v/>
      </c>
      <c r="BU531" s="375"/>
      <c r="BV531" s="375"/>
      <c r="BW531" s="376"/>
      <c r="BX531" s="2"/>
      <c r="BY531" s="8"/>
      <c r="BZ531" s="8"/>
      <c r="CA531" s="8"/>
      <c r="CB531" s="8"/>
      <c r="CC531" s="8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57"/>
      <c r="DI531" s="58"/>
      <c r="DJ531" s="58"/>
      <c r="DK531" s="57"/>
      <c r="DL531" s="58"/>
      <c r="DM531" s="58"/>
      <c r="DN531" s="57"/>
      <c r="DO531" s="58"/>
      <c r="DP531" s="59"/>
      <c r="DQ531" s="59"/>
      <c r="DR531" s="59"/>
      <c r="DZ531" s="133"/>
    </row>
    <row r="532" spans="1:130" ht="12.75" customHeight="1" x14ac:dyDescent="0.2">
      <c r="A532" s="1">
        <v>12</v>
      </c>
      <c r="B532" s="298"/>
      <c r="C532" s="368"/>
      <c r="D532" s="291"/>
      <c r="E532" s="368"/>
      <c r="F532" s="293"/>
      <c r="G532" s="369"/>
      <c r="H532" s="369"/>
      <c r="I532" s="368"/>
      <c r="J532" s="293"/>
      <c r="K532" s="369"/>
      <c r="L532" s="369"/>
      <c r="M532" s="370"/>
      <c r="N532" s="298"/>
      <c r="O532" s="368"/>
      <c r="P532" s="291"/>
      <c r="Q532" s="368"/>
      <c r="R532" s="293"/>
      <c r="S532" s="369"/>
      <c r="T532" s="369"/>
      <c r="U532" s="368"/>
      <c r="V532" s="293"/>
      <c r="W532" s="369"/>
      <c r="X532" s="369"/>
      <c r="Y532" s="370"/>
      <c r="Z532" s="298"/>
      <c r="AA532" s="368"/>
      <c r="AB532" s="291"/>
      <c r="AC532" s="368"/>
      <c r="AD532" s="293"/>
      <c r="AE532" s="369"/>
      <c r="AF532" s="369"/>
      <c r="AG532" s="368"/>
      <c r="AH532" s="293"/>
      <c r="AI532" s="369"/>
      <c r="AJ532" s="369"/>
      <c r="AK532" s="370"/>
      <c r="AL532" s="298"/>
      <c r="AM532" s="368"/>
      <c r="AN532" s="291"/>
      <c r="AO532" s="368"/>
      <c r="AP532" s="293"/>
      <c r="AQ532" s="369"/>
      <c r="AR532" s="369"/>
      <c r="AS532" s="368"/>
      <c r="AT532" s="293"/>
      <c r="AU532" s="369"/>
      <c r="AV532" s="369"/>
      <c r="AW532" s="370"/>
      <c r="AX532" s="298"/>
      <c r="AY532" s="368"/>
      <c r="AZ532" s="291"/>
      <c r="BA532" s="368"/>
      <c r="BB532" s="293"/>
      <c r="BC532" s="369"/>
      <c r="BD532" s="369"/>
      <c r="BE532" s="368"/>
      <c r="BF532" s="293"/>
      <c r="BG532" s="369"/>
      <c r="BH532" s="369"/>
      <c r="BI532" s="370"/>
      <c r="BJ532" s="371" t="s">
        <v>299</v>
      </c>
      <c r="BK532" s="369"/>
      <c r="BL532" s="369"/>
      <c r="BM532" s="369"/>
      <c r="BN532" s="369"/>
      <c r="BO532" s="369"/>
      <c r="BP532" s="369"/>
      <c r="BQ532" s="369"/>
      <c r="BR532" s="369"/>
      <c r="BS532" s="369"/>
      <c r="BT532" s="297"/>
      <c r="BU532" s="369"/>
      <c r="BV532" s="369"/>
      <c r="BW532" s="370"/>
      <c r="BX532" s="2"/>
      <c r="BY532" s="8"/>
      <c r="BZ532" s="8"/>
      <c r="CA532" s="8"/>
      <c r="CB532" s="8"/>
      <c r="CC532" s="8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57"/>
      <c r="DI532" s="58"/>
      <c r="DJ532" s="58"/>
      <c r="DK532" s="57"/>
      <c r="DL532" s="58"/>
      <c r="DM532" s="58"/>
      <c r="DN532" s="57"/>
      <c r="DO532" s="58"/>
      <c r="DP532" s="59"/>
      <c r="DQ532" s="59"/>
      <c r="DR532" s="59"/>
      <c r="DZ532" s="133"/>
    </row>
    <row r="533" spans="1:130" ht="12.75" customHeight="1" x14ac:dyDescent="0.2">
      <c r="A533" s="1">
        <v>12</v>
      </c>
      <c r="B533" s="372"/>
      <c r="C533" s="373"/>
      <c r="D533" s="373"/>
      <c r="E533" s="373"/>
      <c r="F533" s="373"/>
      <c r="G533" s="373"/>
      <c r="H533" s="373"/>
      <c r="I533" s="373"/>
      <c r="J533" s="373"/>
      <c r="K533" s="373"/>
      <c r="L533" s="373"/>
      <c r="M533" s="373"/>
      <c r="N533" s="373"/>
      <c r="O533" s="373"/>
      <c r="P533" s="373"/>
      <c r="Q533" s="373"/>
      <c r="R533" s="373"/>
      <c r="S533" s="373"/>
      <c r="T533" s="373"/>
      <c r="U533" s="373"/>
      <c r="V533" s="373"/>
      <c r="W533" s="373"/>
      <c r="X533" s="373"/>
      <c r="Y533" s="373"/>
      <c r="Z533" s="373"/>
      <c r="AA533" s="373"/>
      <c r="AB533" s="373"/>
      <c r="AC533" s="373"/>
      <c r="AD533" s="373"/>
      <c r="AE533" s="373"/>
      <c r="AF533" s="373"/>
      <c r="AG533" s="373"/>
      <c r="AH533" s="373"/>
      <c r="AI533" s="373"/>
      <c r="AJ533" s="373"/>
      <c r="AK533" s="373"/>
      <c r="AL533" s="373"/>
      <c r="AM533" s="373"/>
      <c r="AN533" s="373"/>
      <c r="AO533" s="373"/>
      <c r="AP533" s="373"/>
      <c r="AQ533" s="373"/>
      <c r="AR533" s="373"/>
      <c r="AS533" s="373"/>
      <c r="AT533" s="373"/>
      <c r="AU533" s="373"/>
      <c r="AV533" s="373"/>
      <c r="AW533" s="373"/>
      <c r="AX533" s="373"/>
      <c r="AY533" s="373"/>
      <c r="AZ533" s="373"/>
      <c r="BA533" s="373"/>
      <c r="BB533" s="373"/>
      <c r="BC533" s="373"/>
      <c r="BD533" s="373"/>
      <c r="BE533" s="373"/>
      <c r="BF533" s="373"/>
      <c r="BG533" s="373"/>
      <c r="BH533" s="373"/>
      <c r="BI533" s="373"/>
      <c r="BJ533" s="373"/>
      <c r="BK533" s="373"/>
      <c r="BL533" s="373"/>
      <c r="BM533" s="373"/>
      <c r="BN533" s="373"/>
      <c r="BO533" s="373"/>
      <c r="BP533" s="373"/>
      <c r="BQ533" s="373"/>
      <c r="BR533" s="373"/>
      <c r="BS533" s="373"/>
      <c r="BT533" s="373"/>
      <c r="BU533" s="373"/>
      <c r="BV533" s="373"/>
      <c r="BW533" s="74"/>
      <c r="BX533" s="2"/>
      <c r="BY533" s="8"/>
      <c r="BZ533" s="8"/>
      <c r="CA533" s="8"/>
      <c r="CB533" s="8"/>
      <c r="CC533" s="8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57"/>
      <c r="DI533" s="58"/>
      <c r="DJ533" s="58"/>
      <c r="DK533" s="57"/>
      <c r="DL533" s="58"/>
      <c r="DM533" s="58"/>
      <c r="DN533" s="57"/>
      <c r="DO533" s="58"/>
      <c r="DP533" s="59"/>
      <c r="DQ533" s="59"/>
      <c r="DR533" s="59"/>
      <c r="DZ533" s="133"/>
    </row>
    <row r="534" spans="1:130" ht="12.75" customHeight="1" x14ac:dyDescent="0.2">
      <c r="A534" s="1">
        <v>13</v>
      </c>
      <c r="B534" s="364" t="s">
        <v>4</v>
      </c>
      <c r="C534" s="324"/>
      <c r="D534" s="324"/>
      <c r="E534" s="338"/>
      <c r="F534" s="365" t="s">
        <v>5</v>
      </c>
      <c r="G534" s="338"/>
      <c r="H534" s="365" t="s">
        <v>6</v>
      </c>
      <c r="I534" s="324"/>
      <c r="J534" s="323" t="s">
        <v>7</v>
      </c>
      <c r="K534" s="324"/>
      <c r="L534" s="324"/>
      <c r="M534" s="324"/>
      <c r="N534" s="324"/>
      <c r="O534" s="324"/>
      <c r="P534" s="324"/>
      <c r="Q534" s="324"/>
      <c r="R534" s="324"/>
      <c r="S534" s="324"/>
      <c r="T534" s="324"/>
      <c r="U534" s="324"/>
      <c r="V534" s="324"/>
      <c r="W534" s="324"/>
      <c r="X534" s="324"/>
      <c r="Y534" s="324"/>
      <c r="Z534" s="324"/>
      <c r="AA534" s="324"/>
      <c r="AB534" s="324"/>
      <c r="AC534" s="324"/>
      <c r="AD534" s="324"/>
      <c r="AE534" s="324"/>
      <c r="AF534" s="338"/>
      <c r="AG534" s="366" t="s">
        <v>8</v>
      </c>
      <c r="AH534" s="324"/>
      <c r="AI534" s="324"/>
      <c r="AJ534" s="324"/>
      <c r="AK534" s="324"/>
      <c r="AL534" s="324"/>
      <c r="AM534" s="324"/>
      <c r="AN534" s="324"/>
      <c r="AO534" s="324"/>
      <c r="AP534" s="338"/>
      <c r="AQ534" s="323" t="s">
        <v>9</v>
      </c>
      <c r="AR534" s="324"/>
      <c r="AS534" s="324"/>
      <c r="AT534" s="324"/>
      <c r="AU534" s="324"/>
      <c r="AV534" s="324"/>
      <c r="AW534" s="324"/>
      <c r="AX534" s="324"/>
      <c r="AY534" s="324"/>
      <c r="AZ534" s="324"/>
      <c r="BA534" s="324"/>
      <c r="BB534" s="324"/>
      <c r="BC534" s="324"/>
      <c r="BD534" s="324"/>
      <c r="BE534" s="324"/>
      <c r="BF534" s="324"/>
      <c r="BG534" s="338"/>
      <c r="BH534" s="323" t="s">
        <v>10</v>
      </c>
      <c r="BI534" s="324"/>
      <c r="BJ534" s="324"/>
      <c r="BK534" s="324"/>
      <c r="BL534" s="324"/>
      <c r="BM534" s="324"/>
      <c r="BN534" s="338"/>
      <c r="BO534" s="323" t="s">
        <v>11</v>
      </c>
      <c r="BP534" s="324"/>
      <c r="BQ534" s="324"/>
      <c r="BR534" s="324"/>
      <c r="BS534" s="338"/>
      <c r="BT534" s="323" t="s">
        <v>12</v>
      </c>
      <c r="BU534" s="324"/>
      <c r="BV534" s="324"/>
      <c r="BW534" s="338"/>
      <c r="BX534" s="2"/>
      <c r="BY534" s="8"/>
      <c r="BZ534" s="8"/>
      <c r="CA534" s="8"/>
      <c r="CB534" s="8"/>
      <c r="CC534" s="8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57"/>
      <c r="DI534" s="58"/>
      <c r="DJ534" s="58"/>
      <c r="DK534" s="57"/>
      <c r="DL534" s="58"/>
      <c r="DM534" s="58"/>
      <c r="DN534" s="57"/>
      <c r="DO534" s="58"/>
      <c r="DP534" s="59"/>
      <c r="DQ534" s="59"/>
      <c r="DR534" s="59"/>
      <c r="DZ534" s="133"/>
    </row>
    <row r="535" spans="1:130" ht="12.75" customHeight="1" x14ac:dyDescent="0.2">
      <c r="A535" s="1">
        <v>13</v>
      </c>
      <c r="B535" s="364">
        <f>$B$7</f>
        <v>0</v>
      </c>
      <c r="C535" s="324"/>
      <c r="D535" s="324"/>
      <c r="E535" s="338"/>
      <c r="F535" s="365">
        <f>$F$7</f>
        <v>0</v>
      </c>
      <c r="G535" s="338"/>
      <c r="H535" s="365" t="s">
        <v>163</v>
      </c>
      <c r="I535" s="324"/>
      <c r="J535" s="323">
        <f>J491</f>
        <v>0</v>
      </c>
      <c r="K535" s="324"/>
      <c r="L535" s="324"/>
      <c r="M535" s="324"/>
      <c r="N535" s="324"/>
      <c r="O535" s="324"/>
      <c r="P535" s="324"/>
      <c r="Q535" s="324"/>
      <c r="R535" s="324"/>
      <c r="S535" s="324"/>
      <c r="T535" s="324"/>
      <c r="U535" s="324"/>
      <c r="V535" s="324"/>
      <c r="W535" s="324"/>
      <c r="X535" s="324"/>
      <c r="Y535" s="324"/>
      <c r="Z535" s="324"/>
      <c r="AA535" s="324"/>
      <c r="AB535" s="324"/>
      <c r="AC535" s="324"/>
      <c r="AD535" s="324"/>
      <c r="AE535" s="324"/>
      <c r="AF535" s="338"/>
      <c r="AG535" s="367" t="e">
        <f>VLOOKUP(J535,$DH$6:$DO$31,4,FALSE)</f>
        <v>#N/A</v>
      </c>
      <c r="AH535" s="324"/>
      <c r="AI535" s="324"/>
      <c r="AJ535" s="324"/>
      <c r="AK535" s="324"/>
      <c r="AL535" s="324"/>
      <c r="AM535" s="324"/>
      <c r="AN535" s="324"/>
      <c r="AO535" s="324"/>
      <c r="AP535" s="338"/>
      <c r="AQ535" s="323" t="e">
        <f>VLOOKUP(J535,$DH$6:$DO$31,7,FALSE)</f>
        <v>#N/A</v>
      </c>
      <c r="AR535" s="324"/>
      <c r="AS535" s="324"/>
      <c r="AT535" s="324"/>
      <c r="AU535" s="324"/>
      <c r="AV535" s="324"/>
      <c r="AW535" s="324"/>
      <c r="AX535" s="324"/>
      <c r="AY535" s="324"/>
      <c r="AZ535" s="324"/>
      <c r="BA535" s="324"/>
      <c r="BB535" s="324"/>
      <c r="BC535" s="324"/>
      <c r="BD535" s="324"/>
      <c r="BE535" s="324"/>
      <c r="BF535" s="324"/>
      <c r="BG535" s="338"/>
      <c r="BH535" s="323" t="e">
        <f>VLOOKUP(J535,$DH$6:$DP$31,9,FALSE)</f>
        <v>#N/A</v>
      </c>
      <c r="BI535" s="324"/>
      <c r="BJ535" s="324"/>
      <c r="BK535" s="324"/>
      <c r="BL535" s="324"/>
      <c r="BM535" s="324"/>
      <c r="BN535" s="338"/>
      <c r="BO535" s="323" t="e">
        <f>VLOOKUP(J535,$DH$6:$DP$31,8,FALSE)</f>
        <v>#N/A</v>
      </c>
      <c r="BP535" s="324"/>
      <c r="BQ535" s="324"/>
      <c r="BR535" s="324"/>
      <c r="BS535" s="338"/>
      <c r="BT535" s="323" t="e">
        <f>VLOOKUP(J535,$DH$6:$DP$31,2,FALSE)</f>
        <v>#N/A</v>
      </c>
      <c r="BU535" s="324"/>
      <c r="BV535" s="324"/>
      <c r="BW535" s="338"/>
      <c r="BX535" s="2"/>
      <c r="BY535" s="8"/>
      <c r="BZ535" s="8"/>
      <c r="CA535" s="8"/>
      <c r="CB535" s="8"/>
      <c r="CC535" s="8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57"/>
      <c r="DI535" s="58"/>
      <c r="DJ535" s="58"/>
      <c r="DK535" s="57"/>
      <c r="DL535" s="58"/>
      <c r="DM535" s="58"/>
      <c r="DN535" s="57"/>
      <c r="DO535" s="58"/>
      <c r="DP535" s="59"/>
      <c r="DQ535" s="59"/>
      <c r="DR535" s="59"/>
      <c r="DZ535" s="133"/>
    </row>
    <row r="536" spans="1:130" ht="12.75" customHeight="1" x14ac:dyDescent="0.2">
      <c r="A536" s="1">
        <v>13</v>
      </c>
      <c r="B536" s="169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  <c r="AN536" s="158"/>
      <c r="AO536" s="158"/>
      <c r="AP536" s="158"/>
      <c r="AQ536" s="158"/>
      <c r="AR536" s="158"/>
      <c r="AS536" s="158"/>
      <c r="AT536" s="158"/>
      <c r="AU536" s="158"/>
      <c r="AV536" s="158"/>
      <c r="AW536" s="158"/>
      <c r="AX536" s="158"/>
      <c r="AY536" s="158"/>
      <c r="AZ536" s="158"/>
      <c r="BA536" s="158"/>
      <c r="BB536" s="158"/>
      <c r="BC536" s="158"/>
      <c r="BD536" s="158"/>
      <c r="BE536" s="158"/>
      <c r="BF536" s="158"/>
      <c r="BG536" s="158"/>
      <c r="BH536" s="158"/>
      <c r="BI536" s="158"/>
      <c r="BJ536" s="158"/>
      <c r="BK536" s="158"/>
      <c r="BL536" s="158"/>
      <c r="BM536" s="158"/>
      <c r="BN536" s="158"/>
      <c r="BO536" s="158"/>
      <c r="BP536" s="158"/>
      <c r="BQ536" s="158"/>
      <c r="BR536" s="158"/>
      <c r="BS536" s="158"/>
      <c r="BT536" s="158"/>
      <c r="BU536" s="158"/>
      <c r="BV536" s="158"/>
      <c r="BW536" s="170"/>
      <c r="BX536" s="2"/>
      <c r="BY536" s="8"/>
      <c r="BZ536" s="8"/>
      <c r="CA536" s="8"/>
      <c r="CB536" s="8"/>
      <c r="CC536" s="8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57"/>
      <c r="DI536" s="58"/>
      <c r="DJ536" s="58"/>
      <c r="DK536" s="57"/>
      <c r="DL536" s="58"/>
      <c r="DM536" s="58"/>
      <c r="DN536" s="57"/>
      <c r="DO536" s="58"/>
      <c r="DP536" s="59"/>
      <c r="DQ536" s="59"/>
      <c r="DR536" s="59"/>
      <c r="DZ536" s="133"/>
    </row>
    <row r="537" spans="1:130" ht="12.75" customHeight="1" x14ac:dyDescent="0.2">
      <c r="A537" s="1">
        <v>13</v>
      </c>
      <c r="B537" s="351" t="s">
        <v>34</v>
      </c>
      <c r="C537" s="327"/>
      <c r="D537" s="352" t="s">
        <v>35</v>
      </c>
      <c r="E537" s="324"/>
      <c r="F537" s="324"/>
      <c r="G537" s="324"/>
      <c r="H537" s="324"/>
      <c r="I537" s="324"/>
      <c r="J537" s="324"/>
      <c r="K537" s="324"/>
      <c r="L537" s="324"/>
      <c r="M537" s="324"/>
      <c r="N537" s="324"/>
      <c r="O537" s="324"/>
      <c r="P537" s="324"/>
      <c r="Q537" s="338"/>
      <c r="R537" s="352" t="s">
        <v>36</v>
      </c>
      <c r="S537" s="324"/>
      <c r="T537" s="324"/>
      <c r="U537" s="324"/>
      <c r="V537" s="324"/>
      <c r="W537" s="324"/>
      <c r="X537" s="324"/>
      <c r="Y537" s="324"/>
      <c r="Z537" s="324"/>
      <c r="AA537" s="324"/>
      <c r="AB537" s="338"/>
      <c r="AC537" s="352" t="s">
        <v>37</v>
      </c>
      <c r="AD537" s="324"/>
      <c r="AE537" s="324"/>
      <c r="AF537" s="324"/>
      <c r="AG537" s="324"/>
      <c r="AH537" s="324"/>
      <c r="AI537" s="324"/>
      <c r="AJ537" s="324"/>
      <c r="AK537" s="324"/>
      <c r="AL537" s="324"/>
      <c r="AM537" s="324"/>
      <c r="AN537" s="324"/>
      <c r="AO537" s="324"/>
      <c r="AP537" s="324"/>
      <c r="AQ537" s="324"/>
      <c r="AR537" s="324"/>
      <c r="AS537" s="324"/>
      <c r="AT537" s="324"/>
      <c r="AU537" s="324"/>
      <c r="AV537" s="324"/>
      <c r="AW537" s="324"/>
      <c r="AX537" s="324"/>
      <c r="AY537" s="324"/>
      <c r="AZ537" s="324"/>
      <c r="BA537" s="324"/>
      <c r="BB537" s="324"/>
      <c r="BC537" s="324"/>
      <c r="BD537" s="324"/>
      <c r="BE537" s="338"/>
      <c r="BF537" s="352" t="s">
        <v>38</v>
      </c>
      <c r="BG537" s="324"/>
      <c r="BH537" s="324"/>
      <c r="BI537" s="324"/>
      <c r="BJ537" s="324"/>
      <c r="BK537" s="324"/>
      <c r="BL537" s="324"/>
      <c r="BM537" s="338"/>
      <c r="BN537" s="353" t="s">
        <v>39</v>
      </c>
      <c r="BO537" s="326"/>
      <c r="BP537" s="327"/>
      <c r="BQ537" s="353" t="s">
        <v>40</v>
      </c>
      <c r="BR537" s="327"/>
      <c r="BS537" s="354" t="s">
        <v>41</v>
      </c>
      <c r="BT537" s="324"/>
      <c r="BU537" s="324"/>
      <c r="BV537" s="324"/>
      <c r="BW537" s="338"/>
      <c r="BX537" s="2"/>
      <c r="BY537" s="8"/>
      <c r="BZ537" s="8"/>
      <c r="CA537" s="8"/>
      <c r="CB537" s="8"/>
      <c r="CC537" s="8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57"/>
      <c r="DI537" s="58"/>
      <c r="DJ537" s="58"/>
      <c r="DK537" s="57"/>
      <c r="DL537" s="58"/>
      <c r="DM537" s="58"/>
      <c r="DN537" s="57"/>
      <c r="DO537" s="58"/>
      <c r="DP537" s="59"/>
      <c r="DQ537" s="59"/>
      <c r="DR537" s="59"/>
      <c r="DZ537" s="133"/>
    </row>
    <row r="538" spans="1:130" ht="12.75" customHeight="1" x14ac:dyDescent="0.2">
      <c r="A538" s="1">
        <v>13</v>
      </c>
      <c r="B538" s="346"/>
      <c r="C538" s="347"/>
      <c r="D538" s="355" t="s">
        <v>52</v>
      </c>
      <c r="E538" s="326"/>
      <c r="F538" s="326"/>
      <c r="G538" s="326"/>
      <c r="H538" s="327"/>
      <c r="I538" s="355" t="s">
        <v>53</v>
      </c>
      <c r="J538" s="326"/>
      <c r="K538" s="326"/>
      <c r="L538" s="326"/>
      <c r="M538" s="327"/>
      <c r="N538" s="355" t="s">
        <v>54</v>
      </c>
      <c r="O538" s="326"/>
      <c r="P538" s="326"/>
      <c r="Q538" s="327"/>
      <c r="R538" s="356" t="s">
        <v>55</v>
      </c>
      <c r="S538" s="326"/>
      <c r="T538" s="327"/>
      <c r="U538" s="353" t="s">
        <v>56</v>
      </c>
      <c r="V538" s="326"/>
      <c r="W538" s="327"/>
      <c r="X538" s="353" t="s">
        <v>57</v>
      </c>
      <c r="Y538" s="327"/>
      <c r="Z538" s="353" t="s">
        <v>58</v>
      </c>
      <c r="AA538" s="326"/>
      <c r="AB538" s="327"/>
      <c r="AC538" s="352" t="s">
        <v>59</v>
      </c>
      <c r="AD538" s="324"/>
      <c r="AE538" s="324"/>
      <c r="AF538" s="324"/>
      <c r="AG538" s="324"/>
      <c r="AH538" s="338"/>
      <c r="AI538" s="352" t="s">
        <v>60</v>
      </c>
      <c r="AJ538" s="324"/>
      <c r="AK538" s="324"/>
      <c r="AL538" s="324"/>
      <c r="AM538" s="324"/>
      <c r="AN538" s="338"/>
      <c r="AO538" s="352" t="s">
        <v>61</v>
      </c>
      <c r="AP538" s="324"/>
      <c r="AQ538" s="324"/>
      <c r="AR538" s="324"/>
      <c r="AS538" s="324"/>
      <c r="AT538" s="338"/>
      <c r="AU538" s="352" t="s">
        <v>62</v>
      </c>
      <c r="AV538" s="324"/>
      <c r="AW538" s="324"/>
      <c r="AX538" s="324"/>
      <c r="AY538" s="324"/>
      <c r="AZ538" s="357"/>
      <c r="BA538" s="352" t="s">
        <v>63</v>
      </c>
      <c r="BB538" s="324"/>
      <c r="BC538" s="324"/>
      <c r="BD538" s="338"/>
      <c r="BE538" s="358" t="s">
        <v>64</v>
      </c>
      <c r="BF538" s="361" t="s">
        <v>65</v>
      </c>
      <c r="BG538" s="326"/>
      <c r="BH538" s="327"/>
      <c r="BI538" s="361" t="s">
        <v>66</v>
      </c>
      <c r="BJ538" s="326"/>
      <c r="BK538" s="326"/>
      <c r="BL538" s="326"/>
      <c r="BM538" s="327"/>
      <c r="BN538" s="346"/>
      <c r="BO538" s="322"/>
      <c r="BP538" s="347"/>
      <c r="BQ538" s="346"/>
      <c r="BR538" s="347"/>
      <c r="BS538" s="358" t="s">
        <v>67</v>
      </c>
      <c r="BT538" s="363" t="s">
        <v>68</v>
      </c>
      <c r="BU538" s="326"/>
      <c r="BV538" s="326"/>
      <c r="BW538" s="327"/>
      <c r="BX538" s="2"/>
      <c r="BY538" s="8"/>
      <c r="BZ538" s="8"/>
      <c r="CA538" s="8"/>
      <c r="CB538" s="8"/>
      <c r="CC538" s="8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57"/>
      <c r="DI538" s="58"/>
      <c r="DJ538" s="58"/>
      <c r="DK538" s="57"/>
      <c r="DL538" s="58"/>
      <c r="DM538" s="58"/>
      <c r="DN538" s="57"/>
      <c r="DO538" s="58"/>
      <c r="DP538" s="59"/>
      <c r="DQ538" s="59"/>
      <c r="DR538" s="59"/>
      <c r="DZ538" s="133"/>
    </row>
    <row r="539" spans="1:130" ht="12.75" customHeight="1" x14ac:dyDescent="0.2">
      <c r="A539" s="1">
        <v>13</v>
      </c>
      <c r="B539" s="346"/>
      <c r="C539" s="347"/>
      <c r="D539" s="346"/>
      <c r="E539" s="322"/>
      <c r="F539" s="322"/>
      <c r="G539" s="322"/>
      <c r="H539" s="347"/>
      <c r="I539" s="346"/>
      <c r="J539" s="322"/>
      <c r="K539" s="322"/>
      <c r="L539" s="322"/>
      <c r="M539" s="347"/>
      <c r="N539" s="346"/>
      <c r="O539" s="322"/>
      <c r="P539" s="322"/>
      <c r="Q539" s="347"/>
      <c r="R539" s="346"/>
      <c r="S539" s="322"/>
      <c r="T539" s="347"/>
      <c r="U539" s="346"/>
      <c r="V539" s="322"/>
      <c r="W539" s="347"/>
      <c r="X539" s="346"/>
      <c r="Y539" s="347"/>
      <c r="Z539" s="346"/>
      <c r="AA539" s="322"/>
      <c r="AB539" s="347"/>
      <c r="AC539" s="342" t="s">
        <v>77</v>
      </c>
      <c r="AD539" s="342" t="s">
        <v>78</v>
      </c>
      <c r="AE539" s="345" t="s">
        <v>79</v>
      </c>
      <c r="AF539" s="326"/>
      <c r="AG539" s="326"/>
      <c r="AH539" s="327"/>
      <c r="AI539" s="342" t="s">
        <v>77</v>
      </c>
      <c r="AJ539" s="342" t="s">
        <v>78</v>
      </c>
      <c r="AK539" s="345" t="s">
        <v>79</v>
      </c>
      <c r="AL539" s="326"/>
      <c r="AM539" s="326"/>
      <c r="AN539" s="327"/>
      <c r="AO539" s="342" t="s">
        <v>77</v>
      </c>
      <c r="AP539" s="342" t="s">
        <v>78</v>
      </c>
      <c r="AQ539" s="345" t="s">
        <v>79</v>
      </c>
      <c r="AR539" s="326"/>
      <c r="AS539" s="326"/>
      <c r="AT539" s="327"/>
      <c r="AU539" s="342" t="s">
        <v>77</v>
      </c>
      <c r="AV539" s="342" t="s">
        <v>78</v>
      </c>
      <c r="AW539" s="345" t="s">
        <v>79</v>
      </c>
      <c r="AX539" s="326"/>
      <c r="AY539" s="326"/>
      <c r="AZ539" s="327"/>
      <c r="BA539" s="342" t="s">
        <v>77</v>
      </c>
      <c r="BB539" s="342" t="s">
        <v>65</v>
      </c>
      <c r="BC539" s="348" t="s">
        <v>80</v>
      </c>
      <c r="BD539" s="349"/>
      <c r="BE539" s="359"/>
      <c r="BF539" s="346"/>
      <c r="BG539" s="322"/>
      <c r="BH539" s="347"/>
      <c r="BI539" s="346"/>
      <c r="BJ539" s="322"/>
      <c r="BK539" s="322"/>
      <c r="BL539" s="322"/>
      <c r="BM539" s="347"/>
      <c r="BN539" s="346"/>
      <c r="BO539" s="322"/>
      <c r="BP539" s="347"/>
      <c r="BQ539" s="346"/>
      <c r="BR539" s="347"/>
      <c r="BS539" s="359"/>
      <c r="BT539" s="346"/>
      <c r="BU539" s="322"/>
      <c r="BV539" s="322"/>
      <c r="BW539" s="347"/>
      <c r="BX539" s="2"/>
      <c r="BY539" s="8"/>
      <c r="BZ539" s="8"/>
      <c r="CA539" s="8"/>
      <c r="CB539" s="8"/>
      <c r="CC539" s="8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57"/>
      <c r="DI539" s="58"/>
      <c r="DJ539" s="58"/>
      <c r="DK539" s="57"/>
      <c r="DL539" s="58"/>
      <c r="DM539" s="58"/>
      <c r="DN539" s="57"/>
      <c r="DO539" s="58"/>
      <c r="DP539" s="59"/>
      <c r="DQ539" s="59"/>
      <c r="DR539" s="59"/>
      <c r="DZ539" s="133"/>
    </row>
    <row r="540" spans="1:130" ht="12.75" customHeight="1" x14ac:dyDescent="0.2">
      <c r="A540" s="1">
        <v>13</v>
      </c>
      <c r="B540" s="346"/>
      <c r="C540" s="347"/>
      <c r="D540" s="346"/>
      <c r="E540" s="322"/>
      <c r="F540" s="322"/>
      <c r="G540" s="322"/>
      <c r="H540" s="347"/>
      <c r="I540" s="346"/>
      <c r="J540" s="322"/>
      <c r="K540" s="322"/>
      <c r="L540" s="322"/>
      <c r="M540" s="347"/>
      <c r="N540" s="346"/>
      <c r="O540" s="322"/>
      <c r="P540" s="322"/>
      <c r="Q540" s="347"/>
      <c r="R540" s="346"/>
      <c r="S540" s="322"/>
      <c r="T540" s="347"/>
      <c r="U540" s="346"/>
      <c r="V540" s="322"/>
      <c r="W540" s="347"/>
      <c r="X540" s="346"/>
      <c r="Y540" s="347"/>
      <c r="Z540" s="346"/>
      <c r="AA540" s="322"/>
      <c r="AB540" s="347"/>
      <c r="AC540" s="343"/>
      <c r="AD540" s="343"/>
      <c r="AE540" s="346"/>
      <c r="AF540" s="322"/>
      <c r="AG540" s="322"/>
      <c r="AH540" s="347"/>
      <c r="AI540" s="343"/>
      <c r="AJ540" s="343"/>
      <c r="AK540" s="346"/>
      <c r="AL540" s="322"/>
      <c r="AM540" s="322"/>
      <c r="AN540" s="347"/>
      <c r="AO540" s="343"/>
      <c r="AP540" s="343"/>
      <c r="AQ540" s="346"/>
      <c r="AR540" s="322"/>
      <c r="AS540" s="322"/>
      <c r="AT540" s="347"/>
      <c r="AU540" s="343"/>
      <c r="AV540" s="343"/>
      <c r="AW540" s="346"/>
      <c r="AX540" s="322"/>
      <c r="AY540" s="322"/>
      <c r="AZ540" s="347"/>
      <c r="BA540" s="343"/>
      <c r="BB540" s="343"/>
      <c r="BC540" s="346"/>
      <c r="BD540" s="347"/>
      <c r="BE540" s="359"/>
      <c r="BF540" s="346"/>
      <c r="BG540" s="322"/>
      <c r="BH540" s="347"/>
      <c r="BI540" s="346"/>
      <c r="BJ540" s="322"/>
      <c r="BK540" s="322"/>
      <c r="BL540" s="322"/>
      <c r="BM540" s="347"/>
      <c r="BN540" s="346"/>
      <c r="BO540" s="322"/>
      <c r="BP540" s="347"/>
      <c r="BQ540" s="346"/>
      <c r="BR540" s="347"/>
      <c r="BS540" s="359"/>
      <c r="BT540" s="346"/>
      <c r="BU540" s="322"/>
      <c r="BV540" s="322"/>
      <c r="BW540" s="347"/>
      <c r="BX540" s="2"/>
      <c r="BY540" s="8"/>
      <c r="BZ540" s="8"/>
      <c r="CA540" s="8"/>
      <c r="CB540" s="8"/>
      <c r="CC540" s="8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57"/>
      <c r="DI540" s="58"/>
      <c r="DJ540" s="58"/>
      <c r="DK540" s="57"/>
      <c r="DL540" s="58"/>
      <c r="DM540" s="58"/>
      <c r="DN540" s="57"/>
      <c r="DO540" s="58"/>
      <c r="DP540" s="59"/>
      <c r="DQ540" s="59"/>
      <c r="DR540" s="59"/>
      <c r="DZ540" s="133"/>
    </row>
    <row r="541" spans="1:130" ht="12.75" customHeight="1" x14ac:dyDescent="0.2">
      <c r="A541" s="1">
        <v>13</v>
      </c>
      <c r="B541" s="328"/>
      <c r="C541" s="330"/>
      <c r="D541" s="328"/>
      <c r="E541" s="329"/>
      <c r="F541" s="329"/>
      <c r="G541" s="329"/>
      <c r="H541" s="330"/>
      <c r="I541" s="328"/>
      <c r="J541" s="329"/>
      <c r="K541" s="329"/>
      <c r="L541" s="329"/>
      <c r="M541" s="330"/>
      <c r="N541" s="328"/>
      <c r="O541" s="329"/>
      <c r="P541" s="329"/>
      <c r="Q541" s="330"/>
      <c r="R541" s="328"/>
      <c r="S541" s="329"/>
      <c r="T541" s="330"/>
      <c r="U541" s="328"/>
      <c r="V541" s="329"/>
      <c r="W541" s="330"/>
      <c r="X541" s="328"/>
      <c r="Y541" s="330"/>
      <c r="Z541" s="328"/>
      <c r="AA541" s="329"/>
      <c r="AB541" s="330"/>
      <c r="AC541" s="343"/>
      <c r="AD541" s="343"/>
      <c r="AE541" s="346"/>
      <c r="AF541" s="322"/>
      <c r="AG541" s="322"/>
      <c r="AH541" s="347"/>
      <c r="AI541" s="343"/>
      <c r="AJ541" s="343"/>
      <c r="AK541" s="346"/>
      <c r="AL541" s="322"/>
      <c r="AM541" s="322"/>
      <c r="AN541" s="347"/>
      <c r="AO541" s="343"/>
      <c r="AP541" s="343"/>
      <c r="AQ541" s="346"/>
      <c r="AR541" s="322"/>
      <c r="AS541" s="322"/>
      <c r="AT541" s="347"/>
      <c r="AU541" s="343"/>
      <c r="AV541" s="343"/>
      <c r="AW541" s="346"/>
      <c r="AX541" s="322"/>
      <c r="AY541" s="322"/>
      <c r="AZ541" s="347"/>
      <c r="BA541" s="343"/>
      <c r="BB541" s="343"/>
      <c r="BC541" s="346"/>
      <c r="BD541" s="347"/>
      <c r="BE541" s="359"/>
      <c r="BF541" s="328"/>
      <c r="BG541" s="329"/>
      <c r="BH541" s="330"/>
      <c r="BI541" s="328"/>
      <c r="BJ541" s="329"/>
      <c r="BK541" s="329"/>
      <c r="BL541" s="329"/>
      <c r="BM541" s="330"/>
      <c r="BN541" s="346"/>
      <c r="BO541" s="322"/>
      <c r="BP541" s="347"/>
      <c r="BQ541" s="346"/>
      <c r="BR541" s="347"/>
      <c r="BS541" s="362"/>
      <c r="BT541" s="328"/>
      <c r="BU541" s="329"/>
      <c r="BV541" s="329"/>
      <c r="BW541" s="330"/>
      <c r="BX541" s="2"/>
      <c r="BY541" s="8"/>
      <c r="BZ541" s="8"/>
      <c r="CA541" s="8"/>
      <c r="CB541" s="8"/>
      <c r="CC541" s="8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57"/>
      <c r="DI541" s="58"/>
      <c r="DJ541" s="58"/>
      <c r="DK541" s="57"/>
      <c r="DL541" s="58"/>
      <c r="DM541" s="58"/>
      <c r="DN541" s="57"/>
      <c r="DO541" s="58"/>
      <c r="DP541" s="59"/>
      <c r="DQ541" s="59"/>
      <c r="DR541" s="59"/>
      <c r="DZ541" s="133"/>
    </row>
    <row r="542" spans="1:130" ht="12.75" customHeight="1" x14ac:dyDescent="0.2">
      <c r="A542" s="1">
        <v>13</v>
      </c>
      <c r="B542" s="135" t="s">
        <v>103</v>
      </c>
      <c r="C542" s="135" t="s">
        <v>104</v>
      </c>
      <c r="D542" s="337" t="s">
        <v>105</v>
      </c>
      <c r="E542" s="324"/>
      <c r="F542" s="324"/>
      <c r="G542" s="324"/>
      <c r="H542" s="338"/>
      <c r="I542" s="337" t="s">
        <v>105</v>
      </c>
      <c r="J542" s="324"/>
      <c r="K542" s="324"/>
      <c r="L542" s="324"/>
      <c r="M542" s="338"/>
      <c r="N542" s="337" t="s">
        <v>105</v>
      </c>
      <c r="O542" s="324"/>
      <c r="P542" s="324"/>
      <c r="Q542" s="338"/>
      <c r="R542" s="337" t="s">
        <v>106</v>
      </c>
      <c r="S542" s="324"/>
      <c r="T542" s="338"/>
      <c r="U542" s="337" t="s">
        <v>106</v>
      </c>
      <c r="V542" s="324"/>
      <c r="W542" s="338"/>
      <c r="X542" s="337" t="s">
        <v>107</v>
      </c>
      <c r="Y542" s="338"/>
      <c r="Z542" s="337" t="s">
        <v>105</v>
      </c>
      <c r="AA542" s="324"/>
      <c r="AB542" s="338"/>
      <c r="AC542" s="344"/>
      <c r="AD542" s="344"/>
      <c r="AE542" s="328"/>
      <c r="AF542" s="329"/>
      <c r="AG542" s="329"/>
      <c r="AH542" s="330"/>
      <c r="AI542" s="344"/>
      <c r="AJ542" s="344"/>
      <c r="AK542" s="328"/>
      <c r="AL542" s="329"/>
      <c r="AM542" s="329"/>
      <c r="AN542" s="330"/>
      <c r="AO542" s="344"/>
      <c r="AP542" s="344"/>
      <c r="AQ542" s="328"/>
      <c r="AR542" s="329"/>
      <c r="AS542" s="329"/>
      <c r="AT542" s="330"/>
      <c r="AU542" s="344"/>
      <c r="AV542" s="344"/>
      <c r="AW542" s="328"/>
      <c r="AX542" s="329"/>
      <c r="AY542" s="329"/>
      <c r="AZ542" s="330"/>
      <c r="BA542" s="344"/>
      <c r="BB542" s="344"/>
      <c r="BC542" s="328"/>
      <c r="BD542" s="330"/>
      <c r="BE542" s="360"/>
      <c r="BF542" s="350" t="s">
        <v>108</v>
      </c>
      <c r="BG542" s="324"/>
      <c r="BH542" s="338"/>
      <c r="BI542" s="337" t="s">
        <v>109</v>
      </c>
      <c r="BJ542" s="338"/>
      <c r="BK542" s="337" t="s">
        <v>110</v>
      </c>
      <c r="BL542" s="324"/>
      <c r="BM542" s="338"/>
      <c r="BN542" s="328"/>
      <c r="BO542" s="329"/>
      <c r="BP542" s="330"/>
      <c r="BQ542" s="328"/>
      <c r="BR542" s="330"/>
      <c r="BS542" s="159" t="s">
        <v>104</v>
      </c>
      <c r="BT542" s="337" t="s">
        <v>111</v>
      </c>
      <c r="BU542" s="324"/>
      <c r="BV542" s="324"/>
      <c r="BW542" s="338"/>
      <c r="BX542" s="2"/>
      <c r="BY542" s="8"/>
      <c r="BZ542" s="8"/>
      <c r="CA542" s="8"/>
      <c r="CB542" s="8"/>
      <c r="CC542" s="8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57"/>
      <c r="DI542" s="58"/>
      <c r="DJ542" s="58"/>
      <c r="DK542" s="57"/>
      <c r="DL542" s="58"/>
      <c r="DM542" s="58"/>
      <c r="DN542" s="57"/>
      <c r="DO542" s="58"/>
      <c r="DP542" s="59"/>
      <c r="DQ542" s="59"/>
      <c r="DR542" s="59"/>
      <c r="DZ542" s="133"/>
    </row>
    <row r="543" spans="1:130" ht="12.75" customHeight="1" x14ac:dyDescent="0.2">
      <c r="A543" s="1">
        <v>13</v>
      </c>
      <c r="B543" s="160" t="s">
        <v>87</v>
      </c>
      <c r="C543" s="160" t="s">
        <v>19</v>
      </c>
      <c r="D543" s="339"/>
      <c r="E543" s="315"/>
      <c r="F543" s="315"/>
      <c r="G543" s="315"/>
      <c r="H543" s="318"/>
      <c r="I543" s="339"/>
      <c r="J543" s="315"/>
      <c r="K543" s="315"/>
      <c r="L543" s="315"/>
      <c r="M543" s="318"/>
      <c r="N543" s="340" t="str">
        <f t="shared" ref="N543:N566" si="53">IF(D543="","",INT(VLOOKUP($J$7,$DH$6:$DO$31,3,FALSE)+D543))</f>
        <v/>
      </c>
      <c r="O543" s="315"/>
      <c r="P543" s="315"/>
      <c r="Q543" s="318"/>
      <c r="R543" s="339"/>
      <c r="S543" s="315"/>
      <c r="T543" s="318"/>
      <c r="U543" s="339"/>
      <c r="V543" s="315"/>
      <c r="W543" s="318"/>
      <c r="X543" s="340" t="str">
        <f t="shared" ref="X543:X566" si="54">IF(OR(U543="",U543&gt;R543),"",100*(Z543/(6.11*EXP((17.27*R543)/(237.3+R543)))))</f>
        <v/>
      </c>
      <c r="Y543" s="318"/>
      <c r="Z543" s="339" t="str">
        <f t="shared" ref="Z543:Z566" si="55">IF(OR(U543="",U543&gt;R543),"",6.11*EXP((17.7*U543/(243.5+U543))))</f>
        <v/>
      </c>
      <c r="AA543" s="315"/>
      <c r="AB543" s="318"/>
      <c r="AC543" s="138"/>
      <c r="AD543" s="139"/>
      <c r="AE543" s="340"/>
      <c r="AF543" s="315"/>
      <c r="AG543" s="315"/>
      <c r="AH543" s="318"/>
      <c r="AI543" s="140"/>
      <c r="AJ543" s="139"/>
      <c r="AK543" s="340"/>
      <c r="AL543" s="315"/>
      <c r="AM543" s="315"/>
      <c r="AN543" s="318"/>
      <c r="AO543" s="140"/>
      <c r="AP543" s="139"/>
      <c r="AQ543" s="340"/>
      <c r="AR543" s="315"/>
      <c r="AS543" s="315"/>
      <c r="AT543" s="318"/>
      <c r="AU543" s="140"/>
      <c r="AV543" s="139"/>
      <c r="AW543" s="340"/>
      <c r="AX543" s="315"/>
      <c r="AY543" s="315"/>
      <c r="AZ543" s="318"/>
      <c r="BA543" s="140"/>
      <c r="BB543" s="141"/>
      <c r="BC543" s="340"/>
      <c r="BD543" s="318"/>
      <c r="BE543" s="161"/>
      <c r="BF543" s="341"/>
      <c r="BG543" s="315"/>
      <c r="BH543" s="318"/>
      <c r="BI543" s="340"/>
      <c r="BJ543" s="318"/>
      <c r="BK543" s="339" t="str">
        <f t="shared" ref="BK543:BK566" si="56">IF(BI543="","",BI543/1.94384)</f>
        <v/>
      </c>
      <c r="BL543" s="315"/>
      <c r="BM543" s="318"/>
      <c r="BN543" s="341"/>
      <c r="BO543" s="315"/>
      <c r="BP543" s="318"/>
      <c r="BQ543" s="341"/>
      <c r="BR543" s="318"/>
      <c r="BS543" s="142" t="s">
        <v>101</v>
      </c>
      <c r="BT543" s="339"/>
      <c r="BU543" s="315"/>
      <c r="BV543" s="315"/>
      <c r="BW543" s="318"/>
      <c r="BX543" s="2"/>
      <c r="BY543" s="8"/>
      <c r="BZ543" s="8"/>
      <c r="CA543" s="8"/>
      <c r="CB543" s="8"/>
      <c r="CC543" s="8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57"/>
      <c r="DI543" s="58"/>
      <c r="DJ543" s="58"/>
      <c r="DK543" s="57"/>
      <c r="DL543" s="58"/>
      <c r="DM543" s="58"/>
      <c r="DN543" s="57"/>
      <c r="DO543" s="58"/>
      <c r="DP543" s="59"/>
      <c r="DQ543" s="59"/>
      <c r="DR543" s="59"/>
      <c r="DZ543" s="133"/>
    </row>
    <row r="544" spans="1:130" ht="12.75" customHeight="1" x14ac:dyDescent="0.2">
      <c r="A544" s="1">
        <v>13</v>
      </c>
      <c r="B544" s="162" t="s">
        <v>94</v>
      </c>
      <c r="C544" s="162" t="s">
        <v>27</v>
      </c>
      <c r="D544" s="335"/>
      <c r="E544" s="302"/>
      <c r="F544" s="302"/>
      <c r="G544" s="302"/>
      <c r="H544" s="303"/>
      <c r="I544" s="335"/>
      <c r="J544" s="302"/>
      <c r="K544" s="302"/>
      <c r="L544" s="302"/>
      <c r="M544" s="303"/>
      <c r="N544" s="336" t="str">
        <f t="shared" si="53"/>
        <v/>
      </c>
      <c r="O544" s="302"/>
      <c r="P544" s="302"/>
      <c r="Q544" s="303"/>
      <c r="R544" s="335"/>
      <c r="S544" s="302"/>
      <c r="T544" s="303"/>
      <c r="U544" s="335"/>
      <c r="V544" s="302"/>
      <c r="W544" s="303"/>
      <c r="X544" s="336" t="str">
        <f t="shared" si="54"/>
        <v/>
      </c>
      <c r="Y544" s="303"/>
      <c r="Z544" s="335" t="str">
        <f t="shared" si="55"/>
        <v/>
      </c>
      <c r="AA544" s="302"/>
      <c r="AB544" s="303"/>
      <c r="AC544" s="144"/>
      <c r="AD544" s="145"/>
      <c r="AE544" s="336"/>
      <c r="AF544" s="302"/>
      <c r="AG544" s="302"/>
      <c r="AH544" s="303"/>
      <c r="AI544" s="146"/>
      <c r="AJ544" s="145"/>
      <c r="AK544" s="336"/>
      <c r="AL544" s="302"/>
      <c r="AM544" s="302"/>
      <c r="AN544" s="303"/>
      <c r="AO544" s="146"/>
      <c r="AP544" s="145"/>
      <c r="AQ544" s="336"/>
      <c r="AR544" s="302"/>
      <c r="AS544" s="302"/>
      <c r="AT544" s="303"/>
      <c r="AU544" s="146"/>
      <c r="AV544" s="145"/>
      <c r="AW544" s="336"/>
      <c r="AX544" s="302"/>
      <c r="AY544" s="302"/>
      <c r="AZ544" s="303"/>
      <c r="BA544" s="146"/>
      <c r="BB544" s="145"/>
      <c r="BC544" s="336"/>
      <c r="BD544" s="303"/>
      <c r="BE544" s="163"/>
      <c r="BF544" s="306"/>
      <c r="BG544" s="302"/>
      <c r="BH544" s="303"/>
      <c r="BI544" s="336"/>
      <c r="BJ544" s="303"/>
      <c r="BK544" s="335" t="str">
        <f t="shared" si="56"/>
        <v/>
      </c>
      <c r="BL544" s="302"/>
      <c r="BM544" s="303"/>
      <c r="BN544" s="306"/>
      <c r="BO544" s="302"/>
      <c r="BP544" s="303"/>
      <c r="BQ544" s="306"/>
      <c r="BR544" s="303"/>
      <c r="BS544" s="147" t="s">
        <v>117</v>
      </c>
      <c r="BT544" s="335"/>
      <c r="BU544" s="302"/>
      <c r="BV544" s="302"/>
      <c r="BW544" s="303"/>
      <c r="BX544" s="2"/>
      <c r="BY544" s="8"/>
      <c r="BZ544" s="8"/>
      <c r="CA544" s="8"/>
      <c r="CB544" s="8"/>
      <c r="CC544" s="8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57"/>
      <c r="DI544" s="58"/>
      <c r="DJ544" s="58"/>
      <c r="DK544" s="57"/>
      <c r="DL544" s="58"/>
      <c r="DM544" s="58"/>
      <c r="DN544" s="57"/>
      <c r="DO544" s="58"/>
      <c r="DP544" s="59"/>
      <c r="DQ544" s="59"/>
      <c r="DR544" s="59"/>
      <c r="DZ544" s="133"/>
    </row>
    <row r="545" spans="1:130" ht="12.75" customHeight="1" x14ac:dyDescent="0.2">
      <c r="A545" s="1">
        <v>13</v>
      </c>
      <c r="B545" s="162" t="s">
        <v>101</v>
      </c>
      <c r="C545" s="162" t="s">
        <v>33</v>
      </c>
      <c r="D545" s="335"/>
      <c r="E545" s="302"/>
      <c r="F545" s="302"/>
      <c r="G545" s="302"/>
      <c r="H545" s="303"/>
      <c r="I545" s="335"/>
      <c r="J545" s="302"/>
      <c r="K545" s="302"/>
      <c r="L545" s="302"/>
      <c r="M545" s="303"/>
      <c r="N545" s="336" t="str">
        <f t="shared" si="53"/>
        <v/>
      </c>
      <c r="O545" s="302"/>
      <c r="P545" s="302"/>
      <c r="Q545" s="303"/>
      <c r="R545" s="335"/>
      <c r="S545" s="302"/>
      <c r="T545" s="303"/>
      <c r="U545" s="335"/>
      <c r="V545" s="302"/>
      <c r="W545" s="303"/>
      <c r="X545" s="336" t="str">
        <f t="shared" si="54"/>
        <v/>
      </c>
      <c r="Y545" s="303"/>
      <c r="Z545" s="335" t="str">
        <f t="shared" si="55"/>
        <v/>
      </c>
      <c r="AA545" s="302"/>
      <c r="AB545" s="303"/>
      <c r="AC545" s="144"/>
      <c r="AD545" s="145"/>
      <c r="AE545" s="336"/>
      <c r="AF545" s="302"/>
      <c r="AG545" s="302"/>
      <c r="AH545" s="303"/>
      <c r="AI545" s="146"/>
      <c r="AJ545" s="145"/>
      <c r="AK545" s="336"/>
      <c r="AL545" s="302"/>
      <c r="AM545" s="302"/>
      <c r="AN545" s="303"/>
      <c r="AO545" s="146"/>
      <c r="AP545" s="145"/>
      <c r="AQ545" s="336"/>
      <c r="AR545" s="302"/>
      <c r="AS545" s="302"/>
      <c r="AT545" s="303"/>
      <c r="AU545" s="146"/>
      <c r="AV545" s="145"/>
      <c r="AW545" s="336"/>
      <c r="AX545" s="302"/>
      <c r="AY545" s="302"/>
      <c r="AZ545" s="303"/>
      <c r="BA545" s="146"/>
      <c r="BB545" s="145"/>
      <c r="BC545" s="336"/>
      <c r="BD545" s="303"/>
      <c r="BE545" s="163"/>
      <c r="BF545" s="306"/>
      <c r="BG545" s="302"/>
      <c r="BH545" s="303"/>
      <c r="BI545" s="336"/>
      <c r="BJ545" s="303"/>
      <c r="BK545" s="335" t="str">
        <f t="shared" si="56"/>
        <v/>
      </c>
      <c r="BL545" s="302"/>
      <c r="BM545" s="303"/>
      <c r="BN545" s="306"/>
      <c r="BO545" s="302"/>
      <c r="BP545" s="303"/>
      <c r="BQ545" s="306"/>
      <c r="BR545" s="303"/>
      <c r="BS545" s="148">
        <v>10</v>
      </c>
      <c r="BT545" s="335"/>
      <c r="BU545" s="302"/>
      <c r="BV545" s="302"/>
      <c r="BW545" s="303"/>
      <c r="BX545" s="2"/>
      <c r="BY545" s="8"/>
      <c r="BZ545" s="8"/>
      <c r="CA545" s="8"/>
      <c r="CB545" s="8"/>
      <c r="CC545" s="8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57"/>
      <c r="DI545" s="58"/>
      <c r="DJ545" s="58"/>
      <c r="DK545" s="57"/>
      <c r="DL545" s="58"/>
      <c r="DM545" s="58"/>
      <c r="DN545" s="57"/>
      <c r="DO545" s="58"/>
      <c r="DP545" s="59"/>
      <c r="DQ545" s="59"/>
      <c r="DR545" s="59"/>
      <c r="DZ545" s="133"/>
    </row>
    <row r="546" spans="1:130" ht="12.75" customHeight="1" x14ac:dyDescent="0.2">
      <c r="A546" s="1">
        <v>13</v>
      </c>
      <c r="B546" s="162" t="s">
        <v>117</v>
      </c>
      <c r="C546" s="162" t="s">
        <v>47</v>
      </c>
      <c r="D546" s="335"/>
      <c r="E546" s="302"/>
      <c r="F546" s="302"/>
      <c r="G546" s="302"/>
      <c r="H546" s="303"/>
      <c r="I546" s="335"/>
      <c r="J546" s="302"/>
      <c r="K546" s="302"/>
      <c r="L546" s="302"/>
      <c r="M546" s="303"/>
      <c r="N546" s="336" t="str">
        <f t="shared" si="53"/>
        <v/>
      </c>
      <c r="O546" s="302"/>
      <c r="P546" s="302"/>
      <c r="Q546" s="303"/>
      <c r="R546" s="335"/>
      <c r="S546" s="302"/>
      <c r="T546" s="303"/>
      <c r="U546" s="335"/>
      <c r="V546" s="302"/>
      <c r="W546" s="303"/>
      <c r="X546" s="336" t="str">
        <f t="shared" si="54"/>
        <v/>
      </c>
      <c r="Y546" s="303"/>
      <c r="Z546" s="335" t="str">
        <f t="shared" si="55"/>
        <v/>
      </c>
      <c r="AA546" s="302"/>
      <c r="AB546" s="303"/>
      <c r="AC546" s="144"/>
      <c r="AD546" s="145"/>
      <c r="AE546" s="336"/>
      <c r="AF546" s="302"/>
      <c r="AG546" s="302"/>
      <c r="AH546" s="303"/>
      <c r="AI546" s="146"/>
      <c r="AJ546" s="145"/>
      <c r="AK546" s="336"/>
      <c r="AL546" s="302"/>
      <c r="AM546" s="302"/>
      <c r="AN546" s="303"/>
      <c r="AO546" s="146"/>
      <c r="AP546" s="145"/>
      <c r="AQ546" s="336"/>
      <c r="AR546" s="302"/>
      <c r="AS546" s="302"/>
      <c r="AT546" s="303"/>
      <c r="AU546" s="146"/>
      <c r="AV546" s="145"/>
      <c r="AW546" s="336"/>
      <c r="AX546" s="302"/>
      <c r="AY546" s="302"/>
      <c r="AZ546" s="303"/>
      <c r="BA546" s="146"/>
      <c r="BB546" s="145"/>
      <c r="BC546" s="336"/>
      <c r="BD546" s="303"/>
      <c r="BE546" s="163"/>
      <c r="BF546" s="306"/>
      <c r="BG546" s="302"/>
      <c r="BH546" s="303"/>
      <c r="BI546" s="336"/>
      <c r="BJ546" s="303"/>
      <c r="BK546" s="335" t="str">
        <f t="shared" si="56"/>
        <v/>
      </c>
      <c r="BL546" s="302"/>
      <c r="BM546" s="303"/>
      <c r="BN546" s="306"/>
      <c r="BO546" s="302"/>
      <c r="BP546" s="303"/>
      <c r="BQ546" s="306"/>
      <c r="BR546" s="303"/>
      <c r="BS546" s="148">
        <v>11</v>
      </c>
      <c r="BT546" s="335"/>
      <c r="BU546" s="302"/>
      <c r="BV546" s="302"/>
      <c r="BW546" s="303"/>
      <c r="BX546" s="2"/>
      <c r="BY546" s="8"/>
      <c r="BZ546" s="8"/>
      <c r="CA546" s="8"/>
      <c r="CB546" s="8"/>
      <c r="CC546" s="8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57"/>
      <c r="DI546" s="58"/>
      <c r="DJ546" s="58"/>
      <c r="DK546" s="57"/>
      <c r="DL546" s="58"/>
      <c r="DM546" s="58"/>
      <c r="DN546" s="57"/>
      <c r="DO546" s="58"/>
      <c r="DP546" s="59"/>
      <c r="DQ546" s="59"/>
      <c r="DR546" s="59"/>
      <c r="DZ546" s="133"/>
    </row>
    <row r="547" spans="1:130" ht="12.75" customHeight="1" x14ac:dyDescent="0.2">
      <c r="A547" s="1">
        <v>13</v>
      </c>
      <c r="B547" s="163" t="s">
        <v>145</v>
      </c>
      <c r="C547" s="163" t="s">
        <v>75</v>
      </c>
      <c r="D547" s="335"/>
      <c r="E547" s="302"/>
      <c r="F547" s="302"/>
      <c r="G547" s="302"/>
      <c r="H547" s="303"/>
      <c r="I547" s="335"/>
      <c r="J547" s="302"/>
      <c r="K547" s="302"/>
      <c r="L547" s="302"/>
      <c r="M547" s="303"/>
      <c r="N547" s="336" t="str">
        <f t="shared" si="53"/>
        <v/>
      </c>
      <c r="O547" s="302"/>
      <c r="P547" s="302"/>
      <c r="Q547" s="303"/>
      <c r="R547" s="335"/>
      <c r="S547" s="302"/>
      <c r="T547" s="303"/>
      <c r="U547" s="335"/>
      <c r="V547" s="302"/>
      <c r="W547" s="303"/>
      <c r="X547" s="336" t="str">
        <f t="shared" si="54"/>
        <v/>
      </c>
      <c r="Y547" s="303"/>
      <c r="Z547" s="335" t="str">
        <f t="shared" si="55"/>
        <v/>
      </c>
      <c r="AA547" s="302"/>
      <c r="AB547" s="303"/>
      <c r="AC547" s="144"/>
      <c r="AD547" s="145"/>
      <c r="AE547" s="336"/>
      <c r="AF547" s="302"/>
      <c r="AG547" s="302"/>
      <c r="AH547" s="303"/>
      <c r="AI547" s="146"/>
      <c r="AJ547" s="145"/>
      <c r="AK547" s="336"/>
      <c r="AL547" s="302"/>
      <c r="AM547" s="302"/>
      <c r="AN547" s="303"/>
      <c r="AO547" s="146"/>
      <c r="AP547" s="145"/>
      <c r="AQ547" s="336"/>
      <c r="AR547" s="302"/>
      <c r="AS547" s="302"/>
      <c r="AT547" s="303"/>
      <c r="AU547" s="146"/>
      <c r="AV547" s="145"/>
      <c r="AW547" s="336"/>
      <c r="AX547" s="302"/>
      <c r="AY547" s="302"/>
      <c r="AZ547" s="303"/>
      <c r="BA547" s="146"/>
      <c r="BB547" s="145"/>
      <c r="BC547" s="336"/>
      <c r="BD547" s="303"/>
      <c r="BE547" s="163"/>
      <c r="BF547" s="306"/>
      <c r="BG547" s="302"/>
      <c r="BH547" s="303"/>
      <c r="BI547" s="336"/>
      <c r="BJ547" s="303"/>
      <c r="BK547" s="335" t="str">
        <f t="shared" si="56"/>
        <v/>
      </c>
      <c r="BL547" s="302"/>
      <c r="BM547" s="303"/>
      <c r="BN547" s="306"/>
      <c r="BO547" s="302"/>
      <c r="BP547" s="303"/>
      <c r="BQ547" s="306"/>
      <c r="BR547" s="303"/>
      <c r="BS547" s="148">
        <v>12</v>
      </c>
      <c r="BT547" s="335"/>
      <c r="BU547" s="302"/>
      <c r="BV547" s="302"/>
      <c r="BW547" s="303"/>
      <c r="BX547" s="2"/>
      <c r="BY547" s="8"/>
      <c r="BZ547" s="8"/>
      <c r="CA547" s="8"/>
      <c r="CB547" s="8"/>
      <c r="CC547" s="8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57"/>
      <c r="DI547" s="58"/>
      <c r="DJ547" s="58"/>
      <c r="DK547" s="57"/>
      <c r="DL547" s="58"/>
      <c r="DM547" s="58"/>
      <c r="DN547" s="57"/>
      <c r="DO547" s="58"/>
      <c r="DP547" s="59"/>
      <c r="DQ547" s="59"/>
      <c r="DR547" s="59"/>
      <c r="DZ547" s="133"/>
    </row>
    <row r="548" spans="1:130" ht="12.75" customHeight="1" x14ac:dyDescent="0.2">
      <c r="A548" s="1">
        <v>13</v>
      </c>
      <c r="B548" s="163" t="s">
        <v>151</v>
      </c>
      <c r="C548" s="163" t="s">
        <v>87</v>
      </c>
      <c r="D548" s="335"/>
      <c r="E548" s="302"/>
      <c r="F548" s="302"/>
      <c r="G548" s="302"/>
      <c r="H548" s="303"/>
      <c r="I548" s="335"/>
      <c r="J548" s="302"/>
      <c r="K548" s="302"/>
      <c r="L548" s="302"/>
      <c r="M548" s="303"/>
      <c r="N548" s="336" t="str">
        <f t="shared" si="53"/>
        <v/>
      </c>
      <c r="O548" s="302"/>
      <c r="P548" s="302"/>
      <c r="Q548" s="303"/>
      <c r="R548" s="335"/>
      <c r="S548" s="302"/>
      <c r="T548" s="303"/>
      <c r="U548" s="335"/>
      <c r="V548" s="302"/>
      <c r="W548" s="303"/>
      <c r="X548" s="336" t="str">
        <f t="shared" si="54"/>
        <v/>
      </c>
      <c r="Y548" s="303"/>
      <c r="Z548" s="335" t="str">
        <f t="shared" si="55"/>
        <v/>
      </c>
      <c r="AA548" s="302"/>
      <c r="AB548" s="303"/>
      <c r="AC548" s="144"/>
      <c r="AD548" s="145"/>
      <c r="AE548" s="336"/>
      <c r="AF548" s="302"/>
      <c r="AG548" s="302"/>
      <c r="AH548" s="303"/>
      <c r="AI548" s="146"/>
      <c r="AJ548" s="145"/>
      <c r="AK548" s="336"/>
      <c r="AL548" s="302"/>
      <c r="AM548" s="302"/>
      <c r="AN548" s="303"/>
      <c r="AO548" s="146"/>
      <c r="AP548" s="145"/>
      <c r="AQ548" s="336"/>
      <c r="AR548" s="302"/>
      <c r="AS548" s="302"/>
      <c r="AT548" s="303"/>
      <c r="AU548" s="146"/>
      <c r="AV548" s="145"/>
      <c r="AW548" s="336"/>
      <c r="AX548" s="302"/>
      <c r="AY548" s="302"/>
      <c r="AZ548" s="303"/>
      <c r="BA548" s="146"/>
      <c r="BB548" s="145"/>
      <c r="BC548" s="336"/>
      <c r="BD548" s="303"/>
      <c r="BE548" s="163"/>
      <c r="BF548" s="306"/>
      <c r="BG548" s="302"/>
      <c r="BH548" s="303"/>
      <c r="BI548" s="336"/>
      <c r="BJ548" s="303"/>
      <c r="BK548" s="335" t="str">
        <f t="shared" si="56"/>
        <v/>
      </c>
      <c r="BL548" s="302"/>
      <c r="BM548" s="303"/>
      <c r="BN548" s="306"/>
      <c r="BO548" s="302"/>
      <c r="BP548" s="303"/>
      <c r="BQ548" s="306"/>
      <c r="BR548" s="303"/>
      <c r="BS548" s="148">
        <v>13</v>
      </c>
      <c r="BT548" s="335"/>
      <c r="BU548" s="302"/>
      <c r="BV548" s="302"/>
      <c r="BW548" s="303"/>
      <c r="BX548" s="2"/>
      <c r="BY548" s="8"/>
      <c r="BZ548" s="8"/>
      <c r="CA548" s="8"/>
      <c r="CB548" s="8"/>
      <c r="CC548" s="8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57"/>
      <c r="DI548" s="58"/>
      <c r="DJ548" s="58"/>
      <c r="DK548" s="57"/>
      <c r="DL548" s="58"/>
      <c r="DM548" s="58"/>
      <c r="DN548" s="57"/>
      <c r="DO548" s="58"/>
      <c r="DP548" s="59"/>
      <c r="DQ548" s="59"/>
      <c r="DR548" s="59"/>
      <c r="DZ548" s="133"/>
    </row>
    <row r="549" spans="1:130" ht="12.75" customHeight="1" x14ac:dyDescent="0.2">
      <c r="A549" s="1">
        <v>13</v>
      </c>
      <c r="B549" s="163" t="s">
        <v>158</v>
      </c>
      <c r="C549" s="163" t="s">
        <v>94</v>
      </c>
      <c r="D549" s="335"/>
      <c r="E549" s="302"/>
      <c r="F549" s="302"/>
      <c r="G549" s="302"/>
      <c r="H549" s="303"/>
      <c r="I549" s="335"/>
      <c r="J549" s="302"/>
      <c r="K549" s="302"/>
      <c r="L549" s="302"/>
      <c r="M549" s="303"/>
      <c r="N549" s="336" t="str">
        <f t="shared" si="53"/>
        <v/>
      </c>
      <c r="O549" s="302"/>
      <c r="P549" s="302"/>
      <c r="Q549" s="303"/>
      <c r="R549" s="335"/>
      <c r="S549" s="302"/>
      <c r="T549" s="303"/>
      <c r="U549" s="335"/>
      <c r="V549" s="302"/>
      <c r="W549" s="303"/>
      <c r="X549" s="336" t="str">
        <f t="shared" si="54"/>
        <v/>
      </c>
      <c r="Y549" s="303"/>
      <c r="Z549" s="335" t="str">
        <f t="shared" si="55"/>
        <v/>
      </c>
      <c r="AA549" s="302"/>
      <c r="AB549" s="303"/>
      <c r="AC549" s="144"/>
      <c r="AD549" s="145"/>
      <c r="AE549" s="336"/>
      <c r="AF549" s="302"/>
      <c r="AG549" s="302"/>
      <c r="AH549" s="303"/>
      <c r="AI549" s="146"/>
      <c r="AJ549" s="145"/>
      <c r="AK549" s="336"/>
      <c r="AL549" s="302"/>
      <c r="AM549" s="302"/>
      <c r="AN549" s="303"/>
      <c r="AO549" s="146"/>
      <c r="AP549" s="145"/>
      <c r="AQ549" s="336"/>
      <c r="AR549" s="302"/>
      <c r="AS549" s="302"/>
      <c r="AT549" s="303"/>
      <c r="AU549" s="146"/>
      <c r="AV549" s="145"/>
      <c r="AW549" s="336"/>
      <c r="AX549" s="302"/>
      <c r="AY549" s="302"/>
      <c r="AZ549" s="303"/>
      <c r="BA549" s="146"/>
      <c r="BB549" s="145"/>
      <c r="BC549" s="336"/>
      <c r="BD549" s="303"/>
      <c r="BE549" s="163"/>
      <c r="BF549" s="306"/>
      <c r="BG549" s="302"/>
      <c r="BH549" s="303"/>
      <c r="BI549" s="336"/>
      <c r="BJ549" s="303"/>
      <c r="BK549" s="335" t="str">
        <f t="shared" si="56"/>
        <v/>
      </c>
      <c r="BL549" s="302"/>
      <c r="BM549" s="303"/>
      <c r="BN549" s="306"/>
      <c r="BO549" s="302"/>
      <c r="BP549" s="303"/>
      <c r="BQ549" s="306"/>
      <c r="BR549" s="303"/>
      <c r="BS549" s="148">
        <v>14</v>
      </c>
      <c r="BT549" s="335"/>
      <c r="BU549" s="302"/>
      <c r="BV549" s="302"/>
      <c r="BW549" s="303"/>
      <c r="BX549" s="2"/>
      <c r="BY549" s="8"/>
      <c r="BZ549" s="8"/>
      <c r="CA549" s="8"/>
      <c r="CB549" s="8"/>
      <c r="CC549" s="8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57"/>
      <c r="DI549" s="58"/>
      <c r="DJ549" s="58"/>
      <c r="DK549" s="57"/>
      <c r="DL549" s="58"/>
      <c r="DM549" s="58"/>
      <c r="DN549" s="57"/>
      <c r="DO549" s="58"/>
      <c r="DP549" s="59"/>
      <c r="DQ549" s="59"/>
      <c r="DR549" s="59"/>
      <c r="DZ549" s="133"/>
    </row>
    <row r="550" spans="1:130" ht="12.75" customHeight="1" x14ac:dyDescent="0.2">
      <c r="A550" s="1">
        <v>13</v>
      </c>
      <c r="B550" s="163" t="s">
        <v>163</v>
      </c>
      <c r="C550" s="163" t="s">
        <v>101</v>
      </c>
      <c r="D550" s="335"/>
      <c r="E550" s="302"/>
      <c r="F550" s="302"/>
      <c r="G550" s="302"/>
      <c r="H550" s="303"/>
      <c r="I550" s="335"/>
      <c r="J550" s="302"/>
      <c r="K550" s="302"/>
      <c r="L550" s="302"/>
      <c r="M550" s="303"/>
      <c r="N550" s="336" t="str">
        <f t="shared" si="53"/>
        <v/>
      </c>
      <c r="O550" s="302"/>
      <c r="P550" s="302"/>
      <c r="Q550" s="303"/>
      <c r="R550" s="335"/>
      <c r="S550" s="302"/>
      <c r="T550" s="303"/>
      <c r="U550" s="335"/>
      <c r="V550" s="302"/>
      <c r="W550" s="303"/>
      <c r="X550" s="336" t="str">
        <f t="shared" si="54"/>
        <v/>
      </c>
      <c r="Y550" s="303"/>
      <c r="Z550" s="335" t="str">
        <f t="shared" si="55"/>
        <v/>
      </c>
      <c r="AA550" s="302"/>
      <c r="AB550" s="303"/>
      <c r="AC550" s="144"/>
      <c r="AD550" s="145"/>
      <c r="AE550" s="336"/>
      <c r="AF550" s="302"/>
      <c r="AG550" s="302"/>
      <c r="AH550" s="303"/>
      <c r="AI550" s="146"/>
      <c r="AJ550" s="145"/>
      <c r="AK550" s="336"/>
      <c r="AL550" s="302"/>
      <c r="AM550" s="302"/>
      <c r="AN550" s="303"/>
      <c r="AO550" s="146"/>
      <c r="AP550" s="145"/>
      <c r="AQ550" s="336"/>
      <c r="AR550" s="302"/>
      <c r="AS550" s="302"/>
      <c r="AT550" s="303"/>
      <c r="AU550" s="146"/>
      <c r="AV550" s="145"/>
      <c r="AW550" s="336"/>
      <c r="AX550" s="302"/>
      <c r="AY550" s="302"/>
      <c r="AZ550" s="303"/>
      <c r="BA550" s="146"/>
      <c r="BB550" s="145"/>
      <c r="BC550" s="336"/>
      <c r="BD550" s="303"/>
      <c r="BE550" s="163"/>
      <c r="BF550" s="306"/>
      <c r="BG550" s="302"/>
      <c r="BH550" s="303"/>
      <c r="BI550" s="336"/>
      <c r="BJ550" s="303"/>
      <c r="BK550" s="335" t="str">
        <f t="shared" si="56"/>
        <v/>
      </c>
      <c r="BL550" s="302"/>
      <c r="BM550" s="303"/>
      <c r="BN550" s="306"/>
      <c r="BO550" s="302"/>
      <c r="BP550" s="303"/>
      <c r="BQ550" s="306"/>
      <c r="BR550" s="303"/>
      <c r="BS550" s="148">
        <v>15</v>
      </c>
      <c r="BT550" s="335"/>
      <c r="BU550" s="302"/>
      <c r="BV550" s="302"/>
      <c r="BW550" s="303"/>
      <c r="BX550" s="2"/>
      <c r="BY550" s="8"/>
      <c r="BZ550" s="8"/>
      <c r="CA550" s="8"/>
      <c r="CB550" s="8"/>
      <c r="CC550" s="8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57"/>
      <c r="DI550" s="58"/>
      <c r="DJ550" s="58"/>
      <c r="DK550" s="57"/>
      <c r="DL550" s="58"/>
      <c r="DM550" s="58"/>
      <c r="DN550" s="57"/>
      <c r="DO550" s="58"/>
      <c r="DP550" s="59"/>
      <c r="DQ550" s="59"/>
      <c r="DR550" s="59"/>
      <c r="DZ550" s="133"/>
    </row>
    <row r="551" spans="1:130" ht="12.75" customHeight="1" x14ac:dyDescent="0.2">
      <c r="A551" s="1">
        <v>13</v>
      </c>
      <c r="B551" s="163" t="s">
        <v>171</v>
      </c>
      <c r="C551" s="163" t="s">
        <v>117</v>
      </c>
      <c r="D551" s="335"/>
      <c r="E551" s="302"/>
      <c r="F551" s="302"/>
      <c r="G551" s="302"/>
      <c r="H551" s="303"/>
      <c r="I551" s="335"/>
      <c r="J551" s="302"/>
      <c r="K551" s="302"/>
      <c r="L551" s="302"/>
      <c r="M551" s="303"/>
      <c r="N551" s="336" t="str">
        <f t="shared" si="53"/>
        <v/>
      </c>
      <c r="O551" s="302"/>
      <c r="P551" s="302"/>
      <c r="Q551" s="303"/>
      <c r="R551" s="335"/>
      <c r="S551" s="302"/>
      <c r="T551" s="303"/>
      <c r="U551" s="335"/>
      <c r="V551" s="302"/>
      <c r="W551" s="303"/>
      <c r="X551" s="336" t="str">
        <f t="shared" si="54"/>
        <v/>
      </c>
      <c r="Y551" s="303"/>
      <c r="Z551" s="335" t="str">
        <f t="shared" si="55"/>
        <v/>
      </c>
      <c r="AA551" s="302"/>
      <c r="AB551" s="303"/>
      <c r="AC551" s="144"/>
      <c r="AD551" s="145"/>
      <c r="AE551" s="336"/>
      <c r="AF551" s="302"/>
      <c r="AG551" s="302"/>
      <c r="AH551" s="303"/>
      <c r="AI551" s="146"/>
      <c r="AJ551" s="145"/>
      <c r="AK551" s="336"/>
      <c r="AL551" s="302"/>
      <c r="AM551" s="302"/>
      <c r="AN551" s="303"/>
      <c r="AO551" s="146"/>
      <c r="AP551" s="145"/>
      <c r="AQ551" s="336"/>
      <c r="AR551" s="302"/>
      <c r="AS551" s="302"/>
      <c r="AT551" s="303"/>
      <c r="AU551" s="146"/>
      <c r="AV551" s="145"/>
      <c r="AW551" s="336"/>
      <c r="AX551" s="302"/>
      <c r="AY551" s="302"/>
      <c r="AZ551" s="303"/>
      <c r="BA551" s="146"/>
      <c r="BB551" s="145"/>
      <c r="BC551" s="336"/>
      <c r="BD551" s="303"/>
      <c r="BE551" s="163"/>
      <c r="BF551" s="306"/>
      <c r="BG551" s="302"/>
      <c r="BH551" s="303"/>
      <c r="BI551" s="336"/>
      <c r="BJ551" s="303"/>
      <c r="BK551" s="335" t="str">
        <f t="shared" si="56"/>
        <v/>
      </c>
      <c r="BL551" s="302"/>
      <c r="BM551" s="303"/>
      <c r="BN551" s="306"/>
      <c r="BO551" s="302"/>
      <c r="BP551" s="303"/>
      <c r="BQ551" s="306"/>
      <c r="BR551" s="303"/>
      <c r="BS551" s="148">
        <v>16</v>
      </c>
      <c r="BT551" s="335"/>
      <c r="BU551" s="302"/>
      <c r="BV551" s="302"/>
      <c r="BW551" s="303"/>
      <c r="BX551" s="2"/>
      <c r="BY551" s="8"/>
      <c r="BZ551" s="8"/>
      <c r="CA551" s="8"/>
      <c r="CB551" s="8"/>
      <c r="CC551" s="8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57"/>
      <c r="DI551" s="58"/>
      <c r="DJ551" s="58"/>
      <c r="DK551" s="57"/>
      <c r="DL551" s="58"/>
      <c r="DM551" s="58"/>
      <c r="DN551" s="57"/>
      <c r="DO551" s="58"/>
      <c r="DP551" s="59"/>
      <c r="DQ551" s="59"/>
      <c r="DR551" s="59"/>
      <c r="DZ551" s="133"/>
    </row>
    <row r="552" spans="1:130" ht="12.75" customHeight="1" x14ac:dyDescent="0.2">
      <c r="A552" s="1">
        <v>13</v>
      </c>
      <c r="B552" s="163" t="s">
        <v>177</v>
      </c>
      <c r="C552" s="163" t="s">
        <v>145</v>
      </c>
      <c r="D552" s="335"/>
      <c r="E552" s="302"/>
      <c r="F552" s="302"/>
      <c r="G552" s="302"/>
      <c r="H552" s="303"/>
      <c r="I552" s="335"/>
      <c r="J552" s="302"/>
      <c r="K552" s="302"/>
      <c r="L552" s="302"/>
      <c r="M552" s="303"/>
      <c r="N552" s="336" t="str">
        <f t="shared" si="53"/>
        <v/>
      </c>
      <c r="O552" s="302"/>
      <c r="P552" s="302"/>
      <c r="Q552" s="303"/>
      <c r="R552" s="335"/>
      <c r="S552" s="302"/>
      <c r="T552" s="303"/>
      <c r="U552" s="335"/>
      <c r="V552" s="302"/>
      <c r="W552" s="303"/>
      <c r="X552" s="336" t="str">
        <f t="shared" si="54"/>
        <v/>
      </c>
      <c r="Y552" s="303"/>
      <c r="Z552" s="335" t="str">
        <f t="shared" si="55"/>
        <v/>
      </c>
      <c r="AA552" s="302"/>
      <c r="AB552" s="303"/>
      <c r="AC552" s="144"/>
      <c r="AD552" s="145"/>
      <c r="AE552" s="336"/>
      <c r="AF552" s="302"/>
      <c r="AG552" s="302"/>
      <c r="AH552" s="303"/>
      <c r="AI552" s="146"/>
      <c r="AJ552" s="145"/>
      <c r="AK552" s="336"/>
      <c r="AL552" s="302"/>
      <c r="AM552" s="302"/>
      <c r="AN552" s="303"/>
      <c r="AO552" s="146"/>
      <c r="AP552" s="145"/>
      <c r="AQ552" s="336"/>
      <c r="AR552" s="302"/>
      <c r="AS552" s="302"/>
      <c r="AT552" s="303"/>
      <c r="AU552" s="146"/>
      <c r="AV552" s="145"/>
      <c r="AW552" s="336"/>
      <c r="AX552" s="302"/>
      <c r="AY552" s="302"/>
      <c r="AZ552" s="303"/>
      <c r="BA552" s="146"/>
      <c r="BB552" s="145"/>
      <c r="BC552" s="336"/>
      <c r="BD552" s="303"/>
      <c r="BE552" s="163"/>
      <c r="BF552" s="306"/>
      <c r="BG552" s="302"/>
      <c r="BH552" s="303"/>
      <c r="BI552" s="336"/>
      <c r="BJ552" s="303"/>
      <c r="BK552" s="335" t="str">
        <f t="shared" si="56"/>
        <v/>
      </c>
      <c r="BL552" s="302"/>
      <c r="BM552" s="303"/>
      <c r="BN552" s="306"/>
      <c r="BO552" s="302"/>
      <c r="BP552" s="303"/>
      <c r="BQ552" s="306"/>
      <c r="BR552" s="303"/>
      <c r="BS552" s="148">
        <v>17</v>
      </c>
      <c r="BT552" s="335"/>
      <c r="BU552" s="302"/>
      <c r="BV552" s="302"/>
      <c r="BW552" s="303"/>
      <c r="BX552" s="2"/>
      <c r="BY552" s="8"/>
      <c r="BZ552" s="8"/>
      <c r="CA552" s="8"/>
      <c r="CB552" s="8"/>
      <c r="CC552" s="8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57"/>
      <c r="DI552" s="58"/>
      <c r="DJ552" s="58"/>
      <c r="DK552" s="57"/>
      <c r="DL552" s="58"/>
      <c r="DM552" s="58"/>
      <c r="DN552" s="57"/>
      <c r="DO552" s="58"/>
      <c r="DP552" s="59"/>
      <c r="DQ552" s="59"/>
      <c r="DR552" s="59"/>
      <c r="DZ552" s="133"/>
    </row>
    <row r="553" spans="1:130" ht="12.75" customHeight="1" x14ac:dyDescent="0.2">
      <c r="A553" s="1">
        <v>13</v>
      </c>
      <c r="B553" s="163" t="s">
        <v>186</v>
      </c>
      <c r="C553" s="163" t="s">
        <v>151</v>
      </c>
      <c r="D553" s="335"/>
      <c r="E553" s="302"/>
      <c r="F553" s="302"/>
      <c r="G553" s="302"/>
      <c r="H553" s="303"/>
      <c r="I553" s="335"/>
      <c r="J553" s="302"/>
      <c r="K553" s="302"/>
      <c r="L553" s="302"/>
      <c r="M553" s="303"/>
      <c r="N553" s="336" t="str">
        <f t="shared" si="53"/>
        <v/>
      </c>
      <c r="O553" s="302"/>
      <c r="P553" s="302"/>
      <c r="Q553" s="303"/>
      <c r="R553" s="335"/>
      <c r="S553" s="302"/>
      <c r="T553" s="303"/>
      <c r="U553" s="335"/>
      <c r="V553" s="302"/>
      <c r="W553" s="303"/>
      <c r="X553" s="336" t="str">
        <f t="shared" si="54"/>
        <v/>
      </c>
      <c r="Y553" s="303"/>
      <c r="Z553" s="335" t="str">
        <f t="shared" si="55"/>
        <v/>
      </c>
      <c r="AA553" s="302"/>
      <c r="AB553" s="303"/>
      <c r="AC553" s="144"/>
      <c r="AD553" s="145"/>
      <c r="AE553" s="336"/>
      <c r="AF553" s="302"/>
      <c r="AG553" s="302"/>
      <c r="AH553" s="303"/>
      <c r="AI553" s="146"/>
      <c r="AJ553" s="145"/>
      <c r="AK553" s="336"/>
      <c r="AL553" s="302"/>
      <c r="AM553" s="302"/>
      <c r="AN553" s="303"/>
      <c r="AO553" s="146"/>
      <c r="AP553" s="145"/>
      <c r="AQ553" s="336"/>
      <c r="AR553" s="302"/>
      <c r="AS553" s="302"/>
      <c r="AT553" s="303"/>
      <c r="AU553" s="146"/>
      <c r="AV553" s="145"/>
      <c r="AW553" s="336"/>
      <c r="AX553" s="302"/>
      <c r="AY553" s="302"/>
      <c r="AZ553" s="303"/>
      <c r="BA553" s="146"/>
      <c r="BB553" s="145"/>
      <c r="BC553" s="336"/>
      <c r="BD553" s="303"/>
      <c r="BE553" s="163"/>
      <c r="BF553" s="306"/>
      <c r="BG553" s="302"/>
      <c r="BH553" s="303"/>
      <c r="BI553" s="336"/>
      <c r="BJ553" s="303"/>
      <c r="BK553" s="335" t="str">
        <f t="shared" si="56"/>
        <v/>
      </c>
      <c r="BL553" s="302"/>
      <c r="BM553" s="303"/>
      <c r="BN553" s="306"/>
      <c r="BO553" s="302"/>
      <c r="BP553" s="303"/>
      <c r="BQ553" s="306"/>
      <c r="BR553" s="303"/>
      <c r="BS553" s="148">
        <v>18</v>
      </c>
      <c r="BT553" s="335"/>
      <c r="BU553" s="302"/>
      <c r="BV553" s="302"/>
      <c r="BW553" s="303"/>
      <c r="BX553" s="2"/>
      <c r="BY553" s="8"/>
      <c r="BZ553" s="8"/>
      <c r="CA553" s="8"/>
      <c r="CB553" s="8"/>
      <c r="CC553" s="8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57"/>
      <c r="DI553" s="58"/>
      <c r="DJ553" s="58"/>
      <c r="DK553" s="57"/>
      <c r="DL553" s="58"/>
      <c r="DM553" s="58"/>
      <c r="DN553" s="57"/>
      <c r="DO553" s="58"/>
      <c r="DP553" s="59"/>
      <c r="DQ553" s="59"/>
      <c r="DR553" s="59"/>
      <c r="DZ553" s="133"/>
    </row>
    <row r="554" spans="1:130" ht="12.75" customHeight="1" x14ac:dyDescent="0.2">
      <c r="A554" s="1">
        <v>13</v>
      </c>
      <c r="B554" s="163" t="s">
        <v>195</v>
      </c>
      <c r="C554" s="163" t="s">
        <v>158</v>
      </c>
      <c r="D554" s="335"/>
      <c r="E554" s="302"/>
      <c r="F554" s="302"/>
      <c r="G554" s="302"/>
      <c r="H554" s="303"/>
      <c r="I554" s="335"/>
      <c r="J554" s="302"/>
      <c r="K554" s="302"/>
      <c r="L554" s="302"/>
      <c r="M554" s="303"/>
      <c r="N554" s="336" t="str">
        <f t="shared" si="53"/>
        <v/>
      </c>
      <c r="O554" s="302"/>
      <c r="P554" s="302"/>
      <c r="Q554" s="303"/>
      <c r="R554" s="335"/>
      <c r="S554" s="302"/>
      <c r="T554" s="303"/>
      <c r="U554" s="335"/>
      <c r="V554" s="302"/>
      <c r="W554" s="303"/>
      <c r="X554" s="336" t="str">
        <f t="shared" si="54"/>
        <v/>
      </c>
      <c r="Y554" s="303"/>
      <c r="Z554" s="335" t="str">
        <f t="shared" si="55"/>
        <v/>
      </c>
      <c r="AA554" s="302"/>
      <c r="AB554" s="303"/>
      <c r="AC554" s="144"/>
      <c r="AD554" s="145"/>
      <c r="AE554" s="336"/>
      <c r="AF554" s="302"/>
      <c r="AG554" s="302"/>
      <c r="AH554" s="303"/>
      <c r="AI554" s="146"/>
      <c r="AJ554" s="145"/>
      <c r="AK554" s="336"/>
      <c r="AL554" s="302"/>
      <c r="AM554" s="302"/>
      <c r="AN554" s="303"/>
      <c r="AO554" s="146"/>
      <c r="AP554" s="145"/>
      <c r="AQ554" s="336"/>
      <c r="AR554" s="302"/>
      <c r="AS554" s="302"/>
      <c r="AT554" s="303"/>
      <c r="AU554" s="146"/>
      <c r="AV554" s="145"/>
      <c r="AW554" s="336"/>
      <c r="AX554" s="302"/>
      <c r="AY554" s="302"/>
      <c r="AZ554" s="303"/>
      <c r="BA554" s="146"/>
      <c r="BB554" s="145"/>
      <c r="BC554" s="336"/>
      <c r="BD554" s="303"/>
      <c r="BE554" s="163"/>
      <c r="BF554" s="306"/>
      <c r="BG554" s="302"/>
      <c r="BH554" s="303"/>
      <c r="BI554" s="336"/>
      <c r="BJ554" s="303"/>
      <c r="BK554" s="335" t="str">
        <f t="shared" si="56"/>
        <v/>
      </c>
      <c r="BL554" s="302"/>
      <c r="BM554" s="303"/>
      <c r="BN554" s="306"/>
      <c r="BO554" s="302"/>
      <c r="BP554" s="303"/>
      <c r="BQ554" s="306"/>
      <c r="BR554" s="303"/>
      <c r="BS554" s="148">
        <v>19</v>
      </c>
      <c r="BT554" s="335"/>
      <c r="BU554" s="302"/>
      <c r="BV554" s="302"/>
      <c r="BW554" s="303"/>
      <c r="BX554" s="2"/>
      <c r="BY554" s="8"/>
      <c r="BZ554" s="8"/>
      <c r="CA554" s="8"/>
      <c r="CB554" s="8"/>
      <c r="CC554" s="8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57"/>
      <c r="DI554" s="58"/>
      <c r="DJ554" s="58"/>
      <c r="DK554" s="57"/>
      <c r="DL554" s="58"/>
      <c r="DM554" s="58"/>
      <c r="DN554" s="57"/>
      <c r="DO554" s="58"/>
      <c r="DP554" s="59"/>
      <c r="DQ554" s="59"/>
      <c r="DR554" s="59"/>
      <c r="DZ554" s="133"/>
    </row>
    <row r="555" spans="1:130" ht="12.75" customHeight="1" x14ac:dyDescent="0.2">
      <c r="A555" s="1">
        <v>13</v>
      </c>
      <c r="B555" s="163" t="s">
        <v>201</v>
      </c>
      <c r="C555" s="163" t="s">
        <v>163</v>
      </c>
      <c r="D555" s="335"/>
      <c r="E555" s="302"/>
      <c r="F555" s="302"/>
      <c r="G555" s="302"/>
      <c r="H555" s="303"/>
      <c r="I555" s="335"/>
      <c r="J555" s="302"/>
      <c r="K555" s="302"/>
      <c r="L555" s="302"/>
      <c r="M555" s="303"/>
      <c r="N555" s="336" t="str">
        <f t="shared" si="53"/>
        <v/>
      </c>
      <c r="O555" s="302"/>
      <c r="P555" s="302"/>
      <c r="Q555" s="303"/>
      <c r="R555" s="335"/>
      <c r="S555" s="302"/>
      <c r="T555" s="303"/>
      <c r="U555" s="335"/>
      <c r="V555" s="302"/>
      <c r="W555" s="303"/>
      <c r="X555" s="336" t="str">
        <f t="shared" si="54"/>
        <v/>
      </c>
      <c r="Y555" s="303"/>
      <c r="Z555" s="335" t="str">
        <f t="shared" si="55"/>
        <v/>
      </c>
      <c r="AA555" s="302"/>
      <c r="AB555" s="303"/>
      <c r="AC555" s="144"/>
      <c r="AD555" s="145"/>
      <c r="AE555" s="336"/>
      <c r="AF555" s="302"/>
      <c r="AG555" s="302"/>
      <c r="AH555" s="303"/>
      <c r="AI555" s="146"/>
      <c r="AJ555" s="145"/>
      <c r="AK555" s="336"/>
      <c r="AL555" s="302"/>
      <c r="AM555" s="302"/>
      <c r="AN555" s="303"/>
      <c r="AO555" s="146"/>
      <c r="AP555" s="145"/>
      <c r="AQ555" s="336"/>
      <c r="AR555" s="302"/>
      <c r="AS555" s="302"/>
      <c r="AT555" s="303"/>
      <c r="AU555" s="146"/>
      <c r="AV555" s="145"/>
      <c r="AW555" s="336"/>
      <c r="AX555" s="302"/>
      <c r="AY555" s="302"/>
      <c r="AZ555" s="303"/>
      <c r="BA555" s="146"/>
      <c r="BB555" s="145"/>
      <c r="BC555" s="336"/>
      <c r="BD555" s="303"/>
      <c r="BE555" s="163"/>
      <c r="BF555" s="306"/>
      <c r="BG555" s="302"/>
      <c r="BH555" s="303"/>
      <c r="BI555" s="336"/>
      <c r="BJ555" s="303"/>
      <c r="BK555" s="335" t="str">
        <f t="shared" si="56"/>
        <v/>
      </c>
      <c r="BL555" s="302"/>
      <c r="BM555" s="303"/>
      <c r="BN555" s="306"/>
      <c r="BO555" s="302"/>
      <c r="BP555" s="303"/>
      <c r="BQ555" s="306"/>
      <c r="BR555" s="303"/>
      <c r="BS555" s="148">
        <v>20</v>
      </c>
      <c r="BT555" s="335"/>
      <c r="BU555" s="302"/>
      <c r="BV555" s="302"/>
      <c r="BW555" s="303"/>
      <c r="BX555" s="2"/>
      <c r="BY555" s="8"/>
      <c r="BZ555" s="8"/>
      <c r="CA555" s="8"/>
      <c r="CB555" s="8"/>
      <c r="CC555" s="8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57"/>
      <c r="DI555" s="58"/>
      <c r="DJ555" s="58"/>
      <c r="DK555" s="57"/>
      <c r="DL555" s="58"/>
      <c r="DM555" s="58"/>
      <c r="DN555" s="57"/>
      <c r="DO555" s="58"/>
      <c r="DP555" s="59"/>
      <c r="DQ555" s="59"/>
      <c r="DR555" s="59"/>
      <c r="DZ555" s="133"/>
    </row>
    <row r="556" spans="1:130" ht="12.75" customHeight="1" x14ac:dyDescent="0.2">
      <c r="A556" s="1">
        <v>13</v>
      </c>
      <c r="B556" s="163" t="s">
        <v>209</v>
      </c>
      <c r="C556" s="163" t="s">
        <v>171</v>
      </c>
      <c r="D556" s="335"/>
      <c r="E556" s="302"/>
      <c r="F556" s="302"/>
      <c r="G556" s="302"/>
      <c r="H556" s="303"/>
      <c r="I556" s="335"/>
      <c r="J556" s="302"/>
      <c r="K556" s="302"/>
      <c r="L556" s="302"/>
      <c r="M556" s="303"/>
      <c r="N556" s="336" t="str">
        <f t="shared" si="53"/>
        <v/>
      </c>
      <c r="O556" s="302"/>
      <c r="P556" s="302"/>
      <c r="Q556" s="303"/>
      <c r="R556" s="335"/>
      <c r="S556" s="302"/>
      <c r="T556" s="303"/>
      <c r="U556" s="335"/>
      <c r="V556" s="302"/>
      <c r="W556" s="303"/>
      <c r="X556" s="336" t="str">
        <f t="shared" si="54"/>
        <v/>
      </c>
      <c r="Y556" s="303"/>
      <c r="Z556" s="335" t="str">
        <f t="shared" si="55"/>
        <v/>
      </c>
      <c r="AA556" s="302"/>
      <c r="AB556" s="303"/>
      <c r="AC556" s="144"/>
      <c r="AD556" s="145"/>
      <c r="AE556" s="336"/>
      <c r="AF556" s="302"/>
      <c r="AG556" s="302"/>
      <c r="AH556" s="303"/>
      <c r="AI556" s="146"/>
      <c r="AJ556" s="145"/>
      <c r="AK556" s="336"/>
      <c r="AL556" s="302"/>
      <c r="AM556" s="302"/>
      <c r="AN556" s="303"/>
      <c r="AO556" s="146"/>
      <c r="AP556" s="145"/>
      <c r="AQ556" s="336"/>
      <c r="AR556" s="302"/>
      <c r="AS556" s="302"/>
      <c r="AT556" s="303"/>
      <c r="AU556" s="146"/>
      <c r="AV556" s="145"/>
      <c r="AW556" s="336"/>
      <c r="AX556" s="302"/>
      <c r="AY556" s="302"/>
      <c r="AZ556" s="303"/>
      <c r="BA556" s="146"/>
      <c r="BB556" s="145"/>
      <c r="BC556" s="336"/>
      <c r="BD556" s="303"/>
      <c r="BE556" s="163"/>
      <c r="BF556" s="306"/>
      <c r="BG556" s="302"/>
      <c r="BH556" s="303"/>
      <c r="BI556" s="336"/>
      <c r="BJ556" s="303"/>
      <c r="BK556" s="335" t="str">
        <f t="shared" si="56"/>
        <v/>
      </c>
      <c r="BL556" s="302"/>
      <c r="BM556" s="303"/>
      <c r="BN556" s="306"/>
      <c r="BO556" s="302"/>
      <c r="BP556" s="303"/>
      <c r="BQ556" s="306"/>
      <c r="BR556" s="303"/>
      <c r="BS556" s="148">
        <v>21</v>
      </c>
      <c r="BT556" s="335"/>
      <c r="BU556" s="302"/>
      <c r="BV556" s="302"/>
      <c r="BW556" s="303"/>
      <c r="BX556" s="2"/>
      <c r="BY556" s="8"/>
      <c r="BZ556" s="8"/>
      <c r="CA556" s="8"/>
      <c r="CB556" s="8"/>
      <c r="CC556" s="8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57"/>
      <c r="DI556" s="58"/>
      <c r="DJ556" s="58"/>
      <c r="DK556" s="57"/>
      <c r="DL556" s="58"/>
      <c r="DM556" s="58"/>
      <c r="DN556" s="57"/>
      <c r="DO556" s="58"/>
      <c r="DP556" s="59"/>
      <c r="DQ556" s="59"/>
      <c r="DR556" s="59"/>
      <c r="DZ556" s="133"/>
    </row>
    <row r="557" spans="1:130" ht="12.75" customHeight="1" x14ac:dyDescent="0.2">
      <c r="A557" s="1">
        <v>13</v>
      </c>
      <c r="B557" s="163" t="s">
        <v>216</v>
      </c>
      <c r="C557" s="163" t="s">
        <v>177</v>
      </c>
      <c r="D557" s="335"/>
      <c r="E557" s="302"/>
      <c r="F557" s="302"/>
      <c r="G557" s="302"/>
      <c r="H557" s="303"/>
      <c r="I557" s="335"/>
      <c r="J557" s="302"/>
      <c r="K557" s="302"/>
      <c r="L557" s="302"/>
      <c r="M557" s="303"/>
      <c r="N557" s="336" t="str">
        <f t="shared" si="53"/>
        <v/>
      </c>
      <c r="O557" s="302"/>
      <c r="P557" s="302"/>
      <c r="Q557" s="303"/>
      <c r="R557" s="335"/>
      <c r="S557" s="302"/>
      <c r="T557" s="303"/>
      <c r="U557" s="335"/>
      <c r="V557" s="302"/>
      <c r="W557" s="303"/>
      <c r="X557" s="336" t="str">
        <f t="shared" si="54"/>
        <v/>
      </c>
      <c r="Y557" s="303"/>
      <c r="Z557" s="335" t="str">
        <f t="shared" si="55"/>
        <v/>
      </c>
      <c r="AA557" s="302"/>
      <c r="AB557" s="303"/>
      <c r="AC557" s="144"/>
      <c r="AD557" s="145"/>
      <c r="AE557" s="336"/>
      <c r="AF557" s="302"/>
      <c r="AG557" s="302"/>
      <c r="AH557" s="303"/>
      <c r="AI557" s="146"/>
      <c r="AJ557" s="145"/>
      <c r="AK557" s="336"/>
      <c r="AL557" s="302"/>
      <c r="AM557" s="302"/>
      <c r="AN557" s="303"/>
      <c r="AO557" s="146"/>
      <c r="AP557" s="145"/>
      <c r="AQ557" s="336"/>
      <c r="AR557" s="302"/>
      <c r="AS557" s="302"/>
      <c r="AT557" s="303"/>
      <c r="AU557" s="146"/>
      <c r="AV557" s="145"/>
      <c r="AW557" s="336"/>
      <c r="AX557" s="302"/>
      <c r="AY557" s="302"/>
      <c r="AZ557" s="303"/>
      <c r="BA557" s="146"/>
      <c r="BB557" s="145"/>
      <c r="BC557" s="336"/>
      <c r="BD557" s="303"/>
      <c r="BE557" s="163"/>
      <c r="BF557" s="306"/>
      <c r="BG557" s="302"/>
      <c r="BH557" s="303"/>
      <c r="BI557" s="336"/>
      <c r="BJ557" s="303"/>
      <c r="BK557" s="335" t="str">
        <f t="shared" si="56"/>
        <v/>
      </c>
      <c r="BL557" s="302"/>
      <c r="BM557" s="303"/>
      <c r="BN557" s="306"/>
      <c r="BO557" s="302"/>
      <c r="BP557" s="303"/>
      <c r="BQ557" s="306"/>
      <c r="BR557" s="303"/>
      <c r="BS557" s="148">
        <v>22</v>
      </c>
      <c r="BT557" s="335"/>
      <c r="BU557" s="302"/>
      <c r="BV557" s="302"/>
      <c r="BW557" s="303"/>
      <c r="BX557" s="2"/>
      <c r="BY557" s="8"/>
      <c r="BZ557" s="8"/>
      <c r="CA557" s="8"/>
      <c r="CB557" s="8"/>
      <c r="CC557" s="8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57"/>
      <c r="DI557" s="58"/>
      <c r="DJ557" s="58"/>
      <c r="DK557" s="57"/>
      <c r="DL557" s="58"/>
      <c r="DM557" s="58"/>
      <c r="DN557" s="57"/>
      <c r="DO557" s="58"/>
      <c r="DP557" s="59"/>
      <c r="DQ557" s="59"/>
      <c r="DR557" s="59"/>
      <c r="DZ557" s="133"/>
    </row>
    <row r="558" spans="1:130" ht="12.75" customHeight="1" x14ac:dyDescent="0.2">
      <c r="A558" s="1">
        <v>13</v>
      </c>
      <c r="B558" s="163" t="s">
        <v>224</v>
      </c>
      <c r="C558" s="163" t="s">
        <v>186</v>
      </c>
      <c r="D558" s="335"/>
      <c r="E558" s="302"/>
      <c r="F558" s="302"/>
      <c r="G558" s="302"/>
      <c r="H558" s="303"/>
      <c r="I558" s="335"/>
      <c r="J558" s="302"/>
      <c r="K558" s="302"/>
      <c r="L558" s="302"/>
      <c r="M558" s="303"/>
      <c r="N558" s="336" t="str">
        <f t="shared" si="53"/>
        <v/>
      </c>
      <c r="O558" s="302"/>
      <c r="P558" s="302"/>
      <c r="Q558" s="303"/>
      <c r="R558" s="335"/>
      <c r="S558" s="302"/>
      <c r="T558" s="303"/>
      <c r="U558" s="335"/>
      <c r="V558" s="302"/>
      <c r="W558" s="303"/>
      <c r="X558" s="336" t="str">
        <f t="shared" si="54"/>
        <v/>
      </c>
      <c r="Y558" s="303"/>
      <c r="Z558" s="335" t="str">
        <f t="shared" si="55"/>
        <v/>
      </c>
      <c r="AA558" s="302"/>
      <c r="AB558" s="303"/>
      <c r="AC558" s="144"/>
      <c r="AD558" s="145"/>
      <c r="AE558" s="336"/>
      <c r="AF558" s="302"/>
      <c r="AG558" s="302"/>
      <c r="AH558" s="303"/>
      <c r="AI558" s="146"/>
      <c r="AJ558" s="145"/>
      <c r="AK558" s="336"/>
      <c r="AL558" s="302"/>
      <c r="AM558" s="302"/>
      <c r="AN558" s="303"/>
      <c r="AO558" s="146"/>
      <c r="AP558" s="145"/>
      <c r="AQ558" s="336"/>
      <c r="AR558" s="302"/>
      <c r="AS558" s="302"/>
      <c r="AT558" s="303"/>
      <c r="AU558" s="146"/>
      <c r="AV558" s="145"/>
      <c r="AW558" s="336"/>
      <c r="AX558" s="302"/>
      <c r="AY558" s="302"/>
      <c r="AZ558" s="303"/>
      <c r="BA558" s="146"/>
      <c r="BB558" s="145"/>
      <c r="BC558" s="336"/>
      <c r="BD558" s="303"/>
      <c r="BE558" s="163"/>
      <c r="BF558" s="306"/>
      <c r="BG558" s="302"/>
      <c r="BH558" s="303"/>
      <c r="BI558" s="336"/>
      <c r="BJ558" s="303"/>
      <c r="BK558" s="335" t="str">
        <f t="shared" si="56"/>
        <v/>
      </c>
      <c r="BL558" s="302"/>
      <c r="BM558" s="303"/>
      <c r="BN558" s="306"/>
      <c r="BO558" s="302"/>
      <c r="BP558" s="303"/>
      <c r="BQ558" s="306"/>
      <c r="BR558" s="303"/>
      <c r="BS558" s="148">
        <v>23</v>
      </c>
      <c r="BT558" s="335"/>
      <c r="BU558" s="302"/>
      <c r="BV558" s="302"/>
      <c r="BW558" s="303"/>
      <c r="BX558" s="2"/>
      <c r="BY558" s="8"/>
      <c r="BZ558" s="8"/>
      <c r="CA558" s="8"/>
      <c r="CB558" s="8"/>
      <c r="CC558" s="8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57"/>
      <c r="DI558" s="58"/>
      <c r="DJ558" s="58"/>
      <c r="DK558" s="57"/>
      <c r="DL558" s="58"/>
      <c r="DM558" s="58"/>
      <c r="DN558" s="57"/>
      <c r="DO558" s="58"/>
      <c r="DP558" s="59"/>
      <c r="DQ558" s="59"/>
      <c r="DR558" s="59"/>
      <c r="DZ558" s="133"/>
    </row>
    <row r="559" spans="1:130" ht="12.75" customHeight="1" x14ac:dyDescent="0.2">
      <c r="A559" s="1">
        <v>13</v>
      </c>
      <c r="B559" s="163" t="s">
        <v>232</v>
      </c>
      <c r="C559" s="163" t="s">
        <v>195</v>
      </c>
      <c r="D559" s="335"/>
      <c r="E559" s="302"/>
      <c r="F559" s="302"/>
      <c r="G559" s="302"/>
      <c r="H559" s="303"/>
      <c r="I559" s="335"/>
      <c r="J559" s="302"/>
      <c r="K559" s="302"/>
      <c r="L559" s="302"/>
      <c r="M559" s="303"/>
      <c r="N559" s="336" t="str">
        <f t="shared" si="53"/>
        <v/>
      </c>
      <c r="O559" s="302"/>
      <c r="P559" s="302"/>
      <c r="Q559" s="303"/>
      <c r="R559" s="335"/>
      <c r="S559" s="302"/>
      <c r="T559" s="303"/>
      <c r="U559" s="335"/>
      <c r="V559" s="302"/>
      <c r="W559" s="303"/>
      <c r="X559" s="336" t="str">
        <f t="shared" si="54"/>
        <v/>
      </c>
      <c r="Y559" s="303"/>
      <c r="Z559" s="335" t="str">
        <f t="shared" si="55"/>
        <v/>
      </c>
      <c r="AA559" s="302"/>
      <c r="AB559" s="303"/>
      <c r="AC559" s="144"/>
      <c r="AD559" s="145"/>
      <c r="AE559" s="336"/>
      <c r="AF559" s="302"/>
      <c r="AG559" s="302"/>
      <c r="AH559" s="303"/>
      <c r="AI559" s="146"/>
      <c r="AJ559" s="145"/>
      <c r="AK559" s="336"/>
      <c r="AL559" s="302"/>
      <c r="AM559" s="302"/>
      <c r="AN559" s="303"/>
      <c r="AO559" s="146"/>
      <c r="AP559" s="145"/>
      <c r="AQ559" s="336"/>
      <c r="AR559" s="302"/>
      <c r="AS559" s="302"/>
      <c r="AT559" s="303"/>
      <c r="AU559" s="146"/>
      <c r="AV559" s="145"/>
      <c r="AW559" s="336"/>
      <c r="AX559" s="302"/>
      <c r="AY559" s="302"/>
      <c r="AZ559" s="303"/>
      <c r="BA559" s="146"/>
      <c r="BB559" s="145"/>
      <c r="BC559" s="336"/>
      <c r="BD559" s="303"/>
      <c r="BE559" s="163"/>
      <c r="BF559" s="306"/>
      <c r="BG559" s="302"/>
      <c r="BH559" s="303"/>
      <c r="BI559" s="336"/>
      <c r="BJ559" s="303"/>
      <c r="BK559" s="335" t="str">
        <f t="shared" si="56"/>
        <v/>
      </c>
      <c r="BL559" s="302"/>
      <c r="BM559" s="303"/>
      <c r="BN559" s="306"/>
      <c r="BO559" s="302"/>
      <c r="BP559" s="303"/>
      <c r="BQ559" s="306"/>
      <c r="BR559" s="303"/>
      <c r="BS559" s="148">
        <v>24</v>
      </c>
      <c r="BT559" s="335"/>
      <c r="BU559" s="302"/>
      <c r="BV559" s="302"/>
      <c r="BW559" s="303"/>
      <c r="BX559" s="2"/>
      <c r="BY559" s="8"/>
      <c r="BZ559" s="8"/>
      <c r="CA559" s="8"/>
      <c r="CB559" s="8"/>
      <c r="CC559" s="8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57"/>
      <c r="DI559" s="58"/>
      <c r="DJ559" s="58"/>
      <c r="DK559" s="57"/>
      <c r="DL559" s="58"/>
      <c r="DM559" s="58"/>
      <c r="DN559" s="57"/>
      <c r="DO559" s="58"/>
      <c r="DP559" s="59"/>
      <c r="DQ559" s="59"/>
      <c r="DR559" s="59"/>
      <c r="DZ559" s="133"/>
    </row>
    <row r="560" spans="1:130" ht="12.75" customHeight="1" x14ac:dyDescent="0.2">
      <c r="A560" s="1">
        <v>13</v>
      </c>
      <c r="B560" s="163" t="s">
        <v>239</v>
      </c>
      <c r="C560" s="163" t="s">
        <v>201</v>
      </c>
      <c r="D560" s="335"/>
      <c r="E560" s="302"/>
      <c r="F560" s="302"/>
      <c r="G560" s="302"/>
      <c r="H560" s="303"/>
      <c r="I560" s="335"/>
      <c r="J560" s="302"/>
      <c r="K560" s="302"/>
      <c r="L560" s="302"/>
      <c r="M560" s="303"/>
      <c r="N560" s="336" t="str">
        <f t="shared" si="53"/>
        <v/>
      </c>
      <c r="O560" s="302"/>
      <c r="P560" s="302"/>
      <c r="Q560" s="303"/>
      <c r="R560" s="335"/>
      <c r="S560" s="302"/>
      <c r="T560" s="303"/>
      <c r="U560" s="335"/>
      <c r="V560" s="302"/>
      <c r="W560" s="303"/>
      <c r="X560" s="336" t="str">
        <f t="shared" si="54"/>
        <v/>
      </c>
      <c r="Y560" s="303"/>
      <c r="Z560" s="335" t="str">
        <f t="shared" si="55"/>
        <v/>
      </c>
      <c r="AA560" s="302"/>
      <c r="AB560" s="303"/>
      <c r="AC560" s="144"/>
      <c r="AD560" s="145"/>
      <c r="AE560" s="336"/>
      <c r="AF560" s="302"/>
      <c r="AG560" s="302"/>
      <c r="AH560" s="303"/>
      <c r="AI560" s="146"/>
      <c r="AJ560" s="145"/>
      <c r="AK560" s="336"/>
      <c r="AL560" s="302"/>
      <c r="AM560" s="302"/>
      <c r="AN560" s="303"/>
      <c r="AO560" s="146"/>
      <c r="AP560" s="145"/>
      <c r="AQ560" s="336"/>
      <c r="AR560" s="302"/>
      <c r="AS560" s="302"/>
      <c r="AT560" s="303"/>
      <c r="AU560" s="146"/>
      <c r="AV560" s="145"/>
      <c r="AW560" s="336"/>
      <c r="AX560" s="302"/>
      <c r="AY560" s="302"/>
      <c r="AZ560" s="303"/>
      <c r="BA560" s="146"/>
      <c r="BB560" s="145"/>
      <c r="BC560" s="336"/>
      <c r="BD560" s="303"/>
      <c r="BE560" s="163"/>
      <c r="BF560" s="306"/>
      <c r="BG560" s="302"/>
      <c r="BH560" s="303"/>
      <c r="BI560" s="336"/>
      <c r="BJ560" s="303"/>
      <c r="BK560" s="335" t="str">
        <f t="shared" si="56"/>
        <v/>
      </c>
      <c r="BL560" s="302"/>
      <c r="BM560" s="303"/>
      <c r="BN560" s="306"/>
      <c r="BO560" s="302"/>
      <c r="BP560" s="303"/>
      <c r="BQ560" s="306"/>
      <c r="BR560" s="303"/>
      <c r="BS560" s="147" t="s">
        <v>19</v>
      </c>
      <c r="BT560" s="335"/>
      <c r="BU560" s="302"/>
      <c r="BV560" s="302"/>
      <c r="BW560" s="303"/>
      <c r="BX560" s="2"/>
      <c r="BY560" s="8"/>
      <c r="BZ560" s="8"/>
      <c r="CA560" s="8"/>
      <c r="CB560" s="8"/>
      <c r="CC560" s="8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57"/>
      <c r="DI560" s="58"/>
      <c r="DJ560" s="58"/>
      <c r="DK560" s="57"/>
      <c r="DL560" s="58"/>
      <c r="DM560" s="58"/>
      <c r="DN560" s="57"/>
      <c r="DO560" s="58"/>
      <c r="DP560" s="59"/>
      <c r="DQ560" s="59"/>
      <c r="DR560" s="59"/>
      <c r="DZ560" s="133"/>
    </row>
    <row r="561" spans="1:130" ht="12.75" customHeight="1" x14ac:dyDescent="0.2">
      <c r="A561" s="1">
        <v>13</v>
      </c>
      <c r="B561" s="162" t="s">
        <v>2</v>
      </c>
      <c r="C561" s="162" t="s">
        <v>209</v>
      </c>
      <c r="D561" s="335"/>
      <c r="E561" s="302"/>
      <c r="F561" s="302"/>
      <c r="G561" s="302"/>
      <c r="H561" s="303"/>
      <c r="I561" s="335"/>
      <c r="J561" s="302"/>
      <c r="K561" s="302"/>
      <c r="L561" s="302"/>
      <c r="M561" s="303"/>
      <c r="N561" s="336" t="str">
        <f t="shared" si="53"/>
        <v/>
      </c>
      <c r="O561" s="302"/>
      <c r="P561" s="302"/>
      <c r="Q561" s="303"/>
      <c r="R561" s="335"/>
      <c r="S561" s="302"/>
      <c r="T561" s="303"/>
      <c r="U561" s="335"/>
      <c r="V561" s="302"/>
      <c r="W561" s="303"/>
      <c r="X561" s="336" t="str">
        <f t="shared" si="54"/>
        <v/>
      </c>
      <c r="Y561" s="303"/>
      <c r="Z561" s="335" t="str">
        <f t="shared" si="55"/>
        <v/>
      </c>
      <c r="AA561" s="302"/>
      <c r="AB561" s="303"/>
      <c r="AC561" s="144"/>
      <c r="AD561" s="145"/>
      <c r="AE561" s="336"/>
      <c r="AF561" s="302"/>
      <c r="AG561" s="302"/>
      <c r="AH561" s="303"/>
      <c r="AI561" s="146"/>
      <c r="AJ561" s="145"/>
      <c r="AK561" s="336"/>
      <c r="AL561" s="302"/>
      <c r="AM561" s="302"/>
      <c r="AN561" s="303"/>
      <c r="AO561" s="146"/>
      <c r="AP561" s="145"/>
      <c r="AQ561" s="336"/>
      <c r="AR561" s="302"/>
      <c r="AS561" s="302"/>
      <c r="AT561" s="303"/>
      <c r="AU561" s="146"/>
      <c r="AV561" s="145"/>
      <c r="AW561" s="336"/>
      <c r="AX561" s="302"/>
      <c r="AY561" s="302"/>
      <c r="AZ561" s="303"/>
      <c r="BA561" s="146"/>
      <c r="BB561" s="145"/>
      <c r="BC561" s="336"/>
      <c r="BD561" s="303"/>
      <c r="BE561" s="163"/>
      <c r="BF561" s="306"/>
      <c r="BG561" s="302"/>
      <c r="BH561" s="303"/>
      <c r="BI561" s="336"/>
      <c r="BJ561" s="303"/>
      <c r="BK561" s="335" t="str">
        <f t="shared" si="56"/>
        <v/>
      </c>
      <c r="BL561" s="302"/>
      <c r="BM561" s="303"/>
      <c r="BN561" s="306"/>
      <c r="BO561" s="302"/>
      <c r="BP561" s="303"/>
      <c r="BQ561" s="306"/>
      <c r="BR561" s="303"/>
      <c r="BS561" s="147" t="s">
        <v>27</v>
      </c>
      <c r="BT561" s="335"/>
      <c r="BU561" s="302"/>
      <c r="BV561" s="302"/>
      <c r="BW561" s="303"/>
      <c r="BX561" s="2"/>
      <c r="BY561" s="8"/>
      <c r="BZ561" s="8"/>
      <c r="CA561" s="8"/>
      <c r="CB561" s="8"/>
      <c r="CC561" s="8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57"/>
      <c r="DI561" s="58"/>
      <c r="DJ561" s="58"/>
      <c r="DK561" s="57"/>
      <c r="DL561" s="58"/>
      <c r="DM561" s="58"/>
      <c r="DN561" s="57"/>
      <c r="DO561" s="58"/>
      <c r="DP561" s="59"/>
      <c r="DQ561" s="59"/>
      <c r="DR561" s="59"/>
      <c r="DZ561" s="133"/>
    </row>
    <row r="562" spans="1:130" ht="12.75" customHeight="1" x14ac:dyDescent="0.2">
      <c r="A562" s="1">
        <v>13</v>
      </c>
      <c r="B562" s="162" t="s">
        <v>19</v>
      </c>
      <c r="C562" s="162" t="s">
        <v>216</v>
      </c>
      <c r="D562" s="335"/>
      <c r="E562" s="302"/>
      <c r="F562" s="302"/>
      <c r="G562" s="302"/>
      <c r="H562" s="303"/>
      <c r="I562" s="335"/>
      <c r="J562" s="302"/>
      <c r="K562" s="302"/>
      <c r="L562" s="302"/>
      <c r="M562" s="303"/>
      <c r="N562" s="336" t="str">
        <f t="shared" si="53"/>
        <v/>
      </c>
      <c r="O562" s="302"/>
      <c r="P562" s="302"/>
      <c r="Q562" s="303"/>
      <c r="R562" s="335"/>
      <c r="S562" s="302"/>
      <c r="T562" s="303"/>
      <c r="U562" s="335"/>
      <c r="V562" s="302"/>
      <c r="W562" s="303"/>
      <c r="X562" s="336" t="str">
        <f t="shared" si="54"/>
        <v/>
      </c>
      <c r="Y562" s="303"/>
      <c r="Z562" s="335" t="str">
        <f t="shared" si="55"/>
        <v/>
      </c>
      <c r="AA562" s="302"/>
      <c r="AB562" s="303"/>
      <c r="AC562" s="144"/>
      <c r="AD562" s="145"/>
      <c r="AE562" s="336"/>
      <c r="AF562" s="302"/>
      <c r="AG562" s="302"/>
      <c r="AH562" s="303"/>
      <c r="AI562" s="146"/>
      <c r="AJ562" s="145"/>
      <c r="AK562" s="336"/>
      <c r="AL562" s="302"/>
      <c r="AM562" s="302"/>
      <c r="AN562" s="303"/>
      <c r="AO562" s="146"/>
      <c r="AP562" s="145"/>
      <c r="AQ562" s="336"/>
      <c r="AR562" s="302"/>
      <c r="AS562" s="302"/>
      <c r="AT562" s="303"/>
      <c r="AU562" s="146"/>
      <c r="AV562" s="145"/>
      <c r="AW562" s="336"/>
      <c r="AX562" s="302"/>
      <c r="AY562" s="302"/>
      <c r="AZ562" s="303"/>
      <c r="BA562" s="146"/>
      <c r="BB562" s="145"/>
      <c r="BC562" s="336"/>
      <c r="BD562" s="303"/>
      <c r="BE562" s="163"/>
      <c r="BF562" s="306"/>
      <c r="BG562" s="302"/>
      <c r="BH562" s="303"/>
      <c r="BI562" s="336"/>
      <c r="BJ562" s="303"/>
      <c r="BK562" s="335" t="str">
        <f t="shared" si="56"/>
        <v/>
      </c>
      <c r="BL562" s="302"/>
      <c r="BM562" s="303"/>
      <c r="BN562" s="306"/>
      <c r="BO562" s="302"/>
      <c r="BP562" s="303"/>
      <c r="BQ562" s="306"/>
      <c r="BR562" s="303"/>
      <c r="BS562" s="147" t="s">
        <v>33</v>
      </c>
      <c r="BT562" s="335"/>
      <c r="BU562" s="302"/>
      <c r="BV562" s="302"/>
      <c r="BW562" s="303"/>
      <c r="BX562" s="2"/>
      <c r="BY562" s="8"/>
      <c r="BZ562" s="8"/>
      <c r="CA562" s="8"/>
      <c r="CB562" s="8"/>
      <c r="CC562" s="8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57"/>
      <c r="DI562" s="58"/>
      <c r="DJ562" s="58"/>
      <c r="DK562" s="57"/>
      <c r="DL562" s="58"/>
      <c r="DM562" s="58"/>
      <c r="DN562" s="57"/>
      <c r="DO562" s="58"/>
      <c r="DP562" s="59"/>
      <c r="DQ562" s="59"/>
      <c r="DR562" s="59"/>
      <c r="DZ562" s="133"/>
    </row>
    <row r="563" spans="1:130" ht="12.75" customHeight="1" x14ac:dyDescent="0.2">
      <c r="A563" s="1">
        <v>13</v>
      </c>
      <c r="B563" s="162" t="s">
        <v>27</v>
      </c>
      <c r="C563" s="162" t="s">
        <v>224</v>
      </c>
      <c r="D563" s="335"/>
      <c r="E563" s="302"/>
      <c r="F563" s="302"/>
      <c r="G563" s="302"/>
      <c r="H563" s="303"/>
      <c r="I563" s="335"/>
      <c r="J563" s="302"/>
      <c r="K563" s="302"/>
      <c r="L563" s="302"/>
      <c r="M563" s="303"/>
      <c r="N563" s="336" t="str">
        <f t="shared" si="53"/>
        <v/>
      </c>
      <c r="O563" s="302"/>
      <c r="P563" s="302"/>
      <c r="Q563" s="303"/>
      <c r="R563" s="335"/>
      <c r="S563" s="302"/>
      <c r="T563" s="303"/>
      <c r="U563" s="335"/>
      <c r="V563" s="302"/>
      <c r="W563" s="303"/>
      <c r="X563" s="336" t="str">
        <f t="shared" si="54"/>
        <v/>
      </c>
      <c r="Y563" s="303"/>
      <c r="Z563" s="335" t="str">
        <f t="shared" si="55"/>
        <v/>
      </c>
      <c r="AA563" s="302"/>
      <c r="AB563" s="303"/>
      <c r="AC563" s="144"/>
      <c r="AD563" s="145"/>
      <c r="AE563" s="336"/>
      <c r="AF563" s="302"/>
      <c r="AG563" s="302"/>
      <c r="AH563" s="303"/>
      <c r="AI563" s="146"/>
      <c r="AJ563" s="145"/>
      <c r="AK563" s="336"/>
      <c r="AL563" s="302"/>
      <c r="AM563" s="302"/>
      <c r="AN563" s="303"/>
      <c r="AO563" s="146"/>
      <c r="AP563" s="145"/>
      <c r="AQ563" s="336"/>
      <c r="AR563" s="302"/>
      <c r="AS563" s="302"/>
      <c r="AT563" s="303"/>
      <c r="AU563" s="146"/>
      <c r="AV563" s="145"/>
      <c r="AW563" s="336"/>
      <c r="AX563" s="302"/>
      <c r="AY563" s="302"/>
      <c r="AZ563" s="303"/>
      <c r="BA563" s="146"/>
      <c r="BB563" s="145"/>
      <c r="BC563" s="336"/>
      <c r="BD563" s="303"/>
      <c r="BE563" s="163"/>
      <c r="BF563" s="306"/>
      <c r="BG563" s="302"/>
      <c r="BH563" s="303"/>
      <c r="BI563" s="336"/>
      <c r="BJ563" s="303"/>
      <c r="BK563" s="335" t="str">
        <f t="shared" si="56"/>
        <v/>
      </c>
      <c r="BL563" s="302"/>
      <c r="BM563" s="303"/>
      <c r="BN563" s="306"/>
      <c r="BO563" s="302"/>
      <c r="BP563" s="303"/>
      <c r="BQ563" s="306"/>
      <c r="BR563" s="303"/>
      <c r="BS563" s="147" t="s">
        <v>47</v>
      </c>
      <c r="BT563" s="335"/>
      <c r="BU563" s="302"/>
      <c r="BV563" s="302"/>
      <c r="BW563" s="303"/>
      <c r="BX563" s="2"/>
      <c r="BY563" s="8"/>
      <c r="BZ563" s="8"/>
      <c r="CA563" s="8"/>
      <c r="CB563" s="8"/>
      <c r="CC563" s="8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57"/>
      <c r="DI563" s="58"/>
      <c r="DJ563" s="58"/>
      <c r="DK563" s="57"/>
      <c r="DL563" s="58"/>
      <c r="DM563" s="58"/>
      <c r="DN563" s="57"/>
      <c r="DO563" s="58"/>
      <c r="DP563" s="59"/>
      <c r="DQ563" s="59"/>
      <c r="DR563" s="59"/>
      <c r="DZ563" s="133"/>
    </row>
    <row r="564" spans="1:130" ht="12.75" customHeight="1" x14ac:dyDescent="0.2">
      <c r="A564" s="1">
        <v>13</v>
      </c>
      <c r="B564" s="162" t="s">
        <v>33</v>
      </c>
      <c r="C564" s="162" t="s">
        <v>232</v>
      </c>
      <c r="D564" s="335"/>
      <c r="E564" s="302"/>
      <c r="F564" s="302"/>
      <c r="G564" s="302"/>
      <c r="H564" s="303"/>
      <c r="I564" s="335"/>
      <c r="J564" s="302"/>
      <c r="K564" s="302"/>
      <c r="L564" s="302"/>
      <c r="M564" s="303"/>
      <c r="N564" s="336" t="str">
        <f t="shared" si="53"/>
        <v/>
      </c>
      <c r="O564" s="302"/>
      <c r="P564" s="302"/>
      <c r="Q564" s="303"/>
      <c r="R564" s="335"/>
      <c r="S564" s="302"/>
      <c r="T564" s="303"/>
      <c r="U564" s="335"/>
      <c r="V564" s="302"/>
      <c r="W564" s="303"/>
      <c r="X564" s="336" t="str">
        <f t="shared" si="54"/>
        <v/>
      </c>
      <c r="Y564" s="303"/>
      <c r="Z564" s="335" t="str">
        <f t="shared" si="55"/>
        <v/>
      </c>
      <c r="AA564" s="302"/>
      <c r="AB564" s="303"/>
      <c r="AC564" s="144"/>
      <c r="AD564" s="145"/>
      <c r="AE564" s="336"/>
      <c r="AF564" s="302"/>
      <c r="AG564" s="302"/>
      <c r="AH564" s="303"/>
      <c r="AI564" s="146"/>
      <c r="AJ564" s="145"/>
      <c r="AK564" s="336"/>
      <c r="AL564" s="302"/>
      <c r="AM564" s="302"/>
      <c r="AN564" s="303"/>
      <c r="AO564" s="146"/>
      <c r="AP564" s="145"/>
      <c r="AQ564" s="336"/>
      <c r="AR564" s="302"/>
      <c r="AS564" s="302"/>
      <c r="AT564" s="303"/>
      <c r="AU564" s="146"/>
      <c r="AV564" s="145"/>
      <c r="AW564" s="336"/>
      <c r="AX564" s="302"/>
      <c r="AY564" s="302"/>
      <c r="AZ564" s="303"/>
      <c r="BA564" s="146"/>
      <c r="BB564" s="145"/>
      <c r="BC564" s="336"/>
      <c r="BD564" s="303"/>
      <c r="BE564" s="163"/>
      <c r="BF564" s="306"/>
      <c r="BG564" s="302"/>
      <c r="BH564" s="303"/>
      <c r="BI564" s="336"/>
      <c r="BJ564" s="303"/>
      <c r="BK564" s="335" t="str">
        <f t="shared" si="56"/>
        <v/>
      </c>
      <c r="BL564" s="302"/>
      <c r="BM564" s="303"/>
      <c r="BN564" s="306"/>
      <c r="BO564" s="302"/>
      <c r="BP564" s="303"/>
      <c r="BQ564" s="306"/>
      <c r="BR564" s="303"/>
      <c r="BS564" s="147" t="s">
        <v>75</v>
      </c>
      <c r="BT564" s="335"/>
      <c r="BU564" s="302"/>
      <c r="BV564" s="302"/>
      <c r="BW564" s="303"/>
      <c r="BX564" s="2"/>
      <c r="BY564" s="8"/>
      <c r="BZ564" s="8"/>
      <c r="CA564" s="8"/>
      <c r="CB564" s="8"/>
      <c r="CC564" s="8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57"/>
      <c r="DI564" s="58"/>
      <c r="DJ564" s="58"/>
      <c r="DK564" s="57"/>
      <c r="DL564" s="58"/>
      <c r="DM564" s="58"/>
      <c r="DN564" s="57"/>
      <c r="DO564" s="58"/>
      <c r="DP564" s="59"/>
      <c r="DQ564" s="59"/>
      <c r="DR564" s="59"/>
      <c r="DZ564" s="133"/>
    </row>
    <row r="565" spans="1:130" ht="12.75" customHeight="1" x14ac:dyDescent="0.2">
      <c r="A565" s="1">
        <v>13</v>
      </c>
      <c r="B565" s="162" t="s">
        <v>47</v>
      </c>
      <c r="C565" s="162" t="s">
        <v>239</v>
      </c>
      <c r="D565" s="335"/>
      <c r="E565" s="302"/>
      <c r="F565" s="302"/>
      <c r="G565" s="302"/>
      <c r="H565" s="303"/>
      <c r="I565" s="335"/>
      <c r="J565" s="302"/>
      <c r="K565" s="302"/>
      <c r="L565" s="302"/>
      <c r="M565" s="303"/>
      <c r="N565" s="336" t="str">
        <f t="shared" si="53"/>
        <v/>
      </c>
      <c r="O565" s="302"/>
      <c r="P565" s="302"/>
      <c r="Q565" s="303"/>
      <c r="R565" s="335"/>
      <c r="S565" s="302"/>
      <c r="T565" s="303"/>
      <c r="U565" s="335"/>
      <c r="V565" s="302"/>
      <c r="W565" s="303"/>
      <c r="X565" s="336" t="str">
        <f t="shared" si="54"/>
        <v/>
      </c>
      <c r="Y565" s="303"/>
      <c r="Z565" s="335" t="str">
        <f t="shared" si="55"/>
        <v/>
      </c>
      <c r="AA565" s="302"/>
      <c r="AB565" s="303"/>
      <c r="AC565" s="144"/>
      <c r="AD565" s="145"/>
      <c r="AE565" s="336"/>
      <c r="AF565" s="302"/>
      <c r="AG565" s="302"/>
      <c r="AH565" s="303"/>
      <c r="AI565" s="146"/>
      <c r="AJ565" s="145"/>
      <c r="AK565" s="336"/>
      <c r="AL565" s="302"/>
      <c r="AM565" s="302"/>
      <c r="AN565" s="303"/>
      <c r="AO565" s="146"/>
      <c r="AP565" s="145"/>
      <c r="AQ565" s="336"/>
      <c r="AR565" s="302"/>
      <c r="AS565" s="302"/>
      <c r="AT565" s="303"/>
      <c r="AU565" s="146"/>
      <c r="AV565" s="145"/>
      <c r="AW565" s="336"/>
      <c r="AX565" s="302"/>
      <c r="AY565" s="302"/>
      <c r="AZ565" s="303"/>
      <c r="BA565" s="146"/>
      <c r="BB565" s="145"/>
      <c r="BC565" s="336"/>
      <c r="BD565" s="303"/>
      <c r="BE565" s="163"/>
      <c r="BF565" s="306"/>
      <c r="BG565" s="302"/>
      <c r="BH565" s="303"/>
      <c r="BI565" s="336"/>
      <c r="BJ565" s="303"/>
      <c r="BK565" s="335" t="str">
        <f t="shared" si="56"/>
        <v/>
      </c>
      <c r="BL565" s="302"/>
      <c r="BM565" s="303"/>
      <c r="BN565" s="306"/>
      <c r="BO565" s="302"/>
      <c r="BP565" s="303"/>
      <c r="BQ565" s="306"/>
      <c r="BR565" s="303"/>
      <c r="BS565" s="147" t="s">
        <v>87</v>
      </c>
      <c r="BT565" s="335"/>
      <c r="BU565" s="302"/>
      <c r="BV565" s="302"/>
      <c r="BW565" s="303"/>
      <c r="BX565" s="2"/>
      <c r="BY565" s="8"/>
      <c r="BZ565" s="8"/>
      <c r="CA565" s="8"/>
      <c r="CB565" s="8"/>
      <c r="CC565" s="8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57"/>
      <c r="DI565" s="58"/>
      <c r="DJ565" s="58"/>
      <c r="DK565" s="57"/>
      <c r="DL565" s="58"/>
      <c r="DM565" s="58"/>
      <c r="DN565" s="57"/>
      <c r="DO565" s="58"/>
      <c r="DP565" s="59"/>
      <c r="DQ565" s="59"/>
      <c r="DR565" s="59"/>
      <c r="DZ565" s="133"/>
    </row>
    <row r="566" spans="1:130" ht="12.75" customHeight="1" x14ac:dyDescent="0.2">
      <c r="A566" s="1">
        <v>13</v>
      </c>
      <c r="B566" s="164" t="s">
        <v>75</v>
      </c>
      <c r="C566" s="164" t="s">
        <v>245</v>
      </c>
      <c r="D566" s="320"/>
      <c r="E566" s="294"/>
      <c r="F566" s="294"/>
      <c r="G566" s="294"/>
      <c r="H566" s="295"/>
      <c r="I566" s="320"/>
      <c r="J566" s="294"/>
      <c r="K566" s="294"/>
      <c r="L566" s="294"/>
      <c r="M566" s="295"/>
      <c r="N566" s="334" t="str">
        <f t="shared" si="53"/>
        <v/>
      </c>
      <c r="O566" s="294"/>
      <c r="P566" s="294"/>
      <c r="Q566" s="295"/>
      <c r="R566" s="320"/>
      <c r="S566" s="294"/>
      <c r="T566" s="295"/>
      <c r="U566" s="320"/>
      <c r="V566" s="294"/>
      <c r="W566" s="295"/>
      <c r="X566" s="334" t="str">
        <f t="shared" si="54"/>
        <v/>
      </c>
      <c r="Y566" s="295"/>
      <c r="Z566" s="320" t="str">
        <f t="shared" si="55"/>
        <v/>
      </c>
      <c r="AA566" s="294"/>
      <c r="AB566" s="295"/>
      <c r="AC566" s="151"/>
      <c r="AD566" s="152"/>
      <c r="AE566" s="334"/>
      <c r="AF566" s="294"/>
      <c r="AG566" s="294"/>
      <c r="AH566" s="295"/>
      <c r="AI566" s="153"/>
      <c r="AJ566" s="152"/>
      <c r="AK566" s="334"/>
      <c r="AL566" s="294"/>
      <c r="AM566" s="294"/>
      <c r="AN566" s="295"/>
      <c r="AO566" s="153"/>
      <c r="AP566" s="152"/>
      <c r="AQ566" s="334"/>
      <c r="AR566" s="294"/>
      <c r="AS566" s="294"/>
      <c r="AT566" s="295"/>
      <c r="AU566" s="153"/>
      <c r="AV566" s="152"/>
      <c r="AW566" s="334"/>
      <c r="AX566" s="294"/>
      <c r="AY566" s="294"/>
      <c r="AZ566" s="295"/>
      <c r="BA566" s="153"/>
      <c r="BB566" s="152"/>
      <c r="BC566" s="334"/>
      <c r="BD566" s="295"/>
      <c r="BE566" s="165"/>
      <c r="BF566" s="298"/>
      <c r="BG566" s="294"/>
      <c r="BH566" s="295"/>
      <c r="BI566" s="334"/>
      <c r="BJ566" s="295"/>
      <c r="BK566" s="320" t="str">
        <f t="shared" si="56"/>
        <v/>
      </c>
      <c r="BL566" s="294"/>
      <c r="BM566" s="295"/>
      <c r="BN566" s="298"/>
      <c r="BO566" s="294"/>
      <c r="BP566" s="295"/>
      <c r="BQ566" s="298"/>
      <c r="BR566" s="295"/>
      <c r="BS566" s="154" t="s">
        <v>94</v>
      </c>
      <c r="BT566" s="320"/>
      <c r="BU566" s="294"/>
      <c r="BV566" s="294"/>
      <c r="BW566" s="295"/>
      <c r="BX566" s="2"/>
      <c r="BY566" s="8"/>
      <c r="BZ566" s="8"/>
      <c r="CA566" s="8"/>
      <c r="CB566" s="8"/>
      <c r="CC566" s="8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57"/>
      <c r="DI566" s="58"/>
      <c r="DJ566" s="58"/>
      <c r="DK566" s="57"/>
      <c r="DL566" s="58"/>
      <c r="DM566" s="58"/>
      <c r="DN566" s="57"/>
      <c r="DO566" s="58"/>
      <c r="DP566" s="59"/>
      <c r="DQ566" s="59"/>
      <c r="DR566" s="59"/>
      <c r="DZ566" s="133"/>
    </row>
    <row r="567" spans="1:130" ht="12.75" customHeight="1" x14ac:dyDescent="0.2">
      <c r="A567" s="1">
        <v>13</v>
      </c>
      <c r="B567" s="321"/>
      <c r="C567" s="322"/>
      <c r="D567" s="322"/>
      <c r="E567" s="322"/>
      <c r="F567" s="322"/>
      <c r="G567" s="322"/>
      <c r="H567" s="322"/>
      <c r="I567" s="322"/>
      <c r="J567" s="322"/>
      <c r="K567" s="322"/>
      <c r="L567" s="322"/>
      <c r="M567" s="322"/>
      <c r="N567" s="322"/>
      <c r="O567" s="322"/>
      <c r="P567" s="322"/>
      <c r="Q567" s="322"/>
      <c r="R567" s="322"/>
      <c r="S567" s="322"/>
      <c r="T567" s="322"/>
      <c r="U567" s="322"/>
      <c r="V567" s="322"/>
      <c r="W567" s="322"/>
      <c r="X567" s="322"/>
      <c r="Y567" s="322"/>
      <c r="Z567" s="322"/>
      <c r="AA567" s="322"/>
      <c r="AB567" s="322"/>
      <c r="AC567" s="322"/>
      <c r="AD567" s="322"/>
      <c r="AE567" s="322"/>
      <c r="AF567" s="322"/>
      <c r="AG567" s="322"/>
      <c r="AH567" s="322"/>
      <c r="AI567" s="322"/>
      <c r="AJ567" s="322"/>
      <c r="AK567" s="322"/>
      <c r="AL567" s="322"/>
      <c r="AM567" s="322"/>
      <c r="AN567" s="322"/>
      <c r="AO567" s="322"/>
      <c r="AP567" s="322"/>
      <c r="AQ567" s="322"/>
      <c r="AR567" s="322"/>
      <c r="AS567" s="322"/>
      <c r="AT567" s="322"/>
      <c r="AU567" s="322"/>
      <c r="AV567" s="322"/>
      <c r="AW567" s="322"/>
      <c r="AX567" s="322"/>
      <c r="AY567" s="322"/>
      <c r="AZ567" s="322"/>
      <c r="BA567" s="322"/>
      <c r="BB567" s="322"/>
      <c r="BC567" s="322"/>
      <c r="BD567" s="322"/>
      <c r="BE567" s="322"/>
      <c r="BF567" s="322"/>
      <c r="BG567" s="322"/>
      <c r="BH567" s="322"/>
      <c r="BI567" s="322"/>
      <c r="BJ567" s="322"/>
      <c r="BK567" s="322"/>
      <c r="BL567" s="322"/>
      <c r="BM567" s="322"/>
      <c r="BN567" s="322"/>
      <c r="BO567" s="322"/>
      <c r="BP567" s="322"/>
      <c r="BQ567" s="322"/>
      <c r="BR567" s="322"/>
      <c r="BS567" s="322"/>
      <c r="BT567" s="322"/>
      <c r="BU567" s="322"/>
      <c r="BV567" s="322"/>
      <c r="BW567" s="322"/>
      <c r="BX567" s="2"/>
      <c r="BY567" s="8"/>
      <c r="BZ567" s="8"/>
      <c r="CA567" s="8"/>
      <c r="CB567" s="8"/>
      <c r="CC567" s="8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57"/>
      <c r="DI567" s="58"/>
      <c r="DJ567" s="58"/>
      <c r="DK567" s="57"/>
      <c r="DL567" s="58"/>
      <c r="DM567" s="58"/>
      <c r="DN567" s="57"/>
      <c r="DO567" s="58"/>
      <c r="DP567" s="59"/>
      <c r="DQ567" s="59"/>
      <c r="DR567" s="59"/>
      <c r="DZ567" s="133"/>
    </row>
    <row r="568" spans="1:130" ht="12.75" customHeight="1" x14ac:dyDescent="0.2">
      <c r="A568" s="1">
        <v>13</v>
      </c>
      <c r="B568" s="323" t="s">
        <v>247</v>
      </c>
      <c r="C568" s="324"/>
      <c r="D568" s="324"/>
      <c r="E568" s="324"/>
      <c r="F568" s="324"/>
      <c r="G568" s="324"/>
      <c r="H568" s="324"/>
      <c r="I568" s="324"/>
      <c r="J568" s="324"/>
      <c r="K568" s="324"/>
      <c r="L568" s="324"/>
      <c r="M568" s="324"/>
      <c r="N568" s="324"/>
      <c r="O568" s="324"/>
      <c r="P568" s="324"/>
      <c r="Q568" s="324"/>
      <c r="R568" s="324"/>
      <c r="S568" s="324"/>
      <c r="T568" s="324"/>
      <c r="U568" s="324"/>
      <c r="V568" s="324"/>
      <c r="W568" s="324"/>
      <c r="X568" s="324"/>
      <c r="Y568" s="324"/>
      <c r="Z568" s="324"/>
      <c r="AA568" s="324"/>
      <c r="AB568" s="324"/>
      <c r="AC568" s="324"/>
      <c r="AD568" s="324"/>
      <c r="AE568" s="324"/>
      <c r="AF568" s="324"/>
      <c r="AG568" s="324"/>
      <c r="AH568" s="324"/>
      <c r="AI568" s="324"/>
      <c r="AJ568" s="324"/>
      <c r="AK568" s="324"/>
      <c r="AL568" s="324"/>
      <c r="AM568" s="324"/>
      <c r="AN568" s="324"/>
      <c r="AO568" s="324"/>
      <c r="AP568" s="324"/>
      <c r="AQ568" s="324"/>
      <c r="AR568" s="324"/>
      <c r="AS568" s="324"/>
      <c r="AT568" s="324"/>
      <c r="AU568" s="324"/>
      <c r="AV568" s="324"/>
      <c r="AW568" s="324"/>
      <c r="AX568" s="324"/>
      <c r="AY568" s="324"/>
      <c r="AZ568" s="324"/>
      <c r="BA568" s="324"/>
      <c r="BB568" s="324"/>
      <c r="BC568" s="324"/>
      <c r="BD568" s="324"/>
      <c r="BE568" s="324"/>
      <c r="BF568" s="324"/>
      <c r="BG568" s="324"/>
      <c r="BH568" s="324"/>
      <c r="BI568" s="324"/>
      <c r="BJ568" s="325" t="s">
        <v>248</v>
      </c>
      <c r="BK568" s="326"/>
      <c r="BL568" s="326"/>
      <c r="BM568" s="326"/>
      <c r="BN568" s="326"/>
      <c r="BO568" s="326"/>
      <c r="BP568" s="326"/>
      <c r="BQ568" s="326"/>
      <c r="BR568" s="326"/>
      <c r="BS568" s="326"/>
      <c r="BT568" s="326"/>
      <c r="BU568" s="326"/>
      <c r="BV568" s="326"/>
      <c r="BW568" s="327"/>
      <c r="BX568" s="2"/>
      <c r="BY568" s="8"/>
      <c r="BZ568" s="8"/>
      <c r="CA568" s="8"/>
      <c r="CB568" s="8"/>
      <c r="CC568" s="8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57"/>
      <c r="DI568" s="58"/>
      <c r="DJ568" s="58"/>
      <c r="DK568" s="57"/>
      <c r="DL568" s="58"/>
      <c r="DM568" s="58"/>
      <c r="DN568" s="57"/>
      <c r="DO568" s="58"/>
      <c r="DP568" s="59"/>
      <c r="DQ568" s="59"/>
      <c r="DR568" s="59"/>
      <c r="DZ568" s="133"/>
    </row>
    <row r="569" spans="1:130" ht="12.75" customHeight="1" x14ac:dyDescent="0.2">
      <c r="A569" s="1">
        <v>13</v>
      </c>
      <c r="B569" s="331" t="s">
        <v>249</v>
      </c>
      <c r="C569" s="316"/>
      <c r="D569" s="332" t="s">
        <v>250</v>
      </c>
      <c r="E569" s="316"/>
      <c r="F569" s="333" t="s">
        <v>251</v>
      </c>
      <c r="G569" s="315"/>
      <c r="H569" s="315"/>
      <c r="I569" s="316"/>
      <c r="J569" s="333" t="s">
        <v>252</v>
      </c>
      <c r="K569" s="315"/>
      <c r="L569" s="315"/>
      <c r="M569" s="318"/>
      <c r="N569" s="331" t="s">
        <v>249</v>
      </c>
      <c r="O569" s="316"/>
      <c r="P569" s="332" t="s">
        <v>250</v>
      </c>
      <c r="Q569" s="316"/>
      <c r="R569" s="333" t="s">
        <v>251</v>
      </c>
      <c r="S569" s="315"/>
      <c r="T569" s="315"/>
      <c r="U569" s="316"/>
      <c r="V569" s="333" t="s">
        <v>252</v>
      </c>
      <c r="W569" s="315"/>
      <c r="X569" s="315"/>
      <c r="Y569" s="318"/>
      <c r="Z569" s="331" t="s">
        <v>249</v>
      </c>
      <c r="AA569" s="316"/>
      <c r="AB569" s="332" t="s">
        <v>250</v>
      </c>
      <c r="AC569" s="316"/>
      <c r="AD569" s="333" t="s">
        <v>251</v>
      </c>
      <c r="AE569" s="315"/>
      <c r="AF569" s="315"/>
      <c r="AG569" s="316"/>
      <c r="AH569" s="333" t="s">
        <v>252</v>
      </c>
      <c r="AI569" s="315"/>
      <c r="AJ569" s="315"/>
      <c r="AK569" s="318"/>
      <c r="AL569" s="331" t="s">
        <v>249</v>
      </c>
      <c r="AM569" s="316"/>
      <c r="AN569" s="332" t="s">
        <v>250</v>
      </c>
      <c r="AO569" s="316"/>
      <c r="AP569" s="333" t="s">
        <v>251</v>
      </c>
      <c r="AQ569" s="315"/>
      <c r="AR569" s="315"/>
      <c r="AS569" s="316"/>
      <c r="AT569" s="333" t="s">
        <v>252</v>
      </c>
      <c r="AU569" s="315"/>
      <c r="AV569" s="315"/>
      <c r="AW569" s="318"/>
      <c r="AX569" s="331" t="s">
        <v>249</v>
      </c>
      <c r="AY569" s="316"/>
      <c r="AZ569" s="332" t="s">
        <v>250</v>
      </c>
      <c r="BA569" s="316"/>
      <c r="BB569" s="333" t="s">
        <v>251</v>
      </c>
      <c r="BC569" s="315"/>
      <c r="BD569" s="315"/>
      <c r="BE569" s="316"/>
      <c r="BF569" s="333" t="s">
        <v>253</v>
      </c>
      <c r="BG569" s="315"/>
      <c r="BH569" s="315"/>
      <c r="BI569" s="318"/>
      <c r="BJ569" s="328"/>
      <c r="BK569" s="329"/>
      <c r="BL569" s="329"/>
      <c r="BM569" s="329"/>
      <c r="BN569" s="329"/>
      <c r="BO569" s="329"/>
      <c r="BP569" s="329"/>
      <c r="BQ569" s="329"/>
      <c r="BR569" s="329"/>
      <c r="BS569" s="329"/>
      <c r="BT569" s="329"/>
      <c r="BU569" s="329"/>
      <c r="BV569" s="329"/>
      <c r="BW569" s="330"/>
      <c r="BX569" s="2"/>
      <c r="BY569" s="8"/>
      <c r="BZ569" s="8"/>
      <c r="CA569" s="8"/>
      <c r="CB569" s="8"/>
      <c r="CC569" s="8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57"/>
      <c r="DI569" s="58"/>
      <c r="DJ569" s="58"/>
      <c r="DK569" s="57"/>
      <c r="DL569" s="58"/>
      <c r="DM569" s="58"/>
      <c r="DN569" s="57"/>
      <c r="DO569" s="58"/>
      <c r="DP569" s="59"/>
      <c r="DQ569" s="59"/>
      <c r="DR569" s="59"/>
      <c r="DZ569" s="133"/>
    </row>
    <row r="570" spans="1:130" ht="12.75" customHeight="1" x14ac:dyDescent="0.2">
      <c r="A570" s="1">
        <v>13</v>
      </c>
      <c r="B570" s="319"/>
      <c r="C570" s="310"/>
      <c r="D570" s="309"/>
      <c r="E570" s="310"/>
      <c r="F570" s="311"/>
      <c r="G570" s="312"/>
      <c r="H570" s="312"/>
      <c r="I570" s="310"/>
      <c r="J570" s="311"/>
      <c r="K570" s="312"/>
      <c r="L570" s="312"/>
      <c r="M570" s="313"/>
      <c r="N570" s="319"/>
      <c r="O570" s="310"/>
      <c r="P570" s="309"/>
      <c r="Q570" s="310"/>
      <c r="R570" s="311"/>
      <c r="S570" s="312"/>
      <c r="T570" s="312"/>
      <c r="U570" s="310"/>
      <c r="V570" s="311"/>
      <c r="W570" s="312"/>
      <c r="X570" s="312"/>
      <c r="Y570" s="313"/>
      <c r="Z570" s="319"/>
      <c r="AA570" s="310"/>
      <c r="AB570" s="309"/>
      <c r="AC570" s="310"/>
      <c r="AD570" s="311"/>
      <c r="AE570" s="312"/>
      <c r="AF570" s="312"/>
      <c r="AG570" s="310"/>
      <c r="AH570" s="311"/>
      <c r="AI570" s="312"/>
      <c r="AJ570" s="312"/>
      <c r="AK570" s="313"/>
      <c r="AL570" s="319"/>
      <c r="AM570" s="310"/>
      <c r="AN570" s="309"/>
      <c r="AO570" s="310"/>
      <c r="AP570" s="311"/>
      <c r="AQ570" s="312"/>
      <c r="AR570" s="312"/>
      <c r="AS570" s="310"/>
      <c r="AT570" s="311"/>
      <c r="AU570" s="312"/>
      <c r="AV570" s="312"/>
      <c r="AW570" s="313"/>
      <c r="AX570" s="319"/>
      <c r="AY570" s="310"/>
      <c r="AZ570" s="309"/>
      <c r="BA570" s="310"/>
      <c r="BB570" s="311"/>
      <c r="BC570" s="312"/>
      <c r="BD570" s="312"/>
      <c r="BE570" s="310"/>
      <c r="BF570" s="311"/>
      <c r="BG570" s="312"/>
      <c r="BH570" s="312"/>
      <c r="BI570" s="313"/>
      <c r="BJ570" s="314" t="s">
        <v>255</v>
      </c>
      <c r="BK570" s="315"/>
      <c r="BL570" s="315"/>
      <c r="BM570" s="315"/>
      <c r="BN570" s="315"/>
      <c r="BO570" s="315"/>
      <c r="BP570" s="315"/>
      <c r="BQ570" s="315"/>
      <c r="BR570" s="315"/>
      <c r="BS570" s="316"/>
      <c r="BT570" s="317" t="str">
        <f>IF(MAX(R506:T522,R543:T549)=0,"",MAX(R506:T522,R543:T549))</f>
        <v/>
      </c>
      <c r="BU570" s="315"/>
      <c r="BV570" s="315"/>
      <c r="BW570" s="318"/>
      <c r="BX570" s="2"/>
      <c r="BY570" s="8"/>
      <c r="BZ570" s="8"/>
      <c r="CA570" s="8"/>
      <c r="CB570" s="8"/>
      <c r="CC570" s="8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57"/>
      <c r="DI570" s="58"/>
      <c r="DJ570" s="58"/>
      <c r="DK570" s="57"/>
      <c r="DL570" s="58"/>
      <c r="DM570" s="58"/>
      <c r="DN570" s="57"/>
      <c r="DO570" s="58"/>
      <c r="DP570" s="59"/>
      <c r="DQ570" s="59"/>
      <c r="DR570" s="59"/>
      <c r="DZ570" s="133"/>
    </row>
    <row r="571" spans="1:130" ht="12.75" customHeight="1" x14ac:dyDescent="0.2">
      <c r="A571" s="1">
        <v>13</v>
      </c>
      <c r="B571" s="306"/>
      <c r="C571" s="300"/>
      <c r="D571" s="299"/>
      <c r="E571" s="300"/>
      <c r="F571" s="301"/>
      <c r="G571" s="302"/>
      <c r="H571" s="302"/>
      <c r="I571" s="300"/>
      <c r="J571" s="301"/>
      <c r="K571" s="302"/>
      <c r="L571" s="302"/>
      <c r="M571" s="303"/>
      <c r="N571" s="306"/>
      <c r="O571" s="300"/>
      <c r="P571" s="299"/>
      <c r="Q571" s="300"/>
      <c r="R571" s="301"/>
      <c r="S571" s="302"/>
      <c r="T571" s="302"/>
      <c r="U571" s="300"/>
      <c r="V571" s="301"/>
      <c r="W571" s="302"/>
      <c r="X571" s="302"/>
      <c r="Y571" s="303"/>
      <c r="Z571" s="306"/>
      <c r="AA571" s="300"/>
      <c r="AB571" s="299"/>
      <c r="AC571" s="300"/>
      <c r="AD571" s="301"/>
      <c r="AE571" s="302"/>
      <c r="AF571" s="302"/>
      <c r="AG571" s="300"/>
      <c r="AH571" s="301"/>
      <c r="AI571" s="302"/>
      <c r="AJ571" s="302"/>
      <c r="AK571" s="303"/>
      <c r="AL571" s="306"/>
      <c r="AM571" s="300"/>
      <c r="AN571" s="299"/>
      <c r="AO571" s="300"/>
      <c r="AP571" s="301"/>
      <c r="AQ571" s="302"/>
      <c r="AR571" s="302"/>
      <c r="AS571" s="300"/>
      <c r="AT571" s="301"/>
      <c r="AU571" s="302"/>
      <c r="AV571" s="302"/>
      <c r="AW571" s="303"/>
      <c r="AX571" s="306"/>
      <c r="AY571" s="300"/>
      <c r="AZ571" s="299"/>
      <c r="BA571" s="300"/>
      <c r="BB571" s="301"/>
      <c r="BC571" s="302"/>
      <c r="BD571" s="302"/>
      <c r="BE571" s="300"/>
      <c r="BF571" s="301"/>
      <c r="BG571" s="302"/>
      <c r="BH571" s="302"/>
      <c r="BI571" s="303"/>
      <c r="BJ571" s="304" t="s">
        <v>256</v>
      </c>
      <c r="BK571" s="302"/>
      <c r="BL571" s="302"/>
      <c r="BM571" s="302"/>
      <c r="BN571" s="302"/>
      <c r="BO571" s="302"/>
      <c r="BP571" s="302"/>
      <c r="BQ571" s="302"/>
      <c r="BR571" s="302"/>
      <c r="BS571" s="300"/>
      <c r="BT571" s="305" t="str">
        <f>IF(MIN(R506:T522,R543:T549)=0,"",MIN(R506:T522,R543:T549))</f>
        <v/>
      </c>
      <c r="BU571" s="302"/>
      <c r="BV571" s="302"/>
      <c r="BW571" s="303"/>
      <c r="BX571" s="2"/>
      <c r="BY571" s="8"/>
      <c r="BZ571" s="8"/>
      <c r="CA571" s="8"/>
      <c r="CB571" s="8"/>
      <c r="CC571" s="8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57"/>
      <c r="DI571" s="58"/>
      <c r="DJ571" s="58"/>
      <c r="DK571" s="57"/>
      <c r="DL571" s="58"/>
      <c r="DM571" s="58"/>
      <c r="DN571" s="57"/>
      <c r="DO571" s="58"/>
      <c r="DP571" s="59"/>
      <c r="DQ571" s="59"/>
      <c r="DR571" s="59"/>
      <c r="DZ571" s="133"/>
    </row>
    <row r="572" spans="1:130" ht="12.75" customHeight="1" x14ac:dyDescent="0.2">
      <c r="A572" s="1">
        <v>13</v>
      </c>
      <c r="B572" s="306"/>
      <c r="C572" s="300"/>
      <c r="D572" s="299"/>
      <c r="E572" s="300"/>
      <c r="F572" s="301"/>
      <c r="G572" s="302"/>
      <c r="H572" s="302"/>
      <c r="I572" s="300"/>
      <c r="J572" s="301"/>
      <c r="K572" s="302"/>
      <c r="L572" s="302"/>
      <c r="M572" s="303"/>
      <c r="N572" s="306"/>
      <c r="O572" s="300"/>
      <c r="P572" s="299"/>
      <c r="Q572" s="300"/>
      <c r="R572" s="301"/>
      <c r="S572" s="302"/>
      <c r="T572" s="302"/>
      <c r="U572" s="300"/>
      <c r="V572" s="301"/>
      <c r="W572" s="302"/>
      <c r="X572" s="302"/>
      <c r="Y572" s="303"/>
      <c r="Z572" s="306"/>
      <c r="AA572" s="300"/>
      <c r="AB572" s="299"/>
      <c r="AC572" s="300"/>
      <c r="AD572" s="301"/>
      <c r="AE572" s="302"/>
      <c r="AF572" s="302"/>
      <c r="AG572" s="300"/>
      <c r="AH572" s="301"/>
      <c r="AI572" s="302"/>
      <c r="AJ572" s="302"/>
      <c r="AK572" s="303"/>
      <c r="AL572" s="306"/>
      <c r="AM572" s="300"/>
      <c r="AN572" s="299"/>
      <c r="AO572" s="300"/>
      <c r="AP572" s="301"/>
      <c r="AQ572" s="302"/>
      <c r="AR572" s="302"/>
      <c r="AS572" s="300"/>
      <c r="AT572" s="301"/>
      <c r="AU572" s="302"/>
      <c r="AV572" s="302"/>
      <c r="AW572" s="303"/>
      <c r="AX572" s="306"/>
      <c r="AY572" s="300"/>
      <c r="AZ572" s="299"/>
      <c r="BA572" s="300"/>
      <c r="BB572" s="301"/>
      <c r="BC572" s="302"/>
      <c r="BD572" s="302"/>
      <c r="BE572" s="300"/>
      <c r="BF572" s="301"/>
      <c r="BG572" s="302"/>
      <c r="BH572" s="302"/>
      <c r="BI572" s="303"/>
      <c r="BJ572" s="304" t="s">
        <v>257</v>
      </c>
      <c r="BK572" s="302"/>
      <c r="BL572" s="302"/>
      <c r="BM572" s="302"/>
      <c r="BN572" s="302"/>
      <c r="BO572" s="302"/>
      <c r="BP572" s="302"/>
      <c r="BQ572" s="302"/>
      <c r="BR572" s="302"/>
      <c r="BS572" s="300"/>
      <c r="BT572" s="307" t="str">
        <f ca="1">IF(BT573="","",IF(ISERROR(MATCH(BT573,BK506:BK522,0))=TRUE,OFFSET(BK542,MATCH(BT573,BK543:BK549,0),-5),OFFSET(BK505,MATCH(BT573,BK506:BK522,0),-5)))</f>
        <v/>
      </c>
      <c r="BU572" s="302"/>
      <c r="BV572" s="302"/>
      <c r="BW572" s="303"/>
      <c r="BX572" s="2"/>
      <c r="BY572" s="8"/>
      <c r="BZ572" s="8"/>
      <c r="CA572" s="8"/>
      <c r="CB572" s="8"/>
      <c r="CC572" s="8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57"/>
      <c r="DI572" s="58"/>
      <c r="DJ572" s="58"/>
      <c r="DK572" s="57"/>
      <c r="DL572" s="58"/>
      <c r="DM572" s="58"/>
      <c r="DN572" s="57"/>
      <c r="DO572" s="58"/>
      <c r="DP572" s="59"/>
      <c r="DQ572" s="59"/>
      <c r="DR572" s="59"/>
      <c r="DZ572" s="133"/>
    </row>
    <row r="573" spans="1:130" ht="12.75" customHeight="1" x14ac:dyDescent="0.2">
      <c r="A573" s="1">
        <v>13</v>
      </c>
      <c r="B573" s="306"/>
      <c r="C573" s="300"/>
      <c r="D573" s="299"/>
      <c r="E573" s="300"/>
      <c r="F573" s="301"/>
      <c r="G573" s="302"/>
      <c r="H573" s="302"/>
      <c r="I573" s="300"/>
      <c r="J573" s="301"/>
      <c r="K573" s="302"/>
      <c r="L573" s="302"/>
      <c r="M573" s="303"/>
      <c r="N573" s="306"/>
      <c r="O573" s="300"/>
      <c r="P573" s="299"/>
      <c r="Q573" s="300"/>
      <c r="R573" s="301"/>
      <c r="S573" s="302"/>
      <c r="T573" s="302"/>
      <c r="U573" s="300"/>
      <c r="V573" s="301"/>
      <c r="W573" s="302"/>
      <c r="X573" s="302"/>
      <c r="Y573" s="303"/>
      <c r="Z573" s="306"/>
      <c r="AA573" s="300"/>
      <c r="AB573" s="299"/>
      <c r="AC573" s="300"/>
      <c r="AD573" s="301"/>
      <c r="AE573" s="302"/>
      <c r="AF573" s="302"/>
      <c r="AG573" s="300"/>
      <c r="AH573" s="301"/>
      <c r="AI573" s="302"/>
      <c r="AJ573" s="302"/>
      <c r="AK573" s="303"/>
      <c r="AL573" s="306"/>
      <c r="AM573" s="300"/>
      <c r="AN573" s="299"/>
      <c r="AO573" s="300"/>
      <c r="AP573" s="301"/>
      <c r="AQ573" s="302"/>
      <c r="AR573" s="302"/>
      <c r="AS573" s="300"/>
      <c r="AT573" s="301"/>
      <c r="AU573" s="302"/>
      <c r="AV573" s="302"/>
      <c r="AW573" s="303"/>
      <c r="AX573" s="306"/>
      <c r="AY573" s="300"/>
      <c r="AZ573" s="299"/>
      <c r="BA573" s="300"/>
      <c r="BB573" s="301"/>
      <c r="BC573" s="302"/>
      <c r="BD573" s="302"/>
      <c r="BE573" s="300"/>
      <c r="BF573" s="301"/>
      <c r="BG573" s="302"/>
      <c r="BH573" s="302"/>
      <c r="BI573" s="303"/>
      <c r="BJ573" s="308" t="s">
        <v>258</v>
      </c>
      <c r="BK573" s="302"/>
      <c r="BL573" s="302"/>
      <c r="BM573" s="302"/>
      <c r="BN573" s="302"/>
      <c r="BO573" s="302"/>
      <c r="BP573" s="302"/>
      <c r="BQ573" s="302"/>
      <c r="BR573" s="302"/>
      <c r="BS573" s="300"/>
      <c r="BT573" s="305" t="str">
        <f>IF(MAX(BK506:BM522,BK543:BM549)=0,"",MAX(BK506:BM522,BK543:BM549))</f>
        <v/>
      </c>
      <c r="BU573" s="302"/>
      <c r="BV573" s="302"/>
      <c r="BW573" s="303"/>
      <c r="BX573" s="2"/>
      <c r="BY573" s="8"/>
      <c r="BZ573" s="8"/>
      <c r="CA573" s="8"/>
      <c r="CB573" s="8"/>
      <c r="CC573" s="8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57"/>
      <c r="DI573" s="58"/>
      <c r="DJ573" s="58"/>
      <c r="DK573" s="57"/>
      <c r="DL573" s="58"/>
      <c r="DM573" s="58"/>
      <c r="DN573" s="57"/>
      <c r="DO573" s="58"/>
      <c r="DP573" s="59"/>
      <c r="DQ573" s="59"/>
      <c r="DR573" s="59"/>
      <c r="DZ573" s="133"/>
    </row>
    <row r="574" spans="1:130" ht="12.75" customHeight="1" x14ac:dyDescent="0.2">
      <c r="A574" s="1">
        <v>13</v>
      </c>
      <c r="B574" s="306"/>
      <c r="C574" s="300"/>
      <c r="D574" s="299"/>
      <c r="E574" s="300"/>
      <c r="F574" s="301"/>
      <c r="G574" s="302"/>
      <c r="H574" s="302"/>
      <c r="I574" s="300"/>
      <c r="J574" s="301"/>
      <c r="K574" s="302"/>
      <c r="L574" s="302"/>
      <c r="M574" s="303"/>
      <c r="N574" s="306"/>
      <c r="O574" s="300"/>
      <c r="P574" s="299"/>
      <c r="Q574" s="300"/>
      <c r="R574" s="301"/>
      <c r="S574" s="302"/>
      <c r="T574" s="302"/>
      <c r="U574" s="300"/>
      <c r="V574" s="301"/>
      <c r="W574" s="302"/>
      <c r="X574" s="302"/>
      <c r="Y574" s="303"/>
      <c r="Z574" s="306"/>
      <c r="AA574" s="300"/>
      <c r="AB574" s="299"/>
      <c r="AC574" s="300"/>
      <c r="AD574" s="301"/>
      <c r="AE574" s="302"/>
      <c r="AF574" s="302"/>
      <c r="AG574" s="300"/>
      <c r="AH574" s="301"/>
      <c r="AI574" s="302"/>
      <c r="AJ574" s="302"/>
      <c r="AK574" s="303"/>
      <c r="AL574" s="306"/>
      <c r="AM574" s="300"/>
      <c r="AN574" s="299"/>
      <c r="AO574" s="300"/>
      <c r="AP574" s="301"/>
      <c r="AQ574" s="302"/>
      <c r="AR574" s="302"/>
      <c r="AS574" s="300"/>
      <c r="AT574" s="301"/>
      <c r="AU574" s="302"/>
      <c r="AV574" s="302"/>
      <c r="AW574" s="303"/>
      <c r="AX574" s="306"/>
      <c r="AY574" s="300"/>
      <c r="AZ574" s="299"/>
      <c r="BA574" s="300"/>
      <c r="BB574" s="301"/>
      <c r="BC574" s="302"/>
      <c r="BD574" s="302"/>
      <c r="BE574" s="300"/>
      <c r="BF574" s="301"/>
      <c r="BG574" s="302"/>
      <c r="BH574" s="302"/>
      <c r="BI574" s="303"/>
      <c r="BJ574" s="304" t="s">
        <v>261</v>
      </c>
      <c r="BK574" s="302"/>
      <c r="BL574" s="302"/>
      <c r="BM574" s="302"/>
      <c r="BN574" s="302"/>
      <c r="BO574" s="302"/>
      <c r="BP574" s="302"/>
      <c r="BQ574" s="302"/>
      <c r="BR574" s="302"/>
      <c r="BS574" s="300"/>
      <c r="BT574" s="305"/>
      <c r="BU574" s="300"/>
      <c r="BV574" s="305"/>
      <c r="BW574" s="303"/>
      <c r="BX574" s="2"/>
      <c r="BY574" s="8"/>
      <c r="BZ574" s="8"/>
      <c r="CA574" s="8"/>
      <c r="CB574" s="8"/>
      <c r="CC574" s="8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57"/>
      <c r="DI574" s="58"/>
      <c r="DJ574" s="58"/>
      <c r="DK574" s="57"/>
      <c r="DL574" s="58"/>
      <c r="DM574" s="58"/>
      <c r="DN574" s="57"/>
      <c r="DO574" s="58"/>
      <c r="DP574" s="59"/>
      <c r="DQ574" s="59"/>
      <c r="DR574" s="59"/>
      <c r="DZ574" s="133"/>
    </row>
    <row r="575" spans="1:130" ht="12.75" customHeight="1" x14ac:dyDescent="0.2">
      <c r="A575" s="1">
        <v>13</v>
      </c>
      <c r="B575" s="306"/>
      <c r="C575" s="300"/>
      <c r="D575" s="299"/>
      <c r="E575" s="300"/>
      <c r="F575" s="301"/>
      <c r="G575" s="302"/>
      <c r="H575" s="302"/>
      <c r="I575" s="300"/>
      <c r="J575" s="301"/>
      <c r="K575" s="302"/>
      <c r="L575" s="302"/>
      <c r="M575" s="303"/>
      <c r="N575" s="306"/>
      <c r="O575" s="300"/>
      <c r="P575" s="299"/>
      <c r="Q575" s="300"/>
      <c r="R575" s="301"/>
      <c r="S575" s="302"/>
      <c r="T575" s="302"/>
      <c r="U575" s="300"/>
      <c r="V575" s="301"/>
      <c r="W575" s="302"/>
      <c r="X575" s="302"/>
      <c r="Y575" s="303"/>
      <c r="Z575" s="306"/>
      <c r="AA575" s="300"/>
      <c r="AB575" s="299"/>
      <c r="AC575" s="300"/>
      <c r="AD575" s="301"/>
      <c r="AE575" s="302"/>
      <c r="AF575" s="302"/>
      <c r="AG575" s="300"/>
      <c r="AH575" s="301"/>
      <c r="AI575" s="302"/>
      <c r="AJ575" s="302"/>
      <c r="AK575" s="303"/>
      <c r="AL575" s="306"/>
      <c r="AM575" s="300"/>
      <c r="AN575" s="299"/>
      <c r="AO575" s="300"/>
      <c r="AP575" s="301"/>
      <c r="AQ575" s="302"/>
      <c r="AR575" s="302"/>
      <c r="AS575" s="300"/>
      <c r="AT575" s="301"/>
      <c r="AU575" s="302"/>
      <c r="AV575" s="302"/>
      <c r="AW575" s="303"/>
      <c r="AX575" s="306"/>
      <c r="AY575" s="300"/>
      <c r="AZ575" s="299"/>
      <c r="BA575" s="300"/>
      <c r="BB575" s="301"/>
      <c r="BC575" s="302"/>
      <c r="BD575" s="302"/>
      <c r="BE575" s="300"/>
      <c r="BF575" s="301"/>
      <c r="BG575" s="302"/>
      <c r="BH575" s="302"/>
      <c r="BI575" s="303"/>
      <c r="BJ575" s="304" t="s">
        <v>263</v>
      </c>
      <c r="BK575" s="302"/>
      <c r="BL575" s="302"/>
      <c r="BM575" s="302"/>
      <c r="BN575" s="302"/>
      <c r="BO575" s="302"/>
      <c r="BP575" s="302"/>
      <c r="BQ575" s="302"/>
      <c r="BR575" s="302"/>
      <c r="BS575" s="300"/>
      <c r="BT575" s="305" t="str">
        <f>IF(COUNTBLANK(BT543:BW566)=96,"",(SUM(BT545+BT548+BT551+BT554+BT557+BT560+BT563+BT566)))</f>
        <v/>
      </c>
      <c r="BU575" s="302"/>
      <c r="BV575" s="302"/>
      <c r="BW575" s="303"/>
      <c r="BX575" s="2"/>
      <c r="BY575" s="8"/>
      <c r="BZ575" s="8"/>
      <c r="CA575" s="8"/>
      <c r="CB575" s="8"/>
      <c r="CC575" s="8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57"/>
      <c r="DI575" s="58"/>
      <c r="DJ575" s="58"/>
      <c r="DK575" s="57"/>
      <c r="DL575" s="58"/>
      <c r="DM575" s="58"/>
      <c r="DN575" s="57"/>
      <c r="DO575" s="58"/>
      <c r="DP575" s="59"/>
      <c r="DQ575" s="59"/>
      <c r="DR575" s="59"/>
      <c r="DZ575" s="133"/>
    </row>
    <row r="576" spans="1:130" ht="12.75" customHeight="1" x14ac:dyDescent="0.2">
      <c r="A576" s="1">
        <v>13</v>
      </c>
      <c r="B576" s="298"/>
      <c r="C576" s="292"/>
      <c r="D576" s="291"/>
      <c r="E576" s="292"/>
      <c r="F576" s="293"/>
      <c r="G576" s="294"/>
      <c r="H576" s="294"/>
      <c r="I576" s="292"/>
      <c r="J576" s="293"/>
      <c r="K576" s="294"/>
      <c r="L576" s="294"/>
      <c r="M576" s="295"/>
      <c r="N576" s="298"/>
      <c r="O576" s="292"/>
      <c r="P576" s="291"/>
      <c r="Q576" s="292"/>
      <c r="R576" s="293"/>
      <c r="S576" s="294"/>
      <c r="T576" s="294"/>
      <c r="U576" s="292"/>
      <c r="V576" s="293"/>
      <c r="W576" s="294"/>
      <c r="X576" s="294"/>
      <c r="Y576" s="295"/>
      <c r="Z576" s="298"/>
      <c r="AA576" s="292"/>
      <c r="AB576" s="291"/>
      <c r="AC576" s="292"/>
      <c r="AD576" s="293"/>
      <c r="AE576" s="294"/>
      <c r="AF576" s="294"/>
      <c r="AG576" s="292"/>
      <c r="AH576" s="293"/>
      <c r="AI576" s="294"/>
      <c r="AJ576" s="294"/>
      <c r="AK576" s="295"/>
      <c r="AL576" s="298"/>
      <c r="AM576" s="292"/>
      <c r="AN576" s="291"/>
      <c r="AO576" s="292"/>
      <c r="AP576" s="293"/>
      <c r="AQ576" s="294"/>
      <c r="AR576" s="294"/>
      <c r="AS576" s="292"/>
      <c r="AT576" s="293"/>
      <c r="AU576" s="294"/>
      <c r="AV576" s="294"/>
      <c r="AW576" s="295"/>
      <c r="AX576" s="298"/>
      <c r="AY576" s="292"/>
      <c r="AZ576" s="291"/>
      <c r="BA576" s="292"/>
      <c r="BB576" s="293"/>
      <c r="BC576" s="294"/>
      <c r="BD576" s="294"/>
      <c r="BE576" s="292"/>
      <c r="BF576" s="293"/>
      <c r="BG576" s="294"/>
      <c r="BH576" s="294"/>
      <c r="BI576" s="295"/>
      <c r="BJ576" s="296" t="s">
        <v>299</v>
      </c>
      <c r="BK576" s="294"/>
      <c r="BL576" s="294"/>
      <c r="BM576" s="294"/>
      <c r="BN576" s="294"/>
      <c r="BO576" s="294"/>
      <c r="BP576" s="294"/>
      <c r="BQ576" s="294"/>
      <c r="BR576" s="294"/>
      <c r="BS576" s="294"/>
      <c r="BT576" s="297"/>
      <c r="BU576" s="294"/>
      <c r="BV576" s="294"/>
      <c r="BW576" s="295"/>
      <c r="BX576" s="2"/>
      <c r="BY576" s="8"/>
      <c r="BZ576" s="8"/>
      <c r="CA576" s="8"/>
      <c r="CB576" s="8"/>
      <c r="CC576" s="8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57"/>
      <c r="DI576" s="58"/>
      <c r="DJ576" s="58"/>
      <c r="DK576" s="57"/>
      <c r="DL576" s="58"/>
      <c r="DM576" s="58"/>
      <c r="DN576" s="57"/>
      <c r="DO576" s="58"/>
      <c r="DP576" s="59"/>
      <c r="DQ576" s="59"/>
      <c r="DR576" s="59"/>
      <c r="DZ576" s="133"/>
    </row>
    <row r="577" spans="1:130" ht="12.75" customHeight="1" x14ac:dyDescent="0.2">
      <c r="A577" s="1">
        <v>13</v>
      </c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6"/>
      <c r="BQ577" s="166"/>
      <c r="BR577" s="166"/>
      <c r="BS577" s="166"/>
      <c r="BT577" s="166"/>
      <c r="BU577" s="166"/>
      <c r="BV577" s="166"/>
      <c r="BW577" s="166"/>
      <c r="BX577" s="2"/>
      <c r="BY577" s="8"/>
      <c r="BZ577" s="8"/>
      <c r="CA577" s="8"/>
      <c r="CB577" s="8"/>
      <c r="CC577" s="8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57"/>
      <c r="DI577" s="58"/>
      <c r="DJ577" s="58"/>
      <c r="DK577" s="57"/>
      <c r="DL577" s="58"/>
      <c r="DM577" s="58"/>
      <c r="DN577" s="57"/>
      <c r="DO577" s="58"/>
      <c r="DP577" s="59"/>
      <c r="DQ577" s="59"/>
      <c r="DR577" s="59"/>
      <c r="DZ577" s="133"/>
    </row>
    <row r="578" spans="1:130" ht="12.75" customHeight="1" x14ac:dyDescent="0.2">
      <c r="A578" s="1">
        <v>14</v>
      </c>
      <c r="B578" s="364" t="s">
        <v>4</v>
      </c>
      <c r="C578" s="324"/>
      <c r="D578" s="324"/>
      <c r="E578" s="338"/>
      <c r="F578" s="365" t="s">
        <v>5</v>
      </c>
      <c r="G578" s="338"/>
      <c r="H578" s="365" t="s">
        <v>6</v>
      </c>
      <c r="I578" s="324"/>
      <c r="J578" s="323" t="s">
        <v>7</v>
      </c>
      <c r="K578" s="324"/>
      <c r="L578" s="324"/>
      <c r="M578" s="324"/>
      <c r="N578" s="324"/>
      <c r="O578" s="324"/>
      <c r="P578" s="324"/>
      <c r="Q578" s="324"/>
      <c r="R578" s="324"/>
      <c r="S578" s="324"/>
      <c r="T578" s="324"/>
      <c r="U578" s="324"/>
      <c r="V578" s="324"/>
      <c r="W578" s="324"/>
      <c r="X578" s="324"/>
      <c r="Y578" s="324"/>
      <c r="Z578" s="324"/>
      <c r="AA578" s="324"/>
      <c r="AB578" s="324"/>
      <c r="AC578" s="324"/>
      <c r="AD578" s="324"/>
      <c r="AE578" s="324"/>
      <c r="AF578" s="338"/>
      <c r="AG578" s="366" t="s">
        <v>8</v>
      </c>
      <c r="AH578" s="324"/>
      <c r="AI578" s="324"/>
      <c r="AJ578" s="324"/>
      <c r="AK578" s="324"/>
      <c r="AL578" s="324"/>
      <c r="AM578" s="324"/>
      <c r="AN578" s="324"/>
      <c r="AO578" s="324"/>
      <c r="AP578" s="338"/>
      <c r="AQ578" s="323" t="s">
        <v>9</v>
      </c>
      <c r="AR578" s="324"/>
      <c r="AS578" s="324"/>
      <c r="AT578" s="324"/>
      <c r="AU578" s="324"/>
      <c r="AV578" s="324"/>
      <c r="AW578" s="324"/>
      <c r="AX578" s="324"/>
      <c r="AY578" s="324"/>
      <c r="AZ578" s="324"/>
      <c r="BA578" s="324"/>
      <c r="BB578" s="324"/>
      <c r="BC578" s="324"/>
      <c r="BD578" s="324"/>
      <c r="BE578" s="324"/>
      <c r="BF578" s="324"/>
      <c r="BG578" s="338"/>
      <c r="BH578" s="323" t="s">
        <v>10</v>
      </c>
      <c r="BI578" s="324"/>
      <c r="BJ578" s="324"/>
      <c r="BK578" s="324"/>
      <c r="BL578" s="324"/>
      <c r="BM578" s="324"/>
      <c r="BN578" s="338"/>
      <c r="BO578" s="323" t="s">
        <v>11</v>
      </c>
      <c r="BP578" s="324"/>
      <c r="BQ578" s="324"/>
      <c r="BR578" s="324"/>
      <c r="BS578" s="338"/>
      <c r="BT578" s="323" t="s">
        <v>12</v>
      </c>
      <c r="BU578" s="324"/>
      <c r="BV578" s="324"/>
      <c r="BW578" s="338"/>
      <c r="BX578" s="2"/>
      <c r="BY578" s="8"/>
      <c r="BZ578" s="8"/>
      <c r="CA578" s="8"/>
      <c r="CB578" s="8"/>
      <c r="CC578" s="8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57"/>
      <c r="DI578" s="58"/>
      <c r="DJ578" s="58"/>
      <c r="DK578" s="57"/>
      <c r="DL578" s="58"/>
      <c r="DM578" s="58"/>
      <c r="DN578" s="57"/>
      <c r="DO578" s="58"/>
      <c r="DP578" s="59"/>
      <c r="DQ578" s="59"/>
      <c r="DR578" s="59"/>
      <c r="DZ578" s="133"/>
    </row>
    <row r="579" spans="1:130" ht="12.75" customHeight="1" x14ac:dyDescent="0.2">
      <c r="A579" s="1">
        <v>14</v>
      </c>
      <c r="B579" s="364">
        <f>$B$7</f>
        <v>0</v>
      </c>
      <c r="C579" s="324"/>
      <c r="D579" s="324"/>
      <c r="E579" s="338"/>
      <c r="F579" s="365">
        <f>$F$7</f>
        <v>0</v>
      </c>
      <c r="G579" s="338"/>
      <c r="H579" s="365" t="s">
        <v>171</v>
      </c>
      <c r="I579" s="324"/>
      <c r="J579" s="323">
        <f>J491</f>
        <v>0</v>
      </c>
      <c r="K579" s="324"/>
      <c r="L579" s="324"/>
      <c r="M579" s="324"/>
      <c r="N579" s="324"/>
      <c r="O579" s="324"/>
      <c r="P579" s="324"/>
      <c r="Q579" s="324"/>
      <c r="R579" s="324"/>
      <c r="S579" s="324"/>
      <c r="T579" s="324"/>
      <c r="U579" s="324"/>
      <c r="V579" s="324"/>
      <c r="W579" s="324"/>
      <c r="X579" s="324"/>
      <c r="Y579" s="324"/>
      <c r="Z579" s="324"/>
      <c r="AA579" s="324"/>
      <c r="AB579" s="324"/>
      <c r="AC579" s="324"/>
      <c r="AD579" s="324"/>
      <c r="AE579" s="324"/>
      <c r="AF579" s="338"/>
      <c r="AG579" s="367" t="e">
        <f>VLOOKUP(J579,$DH$6:$DO$31,4,FALSE)</f>
        <v>#N/A</v>
      </c>
      <c r="AH579" s="324"/>
      <c r="AI579" s="324"/>
      <c r="AJ579" s="324"/>
      <c r="AK579" s="324"/>
      <c r="AL579" s="324"/>
      <c r="AM579" s="324"/>
      <c r="AN579" s="324"/>
      <c r="AO579" s="324"/>
      <c r="AP579" s="338"/>
      <c r="AQ579" s="323" t="e">
        <f>VLOOKUP(J579,$DH$6:$DO$31,7,FALSE)</f>
        <v>#N/A</v>
      </c>
      <c r="AR579" s="324"/>
      <c r="AS579" s="324"/>
      <c r="AT579" s="324"/>
      <c r="AU579" s="324"/>
      <c r="AV579" s="324"/>
      <c r="AW579" s="324"/>
      <c r="AX579" s="324"/>
      <c r="AY579" s="324"/>
      <c r="AZ579" s="324"/>
      <c r="BA579" s="324"/>
      <c r="BB579" s="324"/>
      <c r="BC579" s="324"/>
      <c r="BD579" s="324"/>
      <c r="BE579" s="324"/>
      <c r="BF579" s="324"/>
      <c r="BG579" s="338"/>
      <c r="BH579" s="323" t="e">
        <f>VLOOKUP(J579,$DH$6:$DP$31,9,FALSE)</f>
        <v>#N/A</v>
      </c>
      <c r="BI579" s="324"/>
      <c r="BJ579" s="324"/>
      <c r="BK579" s="324"/>
      <c r="BL579" s="324"/>
      <c r="BM579" s="324"/>
      <c r="BN579" s="338"/>
      <c r="BO579" s="323" t="e">
        <f>VLOOKUP(J579,$DH$6:$DP$31,8,FALSE)</f>
        <v>#N/A</v>
      </c>
      <c r="BP579" s="324"/>
      <c r="BQ579" s="324"/>
      <c r="BR579" s="324"/>
      <c r="BS579" s="338"/>
      <c r="BT579" s="323" t="e">
        <f>VLOOKUP(J579,$DH$6:$DP$31,2,FALSE)</f>
        <v>#N/A</v>
      </c>
      <c r="BU579" s="324"/>
      <c r="BV579" s="324"/>
      <c r="BW579" s="338"/>
      <c r="BX579" s="2"/>
      <c r="BY579" s="8"/>
      <c r="BZ579" s="8"/>
      <c r="CA579" s="8"/>
      <c r="CB579" s="8"/>
      <c r="CC579" s="8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57"/>
      <c r="DI579" s="58"/>
      <c r="DJ579" s="58"/>
      <c r="DK579" s="57"/>
      <c r="DL579" s="58"/>
      <c r="DM579" s="58"/>
      <c r="DN579" s="57"/>
      <c r="DO579" s="58"/>
      <c r="DP579" s="59"/>
      <c r="DQ579" s="59"/>
      <c r="DR579" s="59"/>
      <c r="DZ579" s="133"/>
    </row>
    <row r="580" spans="1:130" ht="12.75" customHeight="1" x14ac:dyDescent="0.2">
      <c r="A580" s="1">
        <v>14</v>
      </c>
      <c r="B580" s="169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/>
      <c r="AP580" s="158"/>
      <c r="AQ580" s="158"/>
      <c r="AR580" s="158"/>
      <c r="AS580" s="158"/>
      <c r="AT580" s="158"/>
      <c r="AU580" s="158"/>
      <c r="AV580" s="158"/>
      <c r="AW580" s="158"/>
      <c r="AX580" s="158"/>
      <c r="AY580" s="158"/>
      <c r="AZ580" s="158"/>
      <c r="BA580" s="158"/>
      <c r="BB580" s="158"/>
      <c r="BC580" s="158"/>
      <c r="BD580" s="158"/>
      <c r="BE580" s="158"/>
      <c r="BF580" s="158"/>
      <c r="BG580" s="158"/>
      <c r="BH580" s="158"/>
      <c r="BI580" s="158"/>
      <c r="BJ580" s="158"/>
      <c r="BK580" s="158"/>
      <c r="BL580" s="158"/>
      <c r="BM580" s="158"/>
      <c r="BN580" s="158"/>
      <c r="BO580" s="158"/>
      <c r="BP580" s="158"/>
      <c r="BQ580" s="158"/>
      <c r="BR580" s="158"/>
      <c r="BS580" s="158"/>
      <c r="BT580" s="158"/>
      <c r="BU580" s="158"/>
      <c r="BV580" s="158"/>
      <c r="BW580" s="170"/>
      <c r="BX580" s="2"/>
      <c r="BY580" s="8"/>
      <c r="BZ580" s="8"/>
      <c r="CA580" s="8"/>
      <c r="CB580" s="8"/>
      <c r="CC580" s="8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57"/>
      <c r="DI580" s="58"/>
      <c r="DJ580" s="58"/>
      <c r="DK580" s="57"/>
      <c r="DL580" s="58"/>
      <c r="DM580" s="58"/>
      <c r="DN580" s="57"/>
      <c r="DO580" s="58"/>
      <c r="DP580" s="59"/>
      <c r="DQ580" s="59"/>
      <c r="DR580" s="59"/>
      <c r="DZ580" s="133"/>
    </row>
    <row r="581" spans="1:130" ht="12.75" customHeight="1" x14ac:dyDescent="0.2">
      <c r="A581" s="1">
        <v>14</v>
      </c>
      <c r="B581" s="351" t="s">
        <v>34</v>
      </c>
      <c r="C581" s="327"/>
      <c r="D581" s="352" t="s">
        <v>35</v>
      </c>
      <c r="E581" s="324"/>
      <c r="F581" s="324"/>
      <c r="G581" s="324"/>
      <c r="H581" s="324"/>
      <c r="I581" s="324"/>
      <c r="J581" s="324"/>
      <c r="K581" s="324"/>
      <c r="L581" s="324"/>
      <c r="M581" s="324"/>
      <c r="N581" s="324"/>
      <c r="O581" s="324"/>
      <c r="P581" s="324"/>
      <c r="Q581" s="338"/>
      <c r="R581" s="352" t="s">
        <v>36</v>
      </c>
      <c r="S581" s="324"/>
      <c r="T581" s="324"/>
      <c r="U581" s="324"/>
      <c r="V581" s="324"/>
      <c r="W581" s="324"/>
      <c r="X581" s="324"/>
      <c r="Y581" s="324"/>
      <c r="Z581" s="324"/>
      <c r="AA581" s="324"/>
      <c r="AB581" s="338"/>
      <c r="AC581" s="352" t="s">
        <v>37</v>
      </c>
      <c r="AD581" s="324"/>
      <c r="AE581" s="324"/>
      <c r="AF581" s="324"/>
      <c r="AG581" s="324"/>
      <c r="AH581" s="324"/>
      <c r="AI581" s="324"/>
      <c r="AJ581" s="324"/>
      <c r="AK581" s="324"/>
      <c r="AL581" s="324"/>
      <c r="AM581" s="324"/>
      <c r="AN581" s="324"/>
      <c r="AO581" s="324"/>
      <c r="AP581" s="324"/>
      <c r="AQ581" s="324"/>
      <c r="AR581" s="324"/>
      <c r="AS581" s="324"/>
      <c r="AT581" s="324"/>
      <c r="AU581" s="324"/>
      <c r="AV581" s="324"/>
      <c r="AW581" s="324"/>
      <c r="AX581" s="324"/>
      <c r="AY581" s="324"/>
      <c r="AZ581" s="324"/>
      <c r="BA581" s="324"/>
      <c r="BB581" s="324"/>
      <c r="BC581" s="324"/>
      <c r="BD581" s="324"/>
      <c r="BE581" s="338"/>
      <c r="BF581" s="352" t="s">
        <v>38</v>
      </c>
      <c r="BG581" s="324"/>
      <c r="BH581" s="324"/>
      <c r="BI581" s="324"/>
      <c r="BJ581" s="324"/>
      <c r="BK581" s="324"/>
      <c r="BL581" s="324"/>
      <c r="BM581" s="338"/>
      <c r="BN581" s="353" t="s">
        <v>39</v>
      </c>
      <c r="BO581" s="326"/>
      <c r="BP581" s="327"/>
      <c r="BQ581" s="353" t="s">
        <v>40</v>
      </c>
      <c r="BR581" s="327"/>
      <c r="BS581" s="354" t="s">
        <v>41</v>
      </c>
      <c r="BT581" s="324"/>
      <c r="BU581" s="324"/>
      <c r="BV581" s="324"/>
      <c r="BW581" s="338"/>
      <c r="BX581" s="2"/>
      <c r="BY581" s="8"/>
      <c r="BZ581" s="8"/>
      <c r="CA581" s="8"/>
      <c r="CB581" s="8"/>
      <c r="CC581" s="8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57"/>
      <c r="DI581" s="58"/>
      <c r="DJ581" s="58"/>
      <c r="DK581" s="57"/>
      <c r="DL581" s="58"/>
      <c r="DM581" s="58"/>
      <c r="DN581" s="57"/>
      <c r="DO581" s="58"/>
      <c r="DP581" s="59"/>
      <c r="DQ581" s="59"/>
      <c r="DR581" s="59"/>
      <c r="DZ581" s="133"/>
    </row>
    <row r="582" spans="1:130" ht="12.75" customHeight="1" x14ac:dyDescent="0.2">
      <c r="A582" s="1">
        <v>14</v>
      </c>
      <c r="B582" s="346"/>
      <c r="C582" s="347"/>
      <c r="D582" s="355" t="s">
        <v>52</v>
      </c>
      <c r="E582" s="326"/>
      <c r="F582" s="326"/>
      <c r="G582" s="326"/>
      <c r="H582" s="327"/>
      <c r="I582" s="355" t="s">
        <v>53</v>
      </c>
      <c r="J582" s="326"/>
      <c r="K582" s="326"/>
      <c r="L582" s="326"/>
      <c r="M582" s="327"/>
      <c r="N582" s="355" t="s">
        <v>54</v>
      </c>
      <c r="O582" s="326"/>
      <c r="P582" s="326"/>
      <c r="Q582" s="327"/>
      <c r="R582" s="356" t="s">
        <v>55</v>
      </c>
      <c r="S582" s="326"/>
      <c r="T582" s="327"/>
      <c r="U582" s="353" t="s">
        <v>56</v>
      </c>
      <c r="V582" s="326"/>
      <c r="W582" s="327"/>
      <c r="X582" s="353" t="s">
        <v>57</v>
      </c>
      <c r="Y582" s="327"/>
      <c r="Z582" s="353" t="s">
        <v>58</v>
      </c>
      <c r="AA582" s="326"/>
      <c r="AB582" s="327"/>
      <c r="AC582" s="352" t="s">
        <v>59</v>
      </c>
      <c r="AD582" s="324"/>
      <c r="AE582" s="324"/>
      <c r="AF582" s="324"/>
      <c r="AG582" s="324"/>
      <c r="AH582" s="338"/>
      <c r="AI582" s="352" t="s">
        <v>60</v>
      </c>
      <c r="AJ582" s="324"/>
      <c r="AK582" s="324"/>
      <c r="AL582" s="324"/>
      <c r="AM582" s="324"/>
      <c r="AN582" s="338"/>
      <c r="AO582" s="352" t="s">
        <v>61</v>
      </c>
      <c r="AP582" s="324"/>
      <c r="AQ582" s="324"/>
      <c r="AR582" s="324"/>
      <c r="AS582" s="324"/>
      <c r="AT582" s="338"/>
      <c r="AU582" s="352" t="s">
        <v>62</v>
      </c>
      <c r="AV582" s="324"/>
      <c r="AW582" s="324"/>
      <c r="AX582" s="324"/>
      <c r="AY582" s="324"/>
      <c r="AZ582" s="357"/>
      <c r="BA582" s="352" t="s">
        <v>63</v>
      </c>
      <c r="BB582" s="324"/>
      <c r="BC582" s="324"/>
      <c r="BD582" s="338"/>
      <c r="BE582" s="358" t="s">
        <v>64</v>
      </c>
      <c r="BF582" s="361" t="s">
        <v>65</v>
      </c>
      <c r="BG582" s="326"/>
      <c r="BH582" s="327"/>
      <c r="BI582" s="361" t="s">
        <v>66</v>
      </c>
      <c r="BJ582" s="326"/>
      <c r="BK582" s="326"/>
      <c r="BL582" s="326"/>
      <c r="BM582" s="327"/>
      <c r="BN582" s="346"/>
      <c r="BO582" s="322"/>
      <c r="BP582" s="347"/>
      <c r="BQ582" s="346"/>
      <c r="BR582" s="347"/>
      <c r="BS582" s="358" t="s">
        <v>67</v>
      </c>
      <c r="BT582" s="363" t="s">
        <v>68</v>
      </c>
      <c r="BU582" s="326"/>
      <c r="BV582" s="326"/>
      <c r="BW582" s="327"/>
      <c r="BX582" s="2"/>
      <c r="BY582" s="8"/>
      <c r="BZ582" s="8"/>
      <c r="CA582" s="8"/>
      <c r="CB582" s="8"/>
      <c r="CC582" s="8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57"/>
      <c r="DI582" s="58"/>
      <c r="DJ582" s="58"/>
      <c r="DK582" s="57"/>
      <c r="DL582" s="58"/>
      <c r="DM582" s="58"/>
      <c r="DN582" s="57"/>
      <c r="DO582" s="58"/>
      <c r="DP582" s="59"/>
      <c r="DQ582" s="59"/>
      <c r="DR582" s="59"/>
      <c r="DZ582" s="133"/>
    </row>
    <row r="583" spans="1:130" ht="12.75" customHeight="1" x14ac:dyDescent="0.2">
      <c r="A583" s="1">
        <v>14</v>
      </c>
      <c r="B583" s="346"/>
      <c r="C583" s="347"/>
      <c r="D583" s="346"/>
      <c r="E583" s="322"/>
      <c r="F583" s="322"/>
      <c r="G583" s="322"/>
      <c r="H583" s="347"/>
      <c r="I583" s="346"/>
      <c r="J583" s="322"/>
      <c r="K583" s="322"/>
      <c r="L583" s="322"/>
      <c r="M583" s="347"/>
      <c r="N583" s="346"/>
      <c r="O583" s="322"/>
      <c r="P583" s="322"/>
      <c r="Q583" s="347"/>
      <c r="R583" s="346"/>
      <c r="S583" s="322"/>
      <c r="T583" s="347"/>
      <c r="U583" s="346"/>
      <c r="V583" s="322"/>
      <c r="W583" s="347"/>
      <c r="X583" s="346"/>
      <c r="Y583" s="347"/>
      <c r="Z583" s="346"/>
      <c r="AA583" s="322"/>
      <c r="AB583" s="347"/>
      <c r="AC583" s="342" t="s">
        <v>77</v>
      </c>
      <c r="AD583" s="342" t="s">
        <v>78</v>
      </c>
      <c r="AE583" s="345" t="s">
        <v>79</v>
      </c>
      <c r="AF583" s="326"/>
      <c r="AG583" s="326"/>
      <c r="AH583" s="327"/>
      <c r="AI583" s="342" t="s">
        <v>77</v>
      </c>
      <c r="AJ583" s="342" t="s">
        <v>78</v>
      </c>
      <c r="AK583" s="345" t="s">
        <v>79</v>
      </c>
      <c r="AL583" s="326"/>
      <c r="AM583" s="326"/>
      <c r="AN583" s="327"/>
      <c r="AO583" s="342" t="s">
        <v>77</v>
      </c>
      <c r="AP583" s="342" t="s">
        <v>78</v>
      </c>
      <c r="AQ583" s="345" t="s">
        <v>79</v>
      </c>
      <c r="AR583" s="326"/>
      <c r="AS583" s="326"/>
      <c r="AT583" s="327"/>
      <c r="AU583" s="342" t="s">
        <v>77</v>
      </c>
      <c r="AV583" s="342" t="s">
        <v>78</v>
      </c>
      <c r="AW583" s="345" t="s">
        <v>79</v>
      </c>
      <c r="AX583" s="326"/>
      <c r="AY583" s="326"/>
      <c r="AZ583" s="327"/>
      <c r="BA583" s="342" t="s">
        <v>77</v>
      </c>
      <c r="BB583" s="342" t="s">
        <v>65</v>
      </c>
      <c r="BC583" s="348" t="s">
        <v>80</v>
      </c>
      <c r="BD583" s="349"/>
      <c r="BE583" s="359"/>
      <c r="BF583" s="346"/>
      <c r="BG583" s="322"/>
      <c r="BH583" s="347"/>
      <c r="BI583" s="346"/>
      <c r="BJ583" s="322"/>
      <c r="BK583" s="322"/>
      <c r="BL583" s="322"/>
      <c r="BM583" s="347"/>
      <c r="BN583" s="346"/>
      <c r="BO583" s="322"/>
      <c r="BP583" s="347"/>
      <c r="BQ583" s="346"/>
      <c r="BR583" s="347"/>
      <c r="BS583" s="359"/>
      <c r="BT583" s="346"/>
      <c r="BU583" s="322"/>
      <c r="BV583" s="322"/>
      <c r="BW583" s="347"/>
      <c r="BX583" s="2"/>
      <c r="BY583" s="8"/>
      <c r="BZ583" s="8"/>
      <c r="CA583" s="8"/>
      <c r="CB583" s="8"/>
      <c r="CC583" s="8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57"/>
      <c r="DI583" s="58"/>
      <c r="DJ583" s="58"/>
      <c r="DK583" s="57"/>
      <c r="DL583" s="58"/>
      <c r="DM583" s="58"/>
      <c r="DN583" s="57"/>
      <c r="DO583" s="58"/>
      <c r="DP583" s="59"/>
      <c r="DQ583" s="59"/>
      <c r="DR583" s="59"/>
      <c r="DZ583" s="133"/>
    </row>
    <row r="584" spans="1:130" ht="12.75" customHeight="1" x14ac:dyDescent="0.2">
      <c r="A584" s="1">
        <v>14</v>
      </c>
      <c r="B584" s="346"/>
      <c r="C584" s="347"/>
      <c r="D584" s="346"/>
      <c r="E584" s="322"/>
      <c r="F584" s="322"/>
      <c r="G584" s="322"/>
      <c r="H584" s="347"/>
      <c r="I584" s="346"/>
      <c r="J584" s="322"/>
      <c r="K584" s="322"/>
      <c r="L584" s="322"/>
      <c r="M584" s="347"/>
      <c r="N584" s="346"/>
      <c r="O584" s="322"/>
      <c r="P584" s="322"/>
      <c r="Q584" s="347"/>
      <c r="R584" s="346"/>
      <c r="S584" s="322"/>
      <c r="T584" s="347"/>
      <c r="U584" s="346"/>
      <c r="V584" s="322"/>
      <c r="W584" s="347"/>
      <c r="X584" s="346"/>
      <c r="Y584" s="347"/>
      <c r="Z584" s="346"/>
      <c r="AA584" s="322"/>
      <c r="AB584" s="347"/>
      <c r="AC584" s="343"/>
      <c r="AD584" s="343"/>
      <c r="AE584" s="346"/>
      <c r="AF584" s="322"/>
      <c r="AG584" s="322"/>
      <c r="AH584" s="347"/>
      <c r="AI584" s="343"/>
      <c r="AJ584" s="343"/>
      <c r="AK584" s="346"/>
      <c r="AL584" s="322"/>
      <c r="AM584" s="322"/>
      <c r="AN584" s="347"/>
      <c r="AO584" s="343"/>
      <c r="AP584" s="343"/>
      <c r="AQ584" s="346"/>
      <c r="AR584" s="322"/>
      <c r="AS584" s="322"/>
      <c r="AT584" s="347"/>
      <c r="AU584" s="343"/>
      <c r="AV584" s="343"/>
      <c r="AW584" s="346"/>
      <c r="AX584" s="322"/>
      <c r="AY584" s="322"/>
      <c r="AZ584" s="347"/>
      <c r="BA584" s="343"/>
      <c r="BB584" s="343"/>
      <c r="BC584" s="346"/>
      <c r="BD584" s="347"/>
      <c r="BE584" s="359"/>
      <c r="BF584" s="346"/>
      <c r="BG584" s="322"/>
      <c r="BH584" s="347"/>
      <c r="BI584" s="346"/>
      <c r="BJ584" s="322"/>
      <c r="BK584" s="322"/>
      <c r="BL584" s="322"/>
      <c r="BM584" s="347"/>
      <c r="BN584" s="346"/>
      <c r="BO584" s="322"/>
      <c r="BP584" s="347"/>
      <c r="BQ584" s="346"/>
      <c r="BR584" s="347"/>
      <c r="BS584" s="359"/>
      <c r="BT584" s="346"/>
      <c r="BU584" s="322"/>
      <c r="BV584" s="322"/>
      <c r="BW584" s="347"/>
      <c r="BX584" s="2"/>
      <c r="BY584" s="8"/>
      <c r="BZ584" s="8"/>
      <c r="CA584" s="8"/>
      <c r="CB584" s="8"/>
      <c r="CC584" s="8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57"/>
      <c r="DI584" s="58"/>
      <c r="DJ584" s="58"/>
      <c r="DK584" s="57"/>
      <c r="DL584" s="58"/>
      <c r="DM584" s="58"/>
      <c r="DN584" s="57"/>
      <c r="DO584" s="58"/>
      <c r="DP584" s="59"/>
      <c r="DQ584" s="59"/>
      <c r="DR584" s="59"/>
      <c r="DZ584" s="133"/>
    </row>
    <row r="585" spans="1:130" ht="12.75" customHeight="1" x14ac:dyDescent="0.2">
      <c r="A585" s="1">
        <v>14</v>
      </c>
      <c r="B585" s="328"/>
      <c r="C585" s="330"/>
      <c r="D585" s="328"/>
      <c r="E585" s="329"/>
      <c r="F585" s="329"/>
      <c r="G585" s="329"/>
      <c r="H585" s="330"/>
      <c r="I585" s="328"/>
      <c r="J585" s="329"/>
      <c r="K585" s="329"/>
      <c r="L585" s="329"/>
      <c r="M585" s="330"/>
      <c r="N585" s="328"/>
      <c r="O585" s="329"/>
      <c r="P585" s="329"/>
      <c r="Q585" s="330"/>
      <c r="R585" s="328"/>
      <c r="S585" s="329"/>
      <c r="T585" s="330"/>
      <c r="U585" s="328"/>
      <c r="V585" s="329"/>
      <c r="W585" s="330"/>
      <c r="X585" s="328"/>
      <c r="Y585" s="330"/>
      <c r="Z585" s="328"/>
      <c r="AA585" s="329"/>
      <c r="AB585" s="330"/>
      <c r="AC585" s="343"/>
      <c r="AD585" s="343"/>
      <c r="AE585" s="346"/>
      <c r="AF585" s="322"/>
      <c r="AG585" s="322"/>
      <c r="AH585" s="347"/>
      <c r="AI585" s="343"/>
      <c r="AJ585" s="343"/>
      <c r="AK585" s="346"/>
      <c r="AL585" s="322"/>
      <c r="AM585" s="322"/>
      <c r="AN585" s="347"/>
      <c r="AO585" s="343"/>
      <c r="AP585" s="343"/>
      <c r="AQ585" s="346"/>
      <c r="AR585" s="322"/>
      <c r="AS585" s="322"/>
      <c r="AT585" s="347"/>
      <c r="AU585" s="343"/>
      <c r="AV585" s="343"/>
      <c r="AW585" s="346"/>
      <c r="AX585" s="322"/>
      <c r="AY585" s="322"/>
      <c r="AZ585" s="347"/>
      <c r="BA585" s="343"/>
      <c r="BB585" s="343"/>
      <c r="BC585" s="346"/>
      <c r="BD585" s="347"/>
      <c r="BE585" s="359"/>
      <c r="BF585" s="328"/>
      <c r="BG585" s="329"/>
      <c r="BH585" s="330"/>
      <c r="BI585" s="328"/>
      <c r="BJ585" s="329"/>
      <c r="BK585" s="329"/>
      <c r="BL585" s="329"/>
      <c r="BM585" s="330"/>
      <c r="BN585" s="346"/>
      <c r="BO585" s="322"/>
      <c r="BP585" s="347"/>
      <c r="BQ585" s="346"/>
      <c r="BR585" s="347"/>
      <c r="BS585" s="362"/>
      <c r="BT585" s="328"/>
      <c r="BU585" s="329"/>
      <c r="BV585" s="329"/>
      <c r="BW585" s="330"/>
      <c r="BX585" s="2"/>
      <c r="BY585" s="8"/>
      <c r="BZ585" s="8"/>
      <c r="CA585" s="8"/>
      <c r="CB585" s="8"/>
      <c r="CC585" s="8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57"/>
      <c r="DI585" s="58"/>
      <c r="DJ585" s="58"/>
      <c r="DK585" s="57"/>
      <c r="DL585" s="58"/>
      <c r="DM585" s="58"/>
      <c r="DN585" s="57"/>
      <c r="DO585" s="58"/>
      <c r="DP585" s="59"/>
      <c r="DQ585" s="59"/>
      <c r="DR585" s="59"/>
      <c r="DZ585" s="133"/>
    </row>
    <row r="586" spans="1:130" ht="12.75" customHeight="1" x14ac:dyDescent="0.2">
      <c r="A586" s="1">
        <v>14</v>
      </c>
      <c r="B586" s="135" t="s">
        <v>103</v>
      </c>
      <c r="C586" s="135" t="s">
        <v>104</v>
      </c>
      <c r="D586" s="337" t="s">
        <v>105</v>
      </c>
      <c r="E586" s="324"/>
      <c r="F586" s="324"/>
      <c r="G586" s="324"/>
      <c r="H586" s="338"/>
      <c r="I586" s="337" t="s">
        <v>105</v>
      </c>
      <c r="J586" s="324"/>
      <c r="K586" s="324"/>
      <c r="L586" s="324"/>
      <c r="M586" s="338"/>
      <c r="N586" s="337" t="s">
        <v>105</v>
      </c>
      <c r="O586" s="324"/>
      <c r="P586" s="324"/>
      <c r="Q586" s="338"/>
      <c r="R586" s="337" t="s">
        <v>106</v>
      </c>
      <c r="S586" s="324"/>
      <c r="T586" s="338"/>
      <c r="U586" s="337" t="s">
        <v>106</v>
      </c>
      <c r="V586" s="324"/>
      <c r="W586" s="338"/>
      <c r="X586" s="337" t="s">
        <v>107</v>
      </c>
      <c r="Y586" s="338"/>
      <c r="Z586" s="337" t="s">
        <v>105</v>
      </c>
      <c r="AA586" s="324"/>
      <c r="AB586" s="338"/>
      <c r="AC586" s="344"/>
      <c r="AD586" s="344"/>
      <c r="AE586" s="328"/>
      <c r="AF586" s="329"/>
      <c r="AG586" s="329"/>
      <c r="AH586" s="330"/>
      <c r="AI586" s="344"/>
      <c r="AJ586" s="344"/>
      <c r="AK586" s="328"/>
      <c r="AL586" s="329"/>
      <c r="AM586" s="329"/>
      <c r="AN586" s="330"/>
      <c r="AO586" s="344"/>
      <c r="AP586" s="344"/>
      <c r="AQ586" s="328"/>
      <c r="AR586" s="329"/>
      <c r="AS586" s="329"/>
      <c r="AT586" s="330"/>
      <c r="AU586" s="344"/>
      <c r="AV586" s="344"/>
      <c r="AW586" s="328"/>
      <c r="AX586" s="329"/>
      <c r="AY586" s="329"/>
      <c r="AZ586" s="330"/>
      <c r="BA586" s="344"/>
      <c r="BB586" s="344"/>
      <c r="BC586" s="328"/>
      <c r="BD586" s="330"/>
      <c r="BE586" s="360"/>
      <c r="BF586" s="350" t="s">
        <v>108</v>
      </c>
      <c r="BG586" s="324"/>
      <c r="BH586" s="338"/>
      <c r="BI586" s="337" t="s">
        <v>109</v>
      </c>
      <c r="BJ586" s="338"/>
      <c r="BK586" s="337" t="s">
        <v>110</v>
      </c>
      <c r="BL586" s="324"/>
      <c r="BM586" s="338"/>
      <c r="BN586" s="328"/>
      <c r="BO586" s="329"/>
      <c r="BP586" s="330"/>
      <c r="BQ586" s="328"/>
      <c r="BR586" s="330"/>
      <c r="BS586" s="159" t="s">
        <v>104</v>
      </c>
      <c r="BT586" s="337" t="s">
        <v>111</v>
      </c>
      <c r="BU586" s="324"/>
      <c r="BV586" s="324"/>
      <c r="BW586" s="338"/>
      <c r="BX586" s="2"/>
      <c r="BY586" s="8"/>
      <c r="BZ586" s="8"/>
      <c r="CA586" s="8"/>
      <c r="CB586" s="8"/>
      <c r="CC586" s="8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57"/>
      <c r="DI586" s="58"/>
      <c r="DJ586" s="58"/>
      <c r="DK586" s="57"/>
      <c r="DL586" s="58"/>
      <c r="DM586" s="58"/>
      <c r="DN586" s="57"/>
      <c r="DO586" s="58"/>
      <c r="DP586" s="59"/>
      <c r="DQ586" s="59"/>
      <c r="DR586" s="59"/>
      <c r="DZ586" s="133"/>
    </row>
    <row r="587" spans="1:130" ht="12.75" customHeight="1" x14ac:dyDescent="0.2">
      <c r="A587" s="1">
        <v>14</v>
      </c>
      <c r="B587" s="160" t="s">
        <v>87</v>
      </c>
      <c r="C587" s="160" t="s">
        <v>19</v>
      </c>
      <c r="D587" s="339"/>
      <c r="E587" s="315"/>
      <c r="F587" s="315"/>
      <c r="G587" s="315"/>
      <c r="H587" s="318"/>
      <c r="I587" s="339"/>
      <c r="J587" s="315"/>
      <c r="K587" s="315"/>
      <c r="L587" s="315"/>
      <c r="M587" s="318"/>
      <c r="N587" s="340" t="str">
        <f t="shared" ref="N587:N610" si="57">IF(D587="","",INT(VLOOKUP($J$7,$DH$6:$DO$31,3,FALSE)+D587))</f>
        <v/>
      </c>
      <c r="O587" s="315"/>
      <c r="P587" s="315"/>
      <c r="Q587" s="318"/>
      <c r="R587" s="339"/>
      <c r="S587" s="315"/>
      <c r="T587" s="318"/>
      <c r="U587" s="339"/>
      <c r="V587" s="315"/>
      <c r="W587" s="318"/>
      <c r="X587" s="340" t="str">
        <f t="shared" ref="X587:X610" si="58">IF(OR(U587="",U587&gt;R587),"",100*(Z587/(6.11*EXP((17.27*R587)/(237.3+R587)))))</f>
        <v/>
      </c>
      <c r="Y587" s="318"/>
      <c r="Z587" s="339" t="str">
        <f t="shared" ref="Z587:Z610" si="59">IF(OR(U587="",U587&gt;R587),"",6.11*EXP((17.7*U587/(243.5+U587))))</f>
        <v/>
      </c>
      <c r="AA587" s="315"/>
      <c r="AB587" s="318"/>
      <c r="AC587" s="138"/>
      <c r="AD587" s="139"/>
      <c r="AE587" s="340"/>
      <c r="AF587" s="315"/>
      <c r="AG587" s="315"/>
      <c r="AH587" s="318"/>
      <c r="AI587" s="140"/>
      <c r="AJ587" s="139"/>
      <c r="AK587" s="340"/>
      <c r="AL587" s="315"/>
      <c r="AM587" s="315"/>
      <c r="AN587" s="318"/>
      <c r="AO587" s="140"/>
      <c r="AP587" s="139"/>
      <c r="AQ587" s="340"/>
      <c r="AR587" s="315"/>
      <c r="AS587" s="315"/>
      <c r="AT587" s="318"/>
      <c r="AU587" s="140"/>
      <c r="AV587" s="139"/>
      <c r="AW587" s="340"/>
      <c r="AX587" s="315"/>
      <c r="AY587" s="315"/>
      <c r="AZ587" s="318"/>
      <c r="BA587" s="140"/>
      <c r="BB587" s="141"/>
      <c r="BC587" s="340"/>
      <c r="BD587" s="318"/>
      <c r="BE587" s="161"/>
      <c r="BF587" s="341"/>
      <c r="BG587" s="315"/>
      <c r="BH587" s="318"/>
      <c r="BI587" s="340"/>
      <c r="BJ587" s="318"/>
      <c r="BK587" s="339" t="str">
        <f t="shared" ref="BK587:BK610" si="60">IF(BI587="","",BI587/1.94384)</f>
        <v/>
      </c>
      <c r="BL587" s="315"/>
      <c r="BM587" s="318"/>
      <c r="BN587" s="341"/>
      <c r="BO587" s="315"/>
      <c r="BP587" s="318"/>
      <c r="BQ587" s="341"/>
      <c r="BR587" s="318"/>
      <c r="BS587" s="142" t="s">
        <v>101</v>
      </c>
      <c r="BT587" s="339"/>
      <c r="BU587" s="315"/>
      <c r="BV587" s="315"/>
      <c r="BW587" s="318"/>
      <c r="BX587" s="2"/>
      <c r="BY587" s="8"/>
      <c r="BZ587" s="8"/>
      <c r="CA587" s="8"/>
      <c r="CB587" s="8"/>
      <c r="CC587" s="8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57"/>
      <c r="DI587" s="58"/>
      <c r="DJ587" s="58"/>
      <c r="DK587" s="57"/>
      <c r="DL587" s="58"/>
      <c r="DM587" s="58"/>
      <c r="DN587" s="57"/>
      <c r="DO587" s="58"/>
      <c r="DP587" s="59"/>
      <c r="DQ587" s="59"/>
      <c r="DR587" s="59"/>
      <c r="DZ587" s="133"/>
    </row>
    <row r="588" spans="1:130" ht="12.75" customHeight="1" x14ac:dyDescent="0.2">
      <c r="A588" s="1">
        <v>14</v>
      </c>
      <c r="B588" s="162" t="s">
        <v>94</v>
      </c>
      <c r="C588" s="162" t="s">
        <v>27</v>
      </c>
      <c r="D588" s="335"/>
      <c r="E588" s="302"/>
      <c r="F588" s="302"/>
      <c r="G588" s="302"/>
      <c r="H588" s="303"/>
      <c r="I588" s="335"/>
      <c r="J588" s="302"/>
      <c r="K588" s="302"/>
      <c r="L588" s="302"/>
      <c r="M588" s="303"/>
      <c r="N588" s="336" t="str">
        <f t="shared" si="57"/>
        <v/>
      </c>
      <c r="O588" s="302"/>
      <c r="P588" s="302"/>
      <c r="Q588" s="303"/>
      <c r="R588" s="335"/>
      <c r="S588" s="302"/>
      <c r="T588" s="303"/>
      <c r="U588" s="335"/>
      <c r="V588" s="302"/>
      <c r="W588" s="303"/>
      <c r="X588" s="336" t="str">
        <f t="shared" si="58"/>
        <v/>
      </c>
      <c r="Y588" s="303"/>
      <c r="Z588" s="335" t="str">
        <f t="shared" si="59"/>
        <v/>
      </c>
      <c r="AA588" s="302"/>
      <c r="AB588" s="303"/>
      <c r="AC588" s="144"/>
      <c r="AD588" s="145"/>
      <c r="AE588" s="336"/>
      <c r="AF588" s="302"/>
      <c r="AG588" s="302"/>
      <c r="AH588" s="303"/>
      <c r="AI588" s="146"/>
      <c r="AJ588" s="145"/>
      <c r="AK588" s="336"/>
      <c r="AL588" s="302"/>
      <c r="AM588" s="302"/>
      <c r="AN588" s="303"/>
      <c r="AO588" s="146"/>
      <c r="AP588" s="145"/>
      <c r="AQ588" s="336"/>
      <c r="AR588" s="302"/>
      <c r="AS588" s="302"/>
      <c r="AT588" s="303"/>
      <c r="AU588" s="146"/>
      <c r="AV588" s="145"/>
      <c r="AW588" s="336"/>
      <c r="AX588" s="302"/>
      <c r="AY588" s="302"/>
      <c r="AZ588" s="303"/>
      <c r="BA588" s="146"/>
      <c r="BB588" s="145"/>
      <c r="BC588" s="336"/>
      <c r="BD588" s="303"/>
      <c r="BE588" s="163"/>
      <c r="BF588" s="306"/>
      <c r="BG588" s="302"/>
      <c r="BH588" s="303"/>
      <c r="BI588" s="336"/>
      <c r="BJ588" s="303"/>
      <c r="BK588" s="335" t="str">
        <f t="shared" si="60"/>
        <v/>
      </c>
      <c r="BL588" s="302"/>
      <c r="BM588" s="303"/>
      <c r="BN588" s="306"/>
      <c r="BO588" s="302"/>
      <c r="BP588" s="303"/>
      <c r="BQ588" s="306"/>
      <c r="BR588" s="303"/>
      <c r="BS588" s="147" t="s">
        <v>117</v>
      </c>
      <c r="BT588" s="335"/>
      <c r="BU588" s="302"/>
      <c r="BV588" s="302"/>
      <c r="BW588" s="303"/>
      <c r="BX588" s="2"/>
      <c r="BY588" s="8"/>
      <c r="BZ588" s="8"/>
      <c r="CA588" s="8"/>
      <c r="CB588" s="8"/>
      <c r="CC588" s="8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57"/>
      <c r="DI588" s="58"/>
      <c r="DJ588" s="58"/>
      <c r="DK588" s="57"/>
      <c r="DL588" s="58"/>
      <c r="DM588" s="58"/>
      <c r="DN588" s="57"/>
      <c r="DO588" s="58"/>
      <c r="DP588" s="59"/>
      <c r="DQ588" s="59"/>
      <c r="DR588" s="59"/>
      <c r="DZ588" s="133"/>
    </row>
    <row r="589" spans="1:130" ht="12.75" customHeight="1" x14ac:dyDescent="0.2">
      <c r="A589" s="1">
        <v>14</v>
      </c>
      <c r="B589" s="162" t="s">
        <v>101</v>
      </c>
      <c r="C589" s="162" t="s">
        <v>33</v>
      </c>
      <c r="D589" s="335"/>
      <c r="E589" s="302"/>
      <c r="F589" s="302"/>
      <c r="G589" s="302"/>
      <c r="H589" s="303"/>
      <c r="I589" s="335"/>
      <c r="J589" s="302"/>
      <c r="K589" s="302"/>
      <c r="L589" s="302"/>
      <c r="M589" s="303"/>
      <c r="N589" s="336" t="str">
        <f t="shared" si="57"/>
        <v/>
      </c>
      <c r="O589" s="302"/>
      <c r="P589" s="302"/>
      <c r="Q589" s="303"/>
      <c r="R589" s="335"/>
      <c r="S589" s="302"/>
      <c r="T589" s="303"/>
      <c r="U589" s="335"/>
      <c r="V589" s="302"/>
      <c r="W589" s="303"/>
      <c r="X589" s="336" t="str">
        <f t="shared" si="58"/>
        <v/>
      </c>
      <c r="Y589" s="303"/>
      <c r="Z589" s="335" t="str">
        <f t="shared" si="59"/>
        <v/>
      </c>
      <c r="AA589" s="302"/>
      <c r="AB589" s="303"/>
      <c r="AC589" s="144"/>
      <c r="AD589" s="145"/>
      <c r="AE589" s="336"/>
      <c r="AF589" s="302"/>
      <c r="AG589" s="302"/>
      <c r="AH589" s="303"/>
      <c r="AI589" s="146"/>
      <c r="AJ589" s="145"/>
      <c r="AK589" s="336"/>
      <c r="AL589" s="302"/>
      <c r="AM589" s="302"/>
      <c r="AN589" s="303"/>
      <c r="AO589" s="146"/>
      <c r="AP589" s="145"/>
      <c r="AQ589" s="336"/>
      <c r="AR589" s="302"/>
      <c r="AS589" s="302"/>
      <c r="AT589" s="303"/>
      <c r="AU589" s="146"/>
      <c r="AV589" s="145"/>
      <c r="AW589" s="336"/>
      <c r="AX589" s="302"/>
      <c r="AY589" s="302"/>
      <c r="AZ589" s="303"/>
      <c r="BA589" s="146"/>
      <c r="BB589" s="145"/>
      <c r="BC589" s="336"/>
      <c r="BD589" s="303"/>
      <c r="BE589" s="163"/>
      <c r="BF589" s="306"/>
      <c r="BG589" s="302"/>
      <c r="BH589" s="303"/>
      <c r="BI589" s="336"/>
      <c r="BJ589" s="303"/>
      <c r="BK589" s="335" t="str">
        <f t="shared" si="60"/>
        <v/>
      </c>
      <c r="BL589" s="302"/>
      <c r="BM589" s="303"/>
      <c r="BN589" s="306"/>
      <c r="BO589" s="302"/>
      <c r="BP589" s="303"/>
      <c r="BQ589" s="306"/>
      <c r="BR589" s="303"/>
      <c r="BS589" s="148">
        <v>10</v>
      </c>
      <c r="BT589" s="335"/>
      <c r="BU589" s="302"/>
      <c r="BV589" s="302"/>
      <c r="BW589" s="303"/>
      <c r="BX589" s="2"/>
      <c r="BY589" s="8"/>
      <c r="BZ589" s="8"/>
      <c r="CA589" s="8"/>
      <c r="CB589" s="8"/>
      <c r="CC589" s="8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57"/>
      <c r="DI589" s="58"/>
      <c r="DJ589" s="58"/>
      <c r="DK589" s="57"/>
      <c r="DL589" s="58"/>
      <c r="DM589" s="58"/>
      <c r="DN589" s="57"/>
      <c r="DO589" s="58"/>
      <c r="DP589" s="59"/>
      <c r="DQ589" s="59"/>
      <c r="DR589" s="59"/>
      <c r="DZ589" s="133"/>
    </row>
    <row r="590" spans="1:130" ht="12.75" customHeight="1" x14ac:dyDescent="0.2">
      <c r="A590" s="1">
        <v>14</v>
      </c>
      <c r="B590" s="162" t="s">
        <v>117</v>
      </c>
      <c r="C590" s="162" t="s">
        <v>47</v>
      </c>
      <c r="D590" s="335"/>
      <c r="E590" s="302"/>
      <c r="F590" s="302"/>
      <c r="G590" s="302"/>
      <c r="H590" s="303"/>
      <c r="I590" s="335"/>
      <c r="J590" s="302"/>
      <c r="K590" s="302"/>
      <c r="L590" s="302"/>
      <c r="M590" s="303"/>
      <c r="N590" s="336" t="str">
        <f t="shared" si="57"/>
        <v/>
      </c>
      <c r="O590" s="302"/>
      <c r="P590" s="302"/>
      <c r="Q590" s="303"/>
      <c r="R590" s="335"/>
      <c r="S590" s="302"/>
      <c r="T590" s="303"/>
      <c r="U590" s="335"/>
      <c r="V590" s="302"/>
      <c r="W590" s="303"/>
      <c r="X590" s="336" t="str">
        <f t="shared" si="58"/>
        <v/>
      </c>
      <c r="Y590" s="303"/>
      <c r="Z590" s="335" t="str">
        <f t="shared" si="59"/>
        <v/>
      </c>
      <c r="AA590" s="302"/>
      <c r="AB590" s="303"/>
      <c r="AC590" s="144"/>
      <c r="AD590" s="145"/>
      <c r="AE590" s="336"/>
      <c r="AF590" s="302"/>
      <c r="AG590" s="302"/>
      <c r="AH590" s="303"/>
      <c r="AI590" s="146"/>
      <c r="AJ590" s="145"/>
      <c r="AK590" s="336"/>
      <c r="AL590" s="302"/>
      <c r="AM590" s="302"/>
      <c r="AN590" s="303"/>
      <c r="AO590" s="146"/>
      <c r="AP590" s="145"/>
      <c r="AQ590" s="336"/>
      <c r="AR590" s="302"/>
      <c r="AS590" s="302"/>
      <c r="AT590" s="303"/>
      <c r="AU590" s="146"/>
      <c r="AV590" s="145"/>
      <c r="AW590" s="336"/>
      <c r="AX590" s="302"/>
      <c r="AY590" s="302"/>
      <c r="AZ590" s="303"/>
      <c r="BA590" s="146"/>
      <c r="BB590" s="145"/>
      <c r="BC590" s="336"/>
      <c r="BD590" s="303"/>
      <c r="BE590" s="163"/>
      <c r="BF590" s="306"/>
      <c r="BG590" s="302"/>
      <c r="BH590" s="303"/>
      <c r="BI590" s="336"/>
      <c r="BJ590" s="303"/>
      <c r="BK590" s="335" t="str">
        <f t="shared" si="60"/>
        <v/>
      </c>
      <c r="BL590" s="302"/>
      <c r="BM590" s="303"/>
      <c r="BN590" s="306"/>
      <c r="BO590" s="302"/>
      <c r="BP590" s="303"/>
      <c r="BQ590" s="306"/>
      <c r="BR590" s="303"/>
      <c r="BS590" s="148">
        <v>11</v>
      </c>
      <c r="BT590" s="335"/>
      <c r="BU590" s="302"/>
      <c r="BV590" s="302"/>
      <c r="BW590" s="303"/>
      <c r="BX590" s="2"/>
      <c r="BY590" s="8"/>
      <c r="BZ590" s="8"/>
      <c r="CA590" s="8"/>
      <c r="CB590" s="8"/>
      <c r="CC590" s="8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57"/>
      <c r="DI590" s="58"/>
      <c r="DJ590" s="58"/>
      <c r="DK590" s="57"/>
      <c r="DL590" s="58"/>
      <c r="DM590" s="58"/>
      <c r="DN590" s="57"/>
      <c r="DO590" s="58"/>
      <c r="DP590" s="59"/>
      <c r="DQ590" s="59"/>
      <c r="DR590" s="59"/>
      <c r="DZ590" s="133"/>
    </row>
    <row r="591" spans="1:130" ht="12.75" customHeight="1" x14ac:dyDescent="0.2">
      <c r="A591" s="1">
        <v>14</v>
      </c>
      <c r="B591" s="163" t="s">
        <v>145</v>
      </c>
      <c r="C591" s="163" t="s">
        <v>75</v>
      </c>
      <c r="D591" s="335"/>
      <c r="E591" s="302"/>
      <c r="F591" s="302"/>
      <c r="G591" s="302"/>
      <c r="H591" s="303"/>
      <c r="I591" s="335"/>
      <c r="J591" s="302"/>
      <c r="K591" s="302"/>
      <c r="L591" s="302"/>
      <c r="M591" s="303"/>
      <c r="N591" s="336" t="str">
        <f t="shared" si="57"/>
        <v/>
      </c>
      <c r="O591" s="302"/>
      <c r="P591" s="302"/>
      <c r="Q591" s="303"/>
      <c r="R591" s="335"/>
      <c r="S591" s="302"/>
      <c r="T591" s="303"/>
      <c r="U591" s="335"/>
      <c r="V591" s="302"/>
      <c r="W591" s="303"/>
      <c r="X591" s="336" t="str">
        <f t="shared" si="58"/>
        <v/>
      </c>
      <c r="Y591" s="303"/>
      <c r="Z591" s="335" t="str">
        <f t="shared" si="59"/>
        <v/>
      </c>
      <c r="AA591" s="302"/>
      <c r="AB591" s="303"/>
      <c r="AC591" s="144"/>
      <c r="AD591" s="145"/>
      <c r="AE591" s="336"/>
      <c r="AF591" s="302"/>
      <c r="AG591" s="302"/>
      <c r="AH591" s="303"/>
      <c r="AI591" s="146"/>
      <c r="AJ591" s="145"/>
      <c r="AK591" s="336"/>
      <c r="AL591" s="302"/>
      <c r="AM591" s="302"/>
      <c r="AN591" s="303"/>
      <c r="AO591" s="146"/>
      <c r="AP591" s="145"/>
      <c r="AQ591" s="336"/>
      <c r="AR591" s="302"/>
      <c r="AS591" s="302"/>
      <c r="AT591" s="303"/>
      <c r="AU591" s="146"/>
      <c r="AV591" s="145"/>
      <c r="AW591" s="336"/>
      <c r="AX591" s="302"/>
      <c r="AY591" s="302"/>
      <c r="AZ591" s="303"/>
      <c r="BA591" s="146"/>
      <c r="BB591" s="145"/>
      <c r="BC591" s="336"/>
      <c r="BD591" s="303"/>
      <c r="BE591" s="163"/>
      <c r="BF591" s="306"/>
      <c r="BG591" s="302"/>
      <c r="BH591" s="303"/>
      <c r="BI591" s="336"/>
      <c r="BJ591" s="303"/>
      <c r="BK591" s="335" t="str">
        <f t="shared" si="60"/>
        <v/>
      </c>
      <c r="BL591" s="302"/>
      <c r="BM591" s="303"/>
      <c r="BN591" s="306"/>
      <c r="BO591" s="302"/>
      <c r="BP591" s="303"/>
      <c r="BQ591" s="306"/>
      <c r="BR591" s="303"/>
      <c r="BS591" s="148">
        <v>12</v>
      </c>
      <c r="BT591" s="335"/>
      <c r="BU591" s="302"/>
      <c r="BV591" s="302"/>
      <c r="BW591" s="303"/>
      <c r="BX591" s="2"/>
      <c r="BY591" s="8"/>
      <c r="BZ591" s="8"/>
      <c r="CA591" s="8"/>
      <c r="CB591" s="8"/>
      <c r="CC591" s="8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57"/>
      <c r="DI591" s="58"/>
      <c r="DJ591" s="58"/>
      <c r="DK591" s="57"/>
      <c r="DL591" s="58"/>
      <c r="DM591" s="58"/>
      <c r="DN591" s="57"/>
      <c r="DO591" s="58"/>
      <c r="DP591" s="59"/>
      <c r="DQ591" s="59"/>
      <c r="DR591" s="59"/>
      <c r="DZ591" s="133"/>
    </row>
    <row r="592" spans="1:130" ht="12.75" customHeight="1" x14ac:dyDescent="0.2">
      <c r="A592" s="1">
        <v>14</v>
      </c>
      <c r="B592" s="163" t="s">
        <v>151</v>
      </c>
      <c r="C592" s="163" t="s">
        <v>87</v>
      </c>
      <c r="D592" s="335"/>
      <c r="E592" s="302"/>
      <c r="F592" s="302"/>
      <c r="G592" s="302"/>
      <c r="H592" s="303"/>
      <c r="I592" s="335"/>
      <c r="J592" s="302"/>
      <c r="K592" s="302"/>
      <c r="L592" s="302"/>
      <c r="M592" s="303"/>
      <c r="N592" s="336" t="str">
        <f t="shared" si="57"/>
        <v/>
      </c>
      <c r="O592" s="302"/>
      <c r="P592" s="302"/>
      <c r="Q592" s="303"/>
      <c r="R592" s="335"/>
      <c r="S592" s="302"/>
      <c r="T592" s="303"/>
      <c r="U592" s="335"/>
      <c r="V592" s="302"/>
      <c r="W592" s="303"/>
      <c r="X592" s="336" t="str">
        <f t="shared" si="58"/>
        <v/>
      </c>
      <c r="Y592" s="303"/>
      <c r="Z592" s="335" t="str">
        <f t="shared" si="59"/>
        <v/>
      </c>
      <c r="AA592" s="302"/>
      <c r="AB592" s="303"/>
      <c r="AC592" s="144"/>
      <c r="AD592" s="145"/>
      <c r="AE592" s="336"/>
      <c r="AF592" s="302"/>
      <c r="AG592" s="302"/>
      <c r="AH592" s="303"/>
      <c r="AI592" s="146"/>
      <c r="AJ592" s="145"/>
      <c r="AK592" s="336"/>
      <c r="AL592" s="302"/>
      <c r="AM592" s="302"/>
      <c r="AN592" s="303"/>
      <c r="AO592" s="146"/>
      <c r="AP592" s="145"/>
      <c r="AQ592" s="336"/>
      <c r="AR592" s="302"/>
      <c r="AS592" s="302"/>
      <c r="AT592" s="303"/>
      <c r="AU592" s="146"/>
      <c r="AV592" s="145"/>
      <c r="AW592" s="336"/>
      <c r="AX592" s="302"/>
      <c r="AY592" s="302"/>
      <c r="AZ592" s="303"/>
      <c r="BA592" s="146"/>
      <c r="BB592" s="145"/>
      <c r="BC592" s="336"/>
      <c r="BD592" s="303"/>
      <c r="BE592" s="163"/>
      <c r="BF592" s="306"/>
      <c r="BG592" s="302"/>
      <c r="BH592" s="303"/>
      <c r="BI592" s="336"/>
      <c r="BJ592" s="303"/>
      <c r="BK592" s="335" t="str">
        <f t="shared" si="60"/>
        <v/>
      </c>
      <c r="BL592" s="302"/>
      <c r="BM592" s="303"/>
      <c r="BN592" s="306"/>
      <c r="BO592" s="302"/>
      <c r="BP592" s="303"/>
      <c r="BQ592" s="306"/>
      <c r="BR592" s="303"/>
      <c r="BS592" s="148">
        <v>13</v>
      </c>
      <c r="BT592" s="335"/>
      <c r="BU592" s="302"/>
      <c r="BV592" s="302"/>
      <c r="BW592" s="303"/>
      <c r="BX592" s="2"/>
      <c r="BY592" s="8"/>
      <c r="BZ592" s="8"/>
      <c r="CA592" s="8"/>
      <c r="CB592" s="8"/>
      <c r="CC592" s="8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57"/>
      <c r="DI592" s="58"/>
      <c r="DJ592" s="58"/>
      <c r="DK592" s="57"/>
      <c r="DL592" s="58"/>
      <c r="DM592" s="58"/>
      <c r="DN592" s="57"/>
      <c r="DO592" s="58"/>
      <c r="DP592" s="59"/>
      <c r="DQ592" s="59"/>
      <c r="DR592" s="59"/>
      <c r="DZ592" s="133"/>
    </row>
    <row r="593" spans="1:130" ht="12.75" customHeight="1" x14ac:dyDescent="0.2">
      <c r="A593" s="1">
        <v>14</v>
      </c>
      <c r="B593" s="163" t="s">
        <v>158</v>
      </c>
      <c r="C593" s="163" t="s">
        <v>94</v>
      </c>
      <c r="D593" s="335"/>
      <c r="E593" s="302"/>
      <c r="F593" s="302"/>
      <c r="G593" s="302"/>
      <c r="H593" s="303"/>
      <c r="I593" s="335"/>
      <c r="J593" s="302"/>
      <c r="K593" s="302"/>
      <c r="L593" s="302"/>
      <c r="M593" s="303"/>
      <c r="N593" s="336" t="str">
        <f t="shared" si="57"/>
        <v/>
      </c>
      <c r="O593" s="302"/>
      <c r="P593" s="302"/>
      <c r="Q593" s="303"/>
      <c r="R593" s="335"/>
      <c r="S593" s="302"/>
      <c r="T593" s="303"/>
      <c r="U593" s="335"/>
      <c r="V593" s="302"/>
      <c r="W593" s="303"/>
      <c r="X593" s="336" t="str">
        <f t="shared" si="58"/>
        <v/>
      </c>
      <c r="Y593" s="303"/>
      <c r="Z593" s="335" t="str">
        <f t="shared" si="59"/>
        <v/>
      </c>
      <c r="AA593" s="302"/>
      <c r="AB593" s="303"/>
      <c r="AC593" s="144"/>
      <c r="AD593" s="145"/>
      <c r="AE593" s="336"/>
      <c r="AF593" s="302"/>
      <c r="AG593" s="302"/>
      <c r="AH593" s="303"/>
      <c r="AI593" s="146"/>
      <c r="AJ593" s="145"/>
      <c r="AK593" s="336"/>
      <c r="AL593" s="302"/>
      <c r="AM593" s="302"/>
      <c r="AN593" s="303"/>
      <c r="AO593" s="146"/>
      <c r="AP593" s="145"/>
      <c r="AQ593" s="336"/>
      <c r="AR593" s="302"/>
      <c r="AS593" s="302"/>
      <c r="AT593" s="303"/>
      <c r="AU593" s="146"/>
      <c r="AV593" s="145"/>
      <c r="AW593" s="336"/>
      <c r="AX593" s="302"/>
      <c r="AY593" s="302"/>
      <c r="AZ593" s="303"/>
      <c r="BA593" s="146"/>
      <c r="BB593" s="145"/>
      <c r="BC593" s="336"/>
      <c r="BD593" s="303"/>
      <c r="BE593" s="163"/>
      <c r="BF593" s="306"/>
      <c r="BG593" s="302"/>
      <c r="BH593" s="303"/>
      <c r="BI593" s="336"/>
      <c r="BJ593" s="303"/>
      <c r="BK593" s="335" t="str">
        <f t="shared" si="60"/>
        <v/>
      </c>
      <c r="BL593" s="302"/>
      <c r="BM593" s="303"/>
      <c r="BN593" s="306"/>
      <c r="BO593" s="302"/>
      <c r="BP593" s="303"/>
      <c r="BQ593" s="306"/>
      <c r="BR593" s="303"/>
      <c r="BS593" s="148">
        <v>14</v>
      </c>
      <c r="BT593" s="335"/>
      <c r="BU593" s="302"/>
      <c r="BV593" s="302"/>
      <c r="BW593" s="303"/>
      <c r="BX593" s="2"/>
      <c r="BY593" s="8"/>
      <c r="BZ593" s="8"/>
      <c r="CA593" s="8"/>
      <c r="CB593" s="8"/>
      <c r="CC593" s="8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57"/>
      <c r="DI593" s="58"/>
      <c r="DJ593" s="58"/>
      <c r="DK593" s="57"/>
      <c r="DL593" s="58"/>
      <c r="DM593" s="58"/>
      <c r="DN593" s="57"/>
      <c r="DO593" s="58"/>
      <c r="DP593" s="59"/>
      <c r="DQ593" s="59"/>
      <c r="DR593" s="59"/>
      <c r="DZ593" s="133"/>
    </row>
    <row r="594" spans="1:130" ht="12.75" customHeight="1" x14ac:dyDescent="0.2">
      <c r="A594" s="1">
        <v>14</v>
      </c>
      <c r="B594" s="163" t="s">
        <v>163</v>
      </c>
      <c r="C594" s="163" t="s">
        <v>101</v>
      </c>
      <c r="D594" s="335"/>
      <c r="E594" s="302"/>
      <c r="F594" s="302"/>
      <c r="G594" s="302"/>
      <c r="H594" s="303"/>
      <c r="I594" s="335"/>
      <c r="J594" s="302"/>
      <c r="K594" s="302"/>
      <c r="L594" s="302"/>
      <c r="M594" s="303"/>
      <c r="N594" s="336" t="str">
        <f t="shared" si="57"/>
        <v/>
      </c>
      <c r="O594" s="302"/>
      <c r="P594" s="302"/>
      <c r="Q594" s="303"/>
      <c r="R594" s="335"/>
      <c r="S594" s="302"/>
      <c r="T594" s="303"/>
      <c r="U594" s="335"/>
      <c r="V594" s="302"/>
      <c r="W594" s="303"/>
      <c r="X594" s="336" t="str">
        <f t="shared" si="58"/>
        <v/>
      </c>
      <c r="Y594" s="303"/>
      <c r="Z594" s="335" t="str">
        <f t="shared" si="59"/>
        <v/>
      </c>
      <c r="AA594" s="302"/>
      <c r="AB594" s="303"/>
      <c r="AC594" s="144"/>
      <c r="AD594" s="145"/>
      <c r="AE594" s="336"/>
      <c r="AF594" s="302"/>
      <c r="AG594" s="302"/>
      <c r="AH594" s="303"/>
      <c r="AI594" s="146"/>
      <c r="AJ594" s="145"/>
      <c r="AK594" s="336"/>
      <c r="AL594" s="302"/>
      <c r="AM594" s="302"/>
      <c r="AN594" s="303"/>
      <c r="AO594" s="146"/>
      <c r="AP594" s="145"/>
      <c r="AQ594" s="336"/>
      <c r="AR594" s="302"/>
      <c r="AS594" s="302"/>
      <c r="AT594" s="303"/>
      <c r="AU594" s="146"/>
      <c r="AV594" s="145"/>
      <c r="AW594" s="336"/>
      <c r="AX594" s="302"/>
      <c r="AY594" s="302"/>
      <c r="AZ594" s="303"/>
      <c r="BA594" s="146"/>
      <c r="BB594" s="145"/>
      <c r="BC594" s="336"/>
      <c r="BD594" s="303"/>
      <c r="BE594" s="163"/>
      <c r="BF594" s="306"/>
      <c r="BG594" s="302"/>
      <c r="BH594" s="303"/>
      <c r="BI594" s="336"/>
      <c r="BJ594" s="303"/>
      <c r="BK594" s="335" t="str">
        <f t="shared" si="60"/>
        <v/>
      </c>
      <c r="BL594" s="302"/>
      <c r="BM594" s="303"/>
      <c r="BN594" s="306"/>
      <c r="BO594" s="302"/>
      <c r="BP594" s="303"/>
      <c r="BQ594" s="306"/>
      <c r="BR594" s="303"/>
      <c r="BS594" s="148">
        <v>15</v>
      </c>
      <c r="BT594" s="335"/>
      <c r="BU594" s="302"/>
      <c r="BV594" s="302"/>
      <c r="BW594" s="303"/>
      <c r="BX594" s="2"/>
      <c r="BY594" s="8"/>
      <c r="BZ594" s="8"/>
      <c r="CA594" s="8"/>
      <c r="CB594" s="8"/>
      <c r="CC594" s="8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57"/>
      <c r="DI594" s="58"/>
      <c r="DJ594" s="58"/>
      <c r="DK594" s="57"/>
      <c r="DL594" s="58"/>
      <c r="DM594" s="58"/>
      <c r="DN594" s="57"/>
      <c r="DO594" s="58"/>
      <c r="DP594" s="59"/>
      <c r="DQ594" s="59"/>
      <c r="DR594" s="59"/>
      <c r="DZ594" s="133"/>
    </row>
    <row r="595" spans="1:130" ht="12.75" customHeight="1" x14ac:dyDescent="0.2">
      <c r="A595" s="1">
        <v>14</v>
      </c>
      <c r="B595" s="163" t="s">
        <v>171</v>
      </c>
      <c r="C595" s="163" t="s">
        <v>117</v>
      </c>
      <c r="D595" s="335"/>
      <c r="E595" s="302"/>
      <c r="F595" s="302"/>
      <c r="G595" s="302"/>
      <c r="H595" s="303"/>
      <c r="I595" s="335"/>
      <c r="J595" s="302"/>
      <c r="K595" s="302"/>
      <c r="L595" s="302"/>
      <c r="M595" s="303"/>
      <c r="N595" s="336" t="str">
        <f t="shared" si="57"/>
        <v/>
      </c>
      <c r="O595" s="302"/>
      <c r="P595" s="302"/>
      <c r="Q595" s="303"/>
      <c r="R595" s="335"/>
      <c r="S595" s="302"/>
      <c r="T595" s="303"/>
      <c r="U595" s="335"/>
      <c r="V595" s="302"/>
      <c r="W595" s="303"/>
      <c r="X595" s="336" t="str">
        <f t="shared" si="58"/>
        <v/>
      </c>
      <c r="Y595" s="303"/>
      <c r="Z595" s="335" t="str">
        <f t="shared" si="59"/>
        <v/>
      </c>
      <c r="AA595" s="302"/>
      <c r="AB595" s="303"/>
      <c r="AC595" s="144"/>
      <c r="AD595" s="145"/>
      <c r="AE595" s="336"/>
      <c r="AF595" s="302"/>
      <c r="AG595" s="302"/>
      <c r="AH595" s="303"/>
      <c r="AI595" s="146"/>
      <c r="AJ595" s="145"/>
      <c r="AK595" s="336"/>
      <c r="AL595" s="302"/>
      <c r="AM595" s="302"/>
      <c r="AN595" s="303"/>
      <c r="AO595" s="146"/>
      <c r="AP595" s="145"/>
      <c r="AQ595" s="336"/>
      <c r="AR595" s="302"/>
      <c r="AS595" s="302"/>
      <c r="AT595" s="303"/>
      <c r="AU595" s="146"/>
      <c r="AV595" s="145"/>
      <c r="AW595" s="336"/>
      <c r="AX595" s="302"/>
      <c r="AY595" s="302"/>
      <c r="AZ595" s="303"/>
      <c r="BA595" s="146"/>
      <c r="BB595" s="145"/>
      <c r="BC595" s="336"/>
      <c r="BD595" s="303"/>
      <c r="BE595" s="163"/>
      <c r="BF595" s="306"/>
      <c r="BG595" s="302"/>
      <c r="BH595" s="303"/>
      <c r="BI595" s="336"/>
      <c r="BJ595" s="303"/>
      <c r="BK595" s="335" t="str">
        <f t="shared" si="60"/>
        <v/>
      </c>
      <c r="BL595" s="302"/>
      <c r="BM595" s="303"/>
      <c r="BN595" s="306"/>
      <c r="BO595" s="302"/>
      <c r="BP595" s="303"/>
      <c r="BQ595" s="306"/>
      <c r="BR595" s="303"/>
      <c r="BS595" s="148">
        <v>16</v>
      </c>
      <c r="BT595" s="335"/>
      <c r="BU595" s="302"/>
      <c r="BV595" s="302"/>
      <c r="BW595" s="303"/>
      <c r="BX595" s="2"/>
      <c r="BY595" s="8"/>
      <c r="BZ595" s="8"/>
      <c r="CA595" s="8"/>
      <c r="CB595" s="8"/>
      <c r="CC595" s="8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57"/>
      <c r="DI595" s="58"/>
      <c r="DJ595" s="58"/>
      <c r="DK595" s="57"/>
      <c r="DL595" s="58"/>
      <c r="DM595" s="58"/>
      <c r="DN595" s="57"/>
      <c r="DO595" s="58"/>
      <c r="DP595" s="59"/>
      <c r="DQ595" s="59"/>
      <c r="DR595" s="59"/>
      <c r="DZ595" s="133"/>
    </row>
    <row r="596" spans="1:130" ht="12.75" customHeight="1" x14ac:dyDescent="0.2">
      <c r="A596" s="1">
        <v>14</v>
      </c>
      <c r="B596" s="163" t="s">
        <v>177</v>
      </c>
      <c r="C596" s="163" t="s">
        <v>145</v>
      </c>
      <c r="D596" s="335"/>
      <c r="E596" s="302"/>
      <c r="F596" s="302"/>
      <c r="G596" s="302"/>
      <c r="H596" s="303"/>
      <c r="I596" s="335"/>
      <c r="J596" s="302"/>
      <c r="K596" s="302"/>
      <c r="L596" s="302"/>
      <c r="M596" s="303"/>
      <c r="N596" s="336" t="str">
        <f t="shared" si="57"/>
        <v/>
      </c>
      <c r="O596" s="302"/>
      <c r="P596" s="302"/>
      <c r="Q596" s="303"/>
      <c r="R596" s="335"/>
      <c r="S596" s="302"/>
      <c r="T596" s="303"/>
      <c r="U596" s="335"/>
      <c r="V596" s="302"/>
      <c r="W596" s="303"/>
      <c r="X596" s="336" t="str">
        <f t="shared" si="58"/>
        <v/>
      </c>
      <c r="Y596" s="303"/>
      <c r="Z596" s="335" t="str">
        <f t="shared" si="59"/>
        <v/>
      </c>
      <c r="AA596" s="302"/>
      <c r="AB596" s="303"/>
      <c r="AC596" s="144"/>
      <c r="AD596" s="145"/>
      <c r="AE596" s="336"/>
      <c r="AF596" s="302"/>
      <c r="AG596" s="302"/>
      <c r="AH596" s="303"/>
      <c r="AI596" s="146"/>
      <c r="AJ596" s="145"/>
      <c r="AK596" s="336"/>
      <c r="AL596" s="302"/>
      <c r="AM596" s="302"/>
      <c r="AN596" s="303"/>
      <c r="AO596" s="146"/>
      <c r="AP596" s="145"/>
      <c r="AQ596" s="336"/>
      <c r="AR596" s="302"/>
      <c r="AS596" s="302"/>
      <c r="AT596" s="303"/>
      <c r="AU596" s="146"/>
      <c r="AV596" s="145"/>
      <c r="AW596" s="336"/>
      <c r="AX596" s="302"/>
      <c r="AY596" s="302"/>
      <c r="AZ596" s="303"/>
      <c r="BA596" s="146"/>
      <c r="BB596" s="145"/>
      <c r="BC596" s="336"/>
      <c r="BD596" s="303"/>
      <c r="BE596" s="163"/>
      <c r="BF596" s="306"/>
      <c r="BG596" s="302"/>
      <c r="BH596" s="303"/>
      <c r="BI596" s="336"/>
      <c r="BJ596" s="303"/>
      <c r="BK596" s="335" t="str">
        <f t="shared" si="60"/>
        <v/>
      </c>
      <c r="BL596" s="302"/>
      <c r="BM596" s="303"/>
      <c r="BN596" s="306"/>
      <c r="BO596" s="302"/>
      <c r="BP596" s="303"/>
      <c r="BQ596" s="306"/>
      <c r="BR596" s="303"/>
      <c r="BS596" s="148">
        <v>17</v>
      </c>
      <c r="BT596" s="335"/>
      <c r="BU596" s="302"/>
      <c r="BV596" s="302"/>
      <c r="BW596" s="303"/>
      <c r="BX596" s="2"/>
      <c r="BY596" s="8"/>
      <c r="BZ596" s="8"/>
      <c r="CA596" s="8"/>
      <c r="CB596" s="8"/>
      <c r="CC596" s="8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57"/>
      <c r="DI596" s="58"/>
      <c r="DJ596" s="58"/>
      <c r="DK596" s="57"/>
      <c r="DL596" s="58"/>
      <c r="DM596" s="58"/>
      <c r="DN596" s="57"/>
      <c r="DO596" s="58"/>
      <c r="DP596" s="59"/>
      <c r="DQ596" s="59"/>
      <c r="DR596" s="59"/>
      <c r="DZ596" s="133"/>
    </row>
    <row r="597" spans="1:130" ht="12.75" customHeight="1" x14ac:dyDescent="0.2">
      <c r="A597" s="1">
        <v>14</v>
      </c>
      <c r="B597" s="163" t="s">
        <v>186</v>
      </c>
      <c r="C597" s="163" t="s">
        <v>151</v>
      </c>
      <c r="D597" s="335"/>
      <c r="E597" s="302"/>
      <c r="F597" s="302"/>
      <c r="G597" s="302"/>
      <c r="H597" s="303"/>
      <c r="I597" s="335"/>
      <c r="J597" s="302"/>
      <c r="K597" s="302"/>
      <c r="L597" s="302"/>
      <c r="M597" s="303"/>
      <c r="N597" s="336" t="str">
        <f t="shared" si="57"/>
        <v/>
      </c>
      <c r="O597" s="302"/>
      <c r="P597" s="302"/>
      <c r="Q597" s="303"/>
      <c r="R597" s="335"/>
      <c r="S597" s="302"/>
      <c r="T597" s="303"/>
      <c r="U597" s="335"/>
      <c r="V597" s="302"/>
      <c r="W597" s="303"/>
      <c r="X597" s="336" t="str">
        <f t="shared" si="58"/>
        <v/>
      </c>
      <c r="Y597" s="303"/>
      <c r="Z597" s="335" t="str">
        <f t="shared" si="59"/>
        <v/>
      </c>
      <c r="AA597" s="302"/>
      <c r="AB597" s="303"/>
      <c r="AC597" s="144"/>
      <c r="AD597" s="145"/>
      <c r="AE597" s="336"/>
      <c r="AF597" s="302"/>
      <c r="AG597" s="302"/>
      <c r="AH597" s="303"/>
      <c r="AI597" s="146"/>
      <c r="AJ597" s="145"/>
      <c r="AK597" s="336"/>
      <c r="AL597" s="302"/>
      <c r="AM597" s="302"/>
      <c r="AN597" s="303"/>
      <c r="AO597" s="146"/>
      <c r="AP597" s="145"/>
      <c r="AQ597" s="336"/>
      <c r="AR597" s="302"/>
      <c r="AS597" s="302"/>
      <c r="AT597" s="303"/>
      <c r="AU597" s="146"/>
      <c r="AV597" s="145"/>
      <c r="AW597" s="336"/>
      <c r="AX597" s="302"/>
      <c r="AY597" s="302"/>
      <c r="AZ597" s="303"/>
      <c r="BA597" s="146"/>
      <c r="BB597" s="145"/>
      <c r="BC597" s="336"/>
      <c r="BD597" s="303"/>
      <c r="BE597" s="163"/>
      <c r="BF597" s="306"/>
      <c r="BG597" s="302"/>
      <c r="BH597" s="303"/>
      <c r="BI597" s="336"/>
      <c r="BJ597" s="303"/>
      <c r="BK597" s="335" t="str">
        <f t="shared" si="60"/>
        <v/>
      </c>
      <c r="BL597" s="302"/>
      <c r="BM597" s="303"/>
      <c r="BN597" s="306"/>
      <c r="BO597" s="302"/>
      <c r="BP597" s="303"/>
      <c r="BQ597" s="306"/>
      <c r="BR597" s="303"/>
      <c r="BS597" s="148">
        <v>18</v>
      </c>
      <c r="BT597" s="335"/>
      <c r="BU597" s="302"/>
      <c r="BV597" s="302"/>
      <c r="BW597" s="303"/>
      <c r="BX597" s="2"/>
      <c r="BY597" s="8"/>
      <c r="BZ597" s="8"/>
      <c r="CA597" s="8"/>
      <c r="CB597" s="8"/>
      <c r="CC597" s="8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57"/>
      <c r="DI597" s="58"/>
      <c r="DJ597" s="58"/>
      <c r="DK597" s="57"/>
      <c r="DL597" s="58"/>
      <c r="DM597" s="58"/>
      <c r="DN597" s="57"/>
      <c r="DO597" s="58"/>
      <c r="DP597" s="59"/>
      <c r="DQ597" s="59"/>
      <c r="DR597" s="59"/>
      <c r="DZ597" s="133"/>
    </row>
    <row r="598" spans="1:130" ht="12.75" customHeight="1" x14ac:dyDescent="0.2">
      <c r="A598" s="1">
        <v>14</v>
      </c>
      <c r="B598" s="163" t="s">
        <v>195</v>
      </c>
      <c r="C598" s="163" t="s">
        <v>158</v>
      </c>
      <c r="D598" s="335"/>
      <c r="E598" s="302"/>
      <c r="F598" s="302"/>
      <c r="G598" s="302"/>
      <c r="H598" s="303"/>
      <c r="I598" s="335"/>
      <c r="J598" s="302"/>
      <c r="K598" s="302"/>
      <c r="L598" s="302"/>
      <c r="M598" s="303"/>
      <c r="N598" s="336" t="str">
        <f t="shared" si="57"/>
        <v/>
      </c>
      <c r="O598" s="302"/>
      <c r="P598" s="302"/>
      <c r="Q598" s="303"/>
      <c r="R598" s="335"/>
      <c r="S598" s="302"/>
      <c r="T598" s="303"/>
      <c r="U598" s="335"/>
      <c r="V598" s="302"/>
      <c r="W598" s="303"/>
      <c r="X598" s="336" t="str">
        <f t="shared" si="58"/>
        <v/>
      </c>
      <c r="Y598" s="303"/>
      <c r="Z598" s="335" t="str">
        <f t="shared" si="59"/>
        <v/>
      </c>
      <c r="AA598" s="302"/>
      <c r="AB598" s="303"/>
      <c r="AC598" s="144"/>
      <c r="AD598" s="145"/>
      <c r="AE598" s="336"/>
      <c r="AF598" s="302"/>
      <c r="AG598" s="302"/>
      <c r="AH598" s="303"/>
      <c r="AI598" s="146"/>
      <c r="AJ598" s="145"/>
      <c r="AK598" s="336"/>
      <c r="AL598" s="302"/>
      <c r="AM598" s="302"/>
      <c r="AN598" s="303"/>
      <c r="AO598" s="146"/>
      <c r="AP598" s="145"/>
      <c r="AQ598" s="336"/>
      <c r="AR598" s="302"/>
      <c r="AS598" s="302"/>
      <c r="AT598" s="303"/>
      <c r="AU598" s="146"/>
      <c r="AV598" s="145"/>
      <c r="AW598" s="336"/>
      <c r="AX598" s="302"/>
      <c r="AY598" s="302"/>
      <c r="AZ598" s="303"/>
      <c r="BA598" s="146"/>
      <c r="BB598" s="145"/>
      <c r="BC598" s="336"/>
      <c r="BD598" s="303"/>
      <c r="BE598" s="163"/>
      <c r="BF598" s="306"/>
      <c r="BG598" s="302"/>
      <c r="BH598" s="303"/>
      <c r="BI598" s="336"/>
      <c r="BJ598" s="303"/>
      <c r="BK598" s="335" t="str">
        <f t="shared" si="60"/>
        <v/>
      </c>
      <c r="BL598" s="302"/>
      <c r="BM598" s="303"/>
      <c r="BN598" s="306"/>
      <c r="BO598" s="302"/>
      <c r="BP598" s="303"/>
      <c r="BQ598" s="306"/>
      <c r="BR598" s="303"/>
      <c r="BS598" s="148">
        <v>19</v>
      </c>
      <c r="BT598" s="335"/>
      <c r="BU598" s="302"/>
      <c r="BV598" s="302"/>
      <c r="BW598" s="303"/>
      <c r="BX598" s="2"/>
      <c r="BY598" s="8"/>
      <c r="BZ598" s="8"/>
      <c r="CA598" s="8"/>
      <c r="CB598" s="8"/>
      <c r="CC598" s="8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57"/>
      <c r="DI598" s="58"/>
      <c r="DJ598" s="58"/>
      <c r="DK598" s="57"/>
      <c r="DL598" s="58"/>
      <c r="DM598" s="58"/>
      <c r="DN598" s="57"/>
      <c r="DO598" s="58"/>
      <c r="DP598" s="59"/>
      <c r="DQ598" s="59"/>
      <c r="DR598" s="59"/>
      <c r="DZ598" s="133"/>
    </row>
    <row r="599" spans="1:130" ht="12.75" customHeight="1" x14ac:dyDescent="0.2">
      <c r="A599" s="1">
        <v>14</v>
      </c>
      <c r="B599" s="163" t="s">
        <v>201</v>
      </c>
      <c r="C599" s="163" t="s">
        <v>163</v>
      </c>
      <c r="D599" s="335"/>
      <c r="E599" s="302"/>
      <c r="F599" s="302"/>
      <c r="G599" s="302"/>
      <c r="H599" s="303"/>
      <c r="I599" s="335"/>
      <c r="J599" s="302"/>
      <c r="K599" s="302"/>
      <c r="L599" s="302"/>
      <c r="M599" s="303"/>
      <c r="N599" s="336" t="str">
        <f t="shared" si="57"/>
        <v/>
      </c>
      <c r="O599" s="302"/>
      <c r="P599" s="302"/>
      <c r="Q599" s="303"/>
      <c r="R599" s="335"/>
      <c r="S599" s="302"/>
      <c r="T599" s="303"/>
      <c r="U599" s="335"/>
      <c r="V599" s="302"/>
      <c r="W599" s="303"/>
      <c r="X599" s="336" t="str">
        <f t="shared" si="58"/>
        <v/>
      </c>
      <c r="Y599" s="303"/>
      <c r="Z599" s="335" t="str">
        <f t="shared" si="59"/>
        <v/>
      </c>
      <c r="AA599" s="302"/>
      <c r="AB599" s="303"/>
      <c r="AC599" s="144"/>
      <c r="AD599" s="145"/>
      <c r="AE599" s="336"/>
      <c r="AF599" s="302"/>
      <c r="AG599" s="302"/>
      <c r="AH599" s="303"/>
      <c r="AI599" s="146"/>
      <c r="AJ599" s="145"/>
      <c r="AK599" s="336"/>
      <c r="AL599" s="302"/>
      <c r="AM599" s="302"/>
      <c r="AN599" s="303"/>
      <c r="AO599" s="146"/>
      <c r="AP599" s="145"/>
      <c r="AQ599" s="336"/>
      <c r="AR599" s="302"/>
      <c r="AS599" s="302"/>
      <c r="AT599" s="303"/>
      <c r="AU599" s="146"/>
      <c r="AV599" s="145"/>
      <c r="AW599" s="336"/>
      <c r="AX599" s="302"/>
      <c r="AY599" s="302"/>
      <c r="AZ599" s="303"/>
      <c r="BA599" s="146"/>
      <c r="BB599" s="145"/>
      <c r="BC599" s="336"/>
      <c r="BD599" s="303"/>
      <c r="BE599" s="163"/>
      <c r="BF599" s="306"/>
      <c r="BG599" s="302"/>
      <c r="BH599" s="303"/>
      <c r="BI599" s="336"/>
      <c r="BJ599" s="303"/>
      <c r="BK599" s="335" t="str">
        <f t="shared" si="60"/>
        <v/>
      </c>
      <c r="BL599" s="302"/>
      <c r="BM599" s="303"/>
      <c r="BN599" s="306"/>
      <c r="BO599" s="302"/>
      <c r="BP599" s="303"/>
      <c r="BQ599" s="306"/>
      <c r="BR599" s="303"/>
      <c r="BS599" s="148">
        <v>20</v>
      </c>
      <c r="BT599" s="335"/>
      <c r="BU599" s="302"/>
      <c r="BV599" s="302"/>
      <c r="BW599" s="303"/>
      <c r="BX599" s="2"/>
      <c r="BY599" s="8"/>
      <c r="BZ599" s="8"/>
      <c r="CA599" s="8"/>
      <c r="CB599" s="8"/>
      <c r="CC599" s="8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57"/>
      <c r="DI599" s="58"/>
      <c r="DJ599" s="58"/>
      <c r="DK599" s="57"/>
      <c r="DL599" s="58"/>
      <c r="DM599" s="58"/>
      <c r="DN599" s="57"/>
      <c r="DO599" s="58"/>
      <c r="DP599" s="59"/>
      <c r="DQ599" s="59"/>
      <c r="DR599" s="59"/>
      <c r="DZ599" s="133"/>
    </row>
    <row r="600" spans="1:130" ht="12.75" customHeight="1" x14ac:dyDescent="0.2">
      <c r="A600" s="1">
        <v>14</v>
      </c>
      <c r="B600" s="163" t="s">
        <v>209</v>
      </c>
      <c r="C600" s="163" t="s">
        <v>171</v>
      </c>
      <c r="D600" s="335"/>
      <c r="E600" s="302"/>
      <c r="F600" s="302"/>
      <c r="G600" s="302"/>
      <c r="H600" s="303"/>
      <c r="I600" s="335"/>
      <c r="J600" s="302"/>
      <c r="K600" s="302"/>
      <c r="L600" s="302"/>
      <c r="M600" s="303"/>
      <c r="N600" s="336" t="str">
        <f t="shared" si="57"/>
        <v/>
      </c>
      <c r="O600" s="302"/>
      <c r="P600" s="302"/>
      <c r="Q600" s="303"/>
      <c r="R600" s="335"/>
      <c r="S600" s="302"/>
      <c r="T600" s="303"/>
      <c r="U600" s="335"/>
      <c r="V600" s="302"/>
      <c r="W600" s="303"/>
      <c r="X600" s="336" t="str">
        <f t="shared" si="58"/>
        <v/>
      </c>
      <c r="Y600" s="303"/>
      <c r="Z600" s="335" t="str">
        <f t="shared" si="59"/>
        <v/>
      </c>
      <c r="AA600" s="302"/>
      <c r="AB600" s="303"/>
      <c r="AC600" s="144"/>
      <c r="AD600" s="145"/>
      <c r="AE600" s="336"/>
      <c r="AF600" s="302"/>
      <c r="AG600" s="302"/>
      <c r="AH600" s="303"/>
      <c r="AI600" s="146"/>
      <c r="AJ600" s="145"/>
      <c r="AK600" s="336"/>
      <c r="AL600" s="302"/>
      <c r="AM600" s="302"/>
      <c r="AN600" s="303"/>
      <c r="AO600" s="146"/>
      <c r="AP600" s="145"/>
      <c r="AQ600" s="336"/>
      <c r="AR600" s="302"/>
      <c r="AS600" s="302"/>
      <c r="AT600" s="303"/>
      <c r="AU600" s="146"/>
      <c r="AV600" s="145"/>
      <c r="AW600" s="336"/>
      <c r="AX600" s="302"/>
      <c r="AY600" s="302"/>
      <c r="AZ600" s="303"/>
      <c r="BA600" s="146"/>
      <c r="BB600" s="145"/>
      <c r="BC600" s="336"/>
      <c r="BD600" s="303"/>
      <c r="BE600" s="163"/>
      <c r="BF600" s="306"/>
      <c r="BG600" s="302"/>
      <c r="BH600" s="303"/>
      <c r="BI600" s="336"/>
      <c r="BJ600" s="303"/>
      <c r="BK600" s="335" t="str">
        <f t="shared" si="60"/>
        <v/>
      </c>
      <c r="BL600" s="302"/>
      <c r="BM600" s="303"/>
      <c r="BN600" s="306"/>
      <c r="BO600" s="302"/>
      <c r="BP600" s="303"/>
      <c r="BQ600" s="306"/>
      <c r="BR600" s="303"/>
      <c r="BS600" s="148">
        <v>21</v>
      </c>
      <c r="BT600" s="335"/>
      <c r="BU600" s="302"/>
      <c r="BV600" s="302"/>
      <c r="BW600" s="303"/>
      <c r="BX600" s="2"/>
      <c r="BY600" s="8"/>
      <c r="BZ600" s="8"/>
      <c r="CA600" s="8"/>
      <c r="CB600" s="8"/>
      <c r="CC600" s="8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57"/>
      <c r="DI600" s="58"/>
      <c r="DJ600" s="58"/>
      <c r="DK600" s="57"/>
      <c r="DL600" s="58"/>
      <c r="DM600" s="58"/>
      <c r="DN600" s="57"/>
      <c r="DO600" s="58"/>
      <c r="DP600" s="59"/>
      <c r="DQ600" s="59"/>
      <c r="DR600" s="59"/>
      <c r="DZ600" s="133"/>
    </row>
    <row r="601" spans="1:130" ht="12.75" customHeight="1" x14ac:dyDescent="0.2">
      <c r="A601" s="1">
        <v>14</v>
      </c>
      <c r="B601" s="163" t="s">
        <v>216</v>
      </c>
      <c r="C601" s="163" t="s">
        <v>177</v>
      </c>
      <c r="D601" s="335"/>
      <c r="E601" s="302"/>
      <c r="F601" s="302"/>
      <c r="G601" s="302"/>
      <c r="H601" s="303"/>
      <c r="I601" s="335"/>
      <c r="J601" s="302"/>
      <c r="K601" s="302"/>
      <c r="L601" s="302"/>
      <c r="M601" s="303"/>
      <c r="N601" s="336" t="str">
        <f t="shared" si="57"/>
        <v/>
      </c>
      <c r="O601" s="302"/>
      <c r="P601" s="302"/>
      <c r="Q601" s="303"/>
      <c r="R601" s="335"/>
      <c r="S601" s="302"/>
      <c r="T601" s="303"/>
      <c r="U601" s="335"/>
      <c r="V601" s="302"/>
      <c r="W601" s="303"/>
      <c r="X601" s="336" t="str">
        <f t="shared" si="58"/>
        <v/>
      </c>
      <c r="Y601" s="303"/>
      <c r="Z601" s="335" t="str">
        <f t="shared" si="59"/>
        <v/>
      </c>
      <c r="AA601" s="302"/>
      <c r="AB601" s="303"/>
      <c r="AC601" s="144"/>
      <c r="AD601" s="145"/>
      <c r="AE601" s="336"/>
      <c r="AF601" s="302"/>
      <c r="AG601" s="302"/>
      <c r="AH601" s="303"/>
      <c r="AI601" s="146"/>
      <c r="AJ601" s="145"/>
      <c r="AK601" s="336"/>
      <c r="AL601" s="302"/>
      <c r="AM601" s="302"/>
      <c r="AN601" s="303"/>
      <c r="AO601" s="146"/>
      <c r="AP601" s="145"/>
      <c r="AQ601" s="336"/>
      <c r="AR601" s="302"/>
      <c r="AS601" s="302"/>
      <c r="AT601" s="303"/>
      <c r="AU601" s="146"/>
      <c r="AV601" s="145"/>
      <c r="AW601" s="336"/>
      <c r="AX601" s="302"/>
      <c r="AY601" s="302"/>
      <c r="AZ601" s="303"/>
      <c r="BA601" s="146"/>
      <c r="BB601" s="145"/>
      <c r="BC601" s="336"/>
      <c r="BD601" s="303"/>
      <c r="BE601" s="163"/>
      <c r="BF601" s="306"/>
      <c r="BG601" s="302"/>
      <c r="BH601" s="303"/>
      <c r="BI601" s="336"/>
      <c r="BJ601" s="303"/>
      <c r="BK601" s="335" t="str">
        <f t="shared" si="60"/>
        <v/>
      </c>
      <c r="BL601" s="302"/>
      <c r="BM601" s="303"/>
      <c r="BN601" s="306"/>
      <c r="BO601" s="302"/>
      <c r="BP601" s="303"/>
      <c r="BQ601" s="306"/>
      <c r="BR601" s="303"/>
      <c r="BS601" s="148">
        <v>22</v>
      </c>
      <c r="BT601" s="335"/>
      <c r="BU601" s="302"/>
      <c r="BV601" s="302"/>
      <c r="BW601" s="303"/>
      <c r="BX601" s="2"/>
      <c r="BY601" s="8"/>
      <c r="BZ601" s="8"/>
      <c r="CA601" s="8"/>
      <c r="CB601" s="8"/>
      <c r="CC601" s="8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57"/>
      <c r="DI601" s="58"/>
      <c r="DJ601" s="58"/>
      <c r="DK601" s="57"/>
      <c r="DL601" s="58"/>
      <c r="DM601" s="58"/>
      <c r="DN601" s="57"/>
      <c r="DO601" s="58"/>
      <c r="DP601" s="59"/>
      <c r="DQ601" s="59"/>
      <c r="DR601" s="59"/>
      <c r="DZ601" s="133"/>
    </row>
    <row r="602" spans="1:130" ht="12.75" customHeight="1" x14ac:dyDescent="0.2">
      <c r="A602" s="1">
        <v>14</v>
      </c>
      <c r="B602" s="163" t="s">
        <v>224</v>
      </c>
      <c r="C602" s="163" t="s">
        <v>186</v>
      </c>
      <c r="D602" s="335"/>
      <c r="E602" s="302"/>
      <c r="F602" s="302"/>
      <c r="G602" s="302"/>
      <c r="H602" s="303"/>
      <c r="I602" s="335"/>
      <c r="J602" s="302"/>
      <c r="K602" s="302"/>
      <c r="L602" s="302"/>
      <c r="M602" s="303"/>
      <c r="N602" s="336" t="str">
        <f t="shared" si="57"/>
        <v/>
      </c>
      <c r="O602" s="302"/>
      <c r="P602" s="302"/>
      <c r="Q602" s="303"/>
      <c r="R602" s="335"/>
      <c r="S602" s="302"/>
      <c r="T602" s="303"/>
      <c r="U602" s="335"/>
      <c r="V602" s="302"/>
      <c r="W602" s="303"/>
      <c r="X602" s="336" t="str">
        <f t="shared" si="58"/>
        <v/>
      </c>
      <c r="Y602" s="303"/>
      <c r="Z602" s="335" t="str">
        <f t="shared" si="59"/>
        <v/>
      </c>
      <c r="AA602" s="302"/>
      <c r="AB602" s="303"/>
      <c r="AC602" s="144"/>
      <c r="AD602" s="145"/>
      <c r="AE602" s="336"/>
      <c r="AF602" s="302"/>
      <c r="AG602" s="302"/>
      <c r="AH602" s="303"/>
      <c r="AI602" s="146"/>
      <c r="AJ602" s="145"/>
      <c r="AK602" s="336"/>
      <c r="AL602" s="302"/>
      <c r="AM602" s="302"/>
      <c r="AN602" s="303"/>
      <c r="AO602" s="146"/>
      <c r="AP602" s="145"/>
      <c r="AQ602" s="336"/>
      <c r="AR602" s="302"/>
      <c r="AS602" s="302"/>
      <c r="AT602" s="303"/>
      <c r="AU602" s="146"/>
      <c r="AV602" s="145"/>
      <c r="AW602" s="336"/>
      <c r="AX602" s="302"/>
      <c r="AY602" s="302"/>
      <c r="AZ602" s="303"/>
      <c r="BA602" s="146"/>
      <c r="BB602" s="145"/>
      <c r="BC602" s="336"/>
      <c r="BD602" s="303"/>
      <c r="BE602" s="163"/>
      <c r="BF602" s="306"/>
      <c r="BG602" s="302"/>
      <c r="BH602" s="303"/>
      <c r="BI602" s="336"/>
      <c r="BJ602" s="303"/>
      <c r="BK602" s="335" t="str">
        <f t="shared" si="60"/>
        <v/>
      </c>
      <c r="BL602" s="302"/>
      <c r="BM602" s="303"/>
      <c r="BN602" s="306"/>
      <c r="BO602" s="302"/>
      <c r="BP602" s="303"/>
      <c r="BQ602" s="306"/>
      <c r="BR602" s="303"/>
      <c r="BS602" s="148">
        <v>23</v>
      </c>
      <c r="BT602" s="335"/>
      <c r="BU602" s="302"/>
      <c r="BV602" s="302"/>
      <c r="BW602" s="303"/>
      <c r="BX602" s="2"/>
      <c r="BY602" s="8"/>
      <c r="BZ602" s="8"/>
      <c r="CA602" s="8"/>
      <c r="CB602" s="8"/>
      <c r="CC602" s="8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57"/>
      <c r="DI602" s="58"/>
      <c r="DJ602" s="58"/>
      <c r="DK602" s="57"/>
      <c r="DL602" s="58"/>
      <c r="DM602" s="58"/>
      <c r="DN602" s="57"/>
      <c r="DO602" s="58"/>
      <c r="DP602" s="59"/>
      <c r="DQ602" s="59"/>
      <c r="DR602" s="59"/>
      <c r="DZ602" s="133"/>
    </row>
    <row r="603" spans="1:130" ht="12.75" customHeight="1" x14ac:dyDescent="0.2">
      <c r="A603" s="1">
        <v>14</v>
      </c>
      <c r="B603" s="163" t="s">
        <v>232</v>
      </c>
      <c r="C603" s="163" t="s">
        <v>195</v>
      </c>
      <c r="D603" s="335"/>
      <c r="E603" s="302"/>
      <c r="F603" s="302"/>
      <c r="G603" s="302"/>
      <c r="H603" s="303"/>
      <c r="I603" s="335"/>
      <c r="J603" s="302"/>
      <c r="K603" s="302"/>
      <c r="L603" s="302"/>
      <c r="M603" s="303"/>
      <c r="N603" s="336" t="str">
        <f t="shared" si="57"/>
        <v/>
      </c>
      <c r="O603" s="302"/>
      <c r="P603" s="302"/>
      <c r="Q603" s="303"/>
      <c r="R603" s="335"/>
      <c r="S603" s="302"/>
      <c r="T603" s="303"/>
      <c r="U603" s="335"/>
      <c r="V603" s="302"/>
      <c r="W603" s="303"/>
      <c r="X603" s="336" t="str">
        <f t="shared" si="58"/>
        <v/>
      </c>
      <c r="Y603" s="303"/>
      <c r="Z603" s="335" t="str">
        <f t="shared" si="59"/>
        <v/>
      </c>
      <c r="AA603" s="302"/>
      <c r="AB603" s="303"/>
      <c r="AC603" s="144"/>
      <c r="AD603" s="145"/>
      <c r="AE603" s="336"/>
      <c r="AF603" s="302"/>
      <c r="AG603" s="302"/>
      <c r="AH603" s="303"/>
      <c r="AI603" s="146"/>
      <c r="AJ603" s="145"/>
      <c r="AK603" s="336"/>
      <c r="AL603" s="302"/>
      <c r="AM603" s="302"/>
      <c r="AN603" s="303"/>
      <c r="AO603" s="146"/>
      <c r="AP603" s="145"/>
      <c r="AQ603" s="336"/>
      <c r="AR603" s="302"/>
      <c r="AS603" s="302"/>
      <c r="AT603" s="303"/>
      <c r="AU603" s="146"/>
      <c r="AV603" s="145"/>
      <c r="AW603" s="336"/>
      <c r="AX603" s="302"/>
      <c r="AY603" s="302"/>
      <c r="AZ603" s="303"/>
      <c r="BA603" s="146"/>
      <c r="BB603" s="145"/>
      <c r="BC603" s="336"/>
      <c r="BD603" s="303"/>
      <c r="BE603" s="163"/>
      <c r="BF603" s="306"/>
      <c r="BG603" s="302"/>
      <c r="BH603" s="303"/>
      <c r="BI603" s="336"/>
      <c r="BJ603" s="303"/>
      <c r="BK603" s="335" t="str">
        <f t="shared" si="60"/>
        <v/>
      </c>
      <c r="BL603" s="302"/>
      <c r="BM603" s="303"/>
      <c r="BN603" s="306"/>
      <c r="BO603" s="302"/>
      <c r="BP603" s="303"/>
      <c r="BQ603" s="306"/>
      <c r="BR603" s="303"/>
      <c r="BS603" s="148">
        <v>24</v>
      </c>
      <c r="BT603" s="335"/>
      <c r="BU603" s="302"/>
      <c r="BV603" s="302"/>
      <c r="BW603" s="303"/>
      <c r="BX603" s="2"/>
      <c r="BY603" s="8"/>
      <c r="BZ603" s="8"/>
      <c r="CA603" s="8"/>
      <c r="CB603" s="8"/>
      <c r="CC603" s="8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57"/>
      <c r="DI603" s="58"/>
      <c r="DJ603" s="58"/>
      <c r="DK603" s="57"/>
      <c r="DL603" s="58"/>
      <c r="DM603" s="58"/>
      <c r="DN603" s="57"/>
      <c r="DO603" s="58"/>
      <c r="DP603" s="59"/>
      <c r="DQ603" s="59"/>
      <c r="DR603" s="59"/>
      <c r="DZ603" s="133"/>
    </row>
    <row r="604" spans="1:130" ht="12.75" customHeight="1" x14ac:dyDescent="0.2">
      <c r="A604" s="1">
        <v>14</v>
      </c>
      <c r="B604" s="163" t="s">
        <v>239</v>
      </c>
      <c r="C604" s="163" t="s">
        <v>201</v>
      </c>
      <c r="D604" s="335"/>
      <c r="E604" s="302"/>
      <c r="F604" s="302"/>
      <c r="G604" s="302"/>
      <c r="H604" s="303"/>
      <c r="I604" s="335"/>
      <c r="J604" s="302"/>
      <c r="K604" s="302"/>
      <c r="L604" s="302"/>
      <c r="M604" s="303"/>
      <c r="N604" s="336" t="str">
        <f t="shared" si="57"/>
        <v/>
      </c>
      <c r="O604" s="302"/>
      <c r="P604" s="302"/>
      <c r="Q604" s="303"/>
      <c r="R604" s="335"/>
      <c r="S604" s="302"/>
      <c r="T604" s="303"/>
      <c r="U604" s="335"/>
      <c r="V604" s="302"/>
      <c r="W604" s="303"/>
      <c r="X604" s="336" t="str">
        <f t="shared" si="58"/>
        <v/>
      </c>
      <c r="Y604" s="303"/>
      <c r="Z604" s="335" t="str">
        <f t="shared" si="59"/>
        <v/>
      </c>
      <c r="AA604" s="302"/>
      <c r="AB604" s="303"/>
      <c r="AC604" s="144"/>
      <c r="AD604" s="145"/>
      <c r="AE604" s="336"/>
      <c r="AF604" s="302"/>
      <c r="AG604" s="302"/>
      <c r="AH604" s="303"/>
      <c r="AI604" s="146"/>
      <c r="AJ604" s="145"/>
      <c r="AK604" s="336"/>
      <c r="AL604" s="302"/>
      <c r="AM604" s="302"/>
      <c r="AN604" s="303"/>
      <c r="AO604" s="146"/>
      <c r="AP604" s="145"/>
      <c r="AQ604" s="336"/>
      <c r="AR604" s="302"/>
      <c r="AS604" s="302"/>
      <c r="AT604" s="303"/>
      <c r="AU604" s="146"/>
      <c r="AV604" s="145"/>
      <c r="AW604" s="336"/>
      <c r="AX604" s="302"/>
      <c r="AY604" s="302"/>
      <c r="AZ604" s="303"/>
      <c r="BA604" s="146"/>
      <c r="BB604" s="145"/>
      <c r="BC604" s="336"/>
      <c r="BD604" s="303"/>
      <c r="BE604" s="163"/>
      <c r="BF604" s="306"/>
      <c r="BG604" s="302"/>
      <c r="BH604" s="303"/>
      <c r="BI604" s="336"/>
      <c r="BJ604" s="303"/>
      <c r="BK604" s="335" t="str">
        <f t="shared" si="60"/>
        <v/>
      </c>
      <c r="BL604" s="302"/>
      <c r="BM604" s="303"/>
      <c r="BN604" s="306"/>
      <c r="BO604" s="302"/>
      <c r="BP604" s="303"/>
      <c r="BQ604" s="306"/>
      <c r="BR604" s="303"/>
      <c r="BS604" s="147" t="s">
        <v>19</v>
      </c>
      <c r="BT604" s="335"/>
      <c r="BU604" s="302"/>
      <c r="BV604" s="302"/>
      <c r="BW604" s="303"/>
      <c r="BX604" s="2"/>
      <c r="BY604" s="8"/>
      <c r="BZ604" s="8"/>
      <c r="CA604" s="8"/>
      <c r="CB604" s="8"/>
      <c r="CC604" s="8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57"/>
      <c r="DI604" s="58"/>
      <c r="DJ604" s="58"/>
      <c r="DK604" s="57"/>
      <c r="DL604" s="58"/>
      <c r="DM604" s="58"/>
      <c r="DN604" s="57"/>
      <c r="DO604" s="58"/>
      <c r="DP604" s="59"/>
      <c r="DQ604" s="59"/>
      <c r="DR604" s="59"/>
      <c r="DZ604" s="133"/>
    </row>
    <row r="605" spans="1:130" ht="12.75" customHeight="1" x14ac:dyDescent="0.2">
      <c r="A605" s="1">
        <v>14</v>
      </c>
      <c r="B605" s="162" t="s">
        <v>2</v>
      </c>
      <c r="C605" s="162" t="s">
        <v>209</v>
      </c>
      <c r="D605" s="335"/>
      <c r="E605" s="302"/>
      <c r="F605" s="302"/>
      <c r="G605" s="302"/>
      <c r="H605" s="303"/>
      <c r="I605" s="335"/>
      <c r="J605" s="302"/>
      <c r="K605" s="302"/>
      <c r="L605" s="302"/>
      <c r="M605" s="303"/>
      <c r="N605" s="336" t="str">
        <f t="shared" si="57"/>
        <v/>
      </c>
      <c r="O605" s="302"/>
      <c r="P605" s="302"/>
      <c r="Q605" s="303"/>
      <c r="R605" s="335"/>
      <c r="S605" s="302"/>
      <c r="T605" s="303"/>
      <c r="U605" s="335"/>
      <c r="V605" s="302"/>
      <c r="W605" s="303"/>
      <c r="X605" s="336" t="str">
        <f t="shared" si="58"/>
        <v/>
      </c>
      <c r="Y605" s="303"/>
      <c r="Z605" s="335" t="str">
        <f t="shared" si="59"/>
        <v/>
      </c>
      <c r="AA605" s="302"/>
      <c r="AB605" s="303"/>
      <c r="AC605" s="144"/>
      <c r="AD605" s="145"/>
      <c r="AE605" s="336"/>
      <c r="AF605" s="302"/>
      <c r="AG605" s="302"/>
      <c r="AH605" s="303"/>
      <c r="AI605" s="146"/>
      <c r="AJ605" s="145"/>
      <c r="AK605" s="336"/>
      <c r="AL605" s="302"/>
      <c r="AM605" s="302"/>
      <c r="AN605" s="303"/>
      <c r="AO605" s="146"/>
      <c r="AP605" s="145"/>
      <c r="AQ605" s="336"/>
      <c r="AR605" s="302"/>
      <c r="AS605" s="302"/>
      <c r="AT605" s="303"/>
      <c r="AU605" s="146"/>
      <c r="AV605" s="145"/>
      <c r="AW605" s="336"/>
      <c r="AX605" s="302"/>
      <c r="AY605" s="302"/>
      <c r="AZ605" s="303"/>
      <c r="BA605" s="146"/>
      <c r="BB605" s="145"/>
      <c r="BC605" s="336"/>
      <c r="BD605" s="303"/>
      <c r="BE605" s="163"/>
      <c r="BF605" s="306"/>
      <c r="BG605" s="302"/>
      <c r="BH605" s="303"/>
      <c r="BI605" s="336"/>
      <c r="BJ605" s="303"/>
      <c r="BK605" s="335" t="str">
        <f t="shared" si="60"/>
        <v/>
      </c>
      <c r="BL605" s="302"/>
      <c r="BM605" s="303"/>
      <c r="BN605" s="306"/>
      <c r="BO605" s="302"/>
      <c r="BP605" s="303"/>
      <c r="BQ605" s="306"/>
      <c r="BR605" s="303"/>
      <c r="BS605" s="147" t="s">
        <v>27</v>
      </c>
      <c r="BT605" s="335"/>
      <c r="BU605" s="302"/>
      <c r="BV605" s="302"/>
      <c r="BW605" s="303"/>
      <c r="BX605" s="2"/>
      <c r="BY605" s="8"/>
      <c r="BZ605" s="8"/>
      <c r="CA605" s="8"/>
      <c r="CB605" s="8"/>
      <c r="CC605" s="8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57"/>
      <c r="DI605" s="58"/>
      <c r="DJ605" s="58"/>
      <c r="DK605" s="57"/>
      <c r="DL605" s="58"/>
      <c r="DM605" s="58"/>
      <c r="DN605" s="57"/>
      <c r="DO605" s="58"/>
      <c r="DP605" s="59"/>
      <c r="DQ605" s="59"/>
      <c r="DR605" s="59"/>
      <c r="DZ605" s="133"/>
    </row>
    <row r="606" spans="1:130" ht="12.75" customHeight="1" x14ac:dyDescent="0.2">
      <c r="A606" s="1">
        <v>14</v>
      </c>
      <c r="B606" s="162" t="s">
        <v>19</v>
      </c>
      <c r="C606" s="162" t="s">
        <v>216</v>
      </c>
      <c r="D606" s="335"/>
      <c r="E606" s="302"/>
      <c r="F606" s="302"/>
      <c r="G606" s="302"/>
      <c r="H606" s="303"/>
      <c r="I606" s="335"/>
      <c r="J606" s="302"/>
      <c r="K606" s="302"/>
      <c r="L606" s="302"/>
      <c r="M606" s="303"/>
      <c r="N606" s="336" t="str">
        <f t="shared" si="57"/>
        <v/>
      </c>
      <c r="O606" s="302"/>
      <c r="P606" s="302"/>
      <c r="Q606" s="303"/>
      <c r="R606" s="335"/>
      <c r="S606" s="302"/>
      <c r="T606" s="303"/>
      <c r="U606" s="335"/>
      <c r="V606" s="302"/>
      <c r="W606" s="303"/>
      <c r="X606" s="336" t="str">
        <f t="shared" si="58"/>
        <v/>
      </c>
      <c r="Y606" s="303"/>
      <c r="Z606" s="335" t="str">
        <f t="shared" si="59"/>
        <v/>
      </c>
      <c r="AA606" s="302"/>
      <c r="AB606" s="303"/>
      <c r="AC606" s="144"/>
      <c r="AD606" s="145"/>
      <c r="AE606" s="336"/>
      <c r="AF606" s="302"/>
      <c r="AG606" s="302"/>
      <c r="AH606" s="303"/>
      <c r="AI606" s="146"/>
      <c r="AJ606" s="145"/>
      <c r="AK606" s="336"/>
      <c r="AL606" s="302"/>
      <c r="AM606" s="302"/>
      <c r="AN606" s="303"/>
      <c r="AO606" s="146"/>
      <c r="AP606" s="145"/>
      <c r="AQ606" s="336"/>
      <c r="AR606" s="302"/>
      <c r="AS606" s="302"/>
      <c r="AT606" s="303"/>
      <c r="AU606" s="146"/>
      <c r="AV606" s="145"/>
      <c r="AW606" s="336"/>
      <c r="AX606" s="302"/>
      <c r="AY606" s="302"/>
      <c r="AZ606" s="303"/>
      <c r="BA606" s="146"/>
      <c r="BB606" s="145"/>
      <c r="BC606" s="336"/>
      <c r="BD606" s="303"/>
      <c r="BE606" s="163"/>
      <c r="BF606" s="306"/>
      <c r="BG606" s="302"/>
      <c r="BH606" s="303"/>
      <c r="BI606" s="336"/>
      <c r="BJ606" s="303"/>
      <c r="BK606" s="335" t="str">
        <f t="shared" si="60"/>
        <v/>
      </c>
      <c r="BL606" s="302"/>
      <c r="BM606" s="303"/>
      <c r="BN606" s="306"/>
      <c r="BO606" s="302"/>
      <c r="BP606" s="303"/>
      <c r="BQ606" s="306"/>
      <c r="BR606" s="303"/>
      <c r="BS606" s="147" t="s">
        <v>33</v>
      </c>
      <c r="BT606" s="335"/>
      <c r="BU606" s="302"/>
      <c r="BV606" s="302"/>
      <c r="BW606" s="303"/>
      <c r="BX606" s="2"/>
      <c r="BY606" s="8"/>
      <c r="BZ606" s="8"/>
      <c r="CA606" s="8"/>
      <c r="CB606" s="8"/>
      <c r="CC606" s="8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57"/>
      <c r="DI606" s="58"/>
      <c r="DJ606" s="58"/>
      <c r="DK606" s="57"/>
      <c r="DL606" s="58"/>
      <c r="DM606" s="58"/>
      <c r="DN606" s="57"/>
      <c r="DO606" s="58"/>
      <c r="DP606" s="59"/>
      <c r="DQ606" s="59"/>
      <c r="DR606" s="59"/>
      <c r="DZ606" s="133"/>
    </row>
    <row r="607" spans="1:130" ht="12.75" customHeight="1" x14ac:dyDescent="0.2">
      <c r="A607" s="1">
        <v>14</v>
      </c>
      <c r="B607" s="162" t="s">
        <v>27</v>
      </c>
      <c r="C607" s="162" t="s">
        <v>224</v>
      </c>
      <c r="D607" s="335"/>
      <c r="E607" s="302"/>
      <c r="F607" s="302"/>
      <c r="G607" s="302"/>
      <c r="H607" s="303"/>
      <c r="I607" s="335"/>
      <c r="J607" s="302"/>
      <c r="K607" s="302"/>
      <c r="L607" s="302"/>
      <c r="M607" s="303"/>
      <c r="N607" s="336" t="str">
        <f t="shared" si="57"/>
        <v/>
      </c>
      <c r="O607" s="302"/>
      <c r="P607" s="302"/>
      <c r="Q607" s="303"/>
      <c r="R607" s="335"/>
      <c r="S607" s="302"/>
      <c r="T607" s="303"/>
      <c r="U607" s="335"/>
      <c r="V607" s="302"/>
      <c r="W607" s="303"/>
      <c r="X607" s="336" t="str">
        <f t="shared" si="58"/>
        <v/>
      </c>
      <c r="Y607" s="303"/>
      <c r="Z607" s="335" t="str">
        <f t="shared" si="59"/>
        <v/>
      </c>
      <c r="AA607" s="302"/>
      <c r="AB607" s="303"/>
      <c r="AC607" s="144"/>
      <c r="AD607" s="145"/>
      <c r="AE607" s="336"/>
      <c r="AF607" s="302"/>
      <c r="AG607" s="302"/>
      <c r="AH607" s="303"/>
      <c r="AI607" s="146"/>
      <c r="AJ607" s="145"/>
      <c r="AK607" s="336"/>
      <c r="AL607" s="302"/>
      <c r="AM607" s="302"/>
      <c r="AN607" s="303"/>
      <c r="AO607" s="146"/>
      <c r="AP607" s="145"/>
      <c r="AQ607" s="336"/>
      <c r="AR607" s="302"/>
      <c r="AS607" s="302"/>
      <c r="AT607" s="303"/>
      <c r="AU607" s="146"/>
      <c r="AV607" s="145"/>
      <c r="AW607" s="336"/>
      <c r="AX607" s="302"/>
      <c r="AY607" s="302"/>
      <c r="AZ607" s="303"/>
      <c r="BA607" s="146"/>
      <c r="BB607" s="145"/>
      <c r="BC607" s="336"/>
      <c r="BD607" s="303"/>
      <c r="BE607" s="163"/>
      <c r="BF607" s="306"/>
      <c r="BG607" s="302"/>
      <c r="BH607" s="303"/>
      <c r="BI607" s="336"/>
      <c r="BJ607" s="303"/>
      <c r="BK607" s="335" t="str">
        <f t="shared" si="60"/>
        <v/>
      </c>
      <c r="BL607" s="302"/>
      <c r="BM607" s="303"/>
      <c r="BN607" s="306"/>
      <c r="BO607" s="302"/>
      <c r="BP607" s="303"/>
      <c r="BQ607" s="306"/>
      <c r="BR607" s="303"/>
      <c r="BS607" s="147" t="s">
        <v>47</v>
      </c>
      <c r="BT607" s="335"/>
      <c r="BU607" s="302"/>
      <c r="BV607" s="302"/>
      <c r="BW607" s="303"/>
      <c r="BX607" s="2"/>
      <c r="BY607" s="8"/>
      <c r="BZ607" s="8"/>
      <c r="CA607" s="8"/>
      <c r="CB607" s="8"/>
      <c r="CC607" s="8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57"/>
      <c r="DI607" s="58"/>
      <c r="DJ607" s="58"/>
      <c r="DK607" s="57"/>
      <c r="DL607" s="58"/>
      <c r="DM607" s="58"/>
      <c r="DN607" s="57"/>
      <c r="DO607" s="58"/>
      <c r="DP607" s="59"/>
      <c r="DQ607" s="59"/>
      <c r="DR607" s="59"/>
      <c r="DZ607" s="133"/>
    </row>
    <row r="608" spans="1:130" ht="12.75" customHeight="1" x14ac:dyDescent="0.2">
      <c r="A608" s="1">
        <v>14</v>
      </c>
      <c r="B608" s="162" t="s">
        <v>33</v>
      </c>
      <c r="C608" s="162" t="s">
        <v>232</v>
      </c>
      <c r="D608" s="335"/>
      <c r="E608" s="302"/>
      <c r="F608" s="302"/>
      <c r="G608" s="302"/>
      <c r="H608" s="303"/>
      <c r="I608" s="335"/>
      <c r="J608" s="302"/>
      <c r="K608" s="302"/>
      <c r="L608" s="302"/>
      <c r="M608" s="303"/>
      <c r="N608" s="336" t="str">
        <f t="shared" si="57"/>
        <v/>
      </c>
      <c r="O608" s="302"/>
      <c r="P608" s="302"/>
      <c r="Q608" s="303"/>
      <c r="R608" s="335"/>
      <c r="S608" s="302"/>
      <c r="T608" s="303"/>
      <c r="U608" s="335"/>
      <c r="V608" s="302"/>
      <c r="W608" s="303"/>
      <c r="X608" s="336" t="str">
        <f t="shared" si="58"/>
        <v/>
      </c>
      <c r="Y608" s="303"/>
      <c r="Z608" s="335" t="str">
        <f t="shared" si="59"/>
        <v/>
      </c>
      <c r="AA608" s="302"/>
      <c r="AB608" s="303"/>
      <c r="AC608" s="144"/>
      <c r="AD608" s="145"/>
      <c r="AE608" s="336"/>
      <c r="AF608" s="302"/>
      <c r="AG608" s="302"/>
      <c r="AH608" s="303"/>
      <c r="AI608" s="146"/>
      <c r="AJ608" s="145"/>
      <c r="AK608" s="336"/>
      <c r="AL608" s="302"/>
      <c r="AM608" s="302"/>
      <c r="AN608" s="303"/>
      <c r="AO608" s="146"/>
      <c r="AP608" s="145"/>
      <c r="AQ608" s="336"/>
      <c r="AR608" s="302"/>
      <c r="AS608" s="302"/>
      <c r="AT608" s="303"/>
      <c r="AU608" s="146"/>
      <c r="AV608" s="145"/>
      <c r="AW608" s="336"/>
      <c r="AX608" s="302"/>
      <c r="AY608" s="302"/>
      <c r="AZ608" s="303"/>
      <c r="BA608" s="146"/>
      <c r="BB608" s="145"/>
      <c r="BC608" s="336"/>
      <c r="BD608" s="303"/>
      <c r="BE608" s="163"/>
      <c r="BF608" s="306"/>
      <c r="BG608" s="302"/>
      <c r="BH608" s="303"/>
      <c r="BI608" s="336"/>
      <c r="BJ608" s="303"/>
      <c r="BK608" s="335" t="str">
        <f t="shared" si="60"/>
        <v/>
      </c>
      <c r="BL608" s="302"/>
      <c r="BM608" s="303"/>
      <c r="BN608" s="306"/>
      <c r="BO608" s="302"/>
      <c r="BP608" s="303"/>
      <c r="BQ608" s="306"/>
      <c r="BR608" s="303"/>
      <c r="BS608" s="147" t="s">
        <v>75</v>
      </c>
      <c r="BT608" s="335"/>
      <c r="BU608" s="302"/>
      <c r="BV608" s="302"/>
      <c r="BW608" s="303"/>
      <c r="BX608" s="2"/>
      <c r="BY608" s="8"/>
      <c r="BZ608" s="8"/>
      <c r="CA608" s="8"/>
      <c r="CB608" s="8"/>
      <c r="CC608" s="8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57"/>
      <c r="DI608" s="58"/>
      <c r="DJ608" s="58"/>
      <c r="DK608" s="57"/>
      <c r="DL608" s="58"/>
      <c r="DM608" s="58"/>
      <c r="DN608" s="57"/>
      <c r="DO608" s="58"/>
      <c r="DP608" s="59"/>
      <c r="DQ608" s="59"/>
      <c r="DR608" s="59"/>
      <c r="DZ608" s="133"/>
    </row>
    <row r="609" spans="1:130" ht="12.75" customHeight="1" x14ac:dyDescent="0.2">
      <c r="A609" s="1">
        <v>14</v>
      </c>
      <c r="B609" s="162" t="s">
        <v>47</v>
      </c>
      <c r="C609" s="162" t="s">
        <v>239</v>
      </c>
      <c r="D609" s="335"/>
      <c r="E609" s="302"/>
      <c r="F609" s="302"/>
      <c r="G609" s="302"/>
      <c r="H609" s="303"/>
      <c r="I609" s="335"/>
      <c r="J609" s="302"/>
      <c r="K609" s="302"/>
      <c r="L609" s="302"/>
      <c r="M609" s="303"/>
      <c r="N609" s="336" t="str">
        <f t="shared" si="57"/>
        <v/>
      </c>
      <c r="O609" s="302"/>
      <c r="P609" s="302"/>
      <c r="Q609" s="303"/>
      <c r="R609" s="335"/>
      <c r="S609" s="302"/>
      <c r="T609" s="303"/>
      <c r="U609" s="335"/>
      <c r="V609" s="302"/>
      <c r="W609" s="303"/>
      <c r="X609" s="336" t="str">
        <f t="shared" si="58"/>
        <v/>
      </c>
      <c r="Y609" s="303"/>
      <c r="Z609" s="335" t="str">
        <f t="shared" si="59"/>
        <v/>
      </c>
      <c r="AA609" s="302"/>
      <c r="AB609" s="303"/>
      <c r="AC609" s="144"/>
      <c r="AD609" s="145"/>
      <c r="AE609" s="336"/>
      <c r="AF609" s="302"/>
      <c r="AG609" s="302"/>
      <c r="AH609" s="303"/>
      <c r="AI609" s="146"/>
      <c r="AJ609" s="145"/>
      <c r="AK609" s="336"/>
      <c r="AL609" s="302"/>
      <c r="AM609" s="302"/>
      <c r="AN609" s="303"/>
      <c r="AO609" s="146"/>
      <c r="AP609" s="145"/>
      <c r="AQ609" s="336"/>
      <c r="AR609" s="302"/>
      <c r="AS609" s="302"/>
      <c r="AT609" s="303"/>
      <c r="AU609" s="146"/>
      <c r="AV609" s="145"/>
      <c r="AW609" s="336"/>
      <c r="AX609" s="302"/>
      <c r="AY609" s="302"/>
      <c r="AZ609" s="303"/>
      <c r="BA609" s="146"/>
      <c r="BB609" s="145"/>
      <c r="BC609" s="336"/>
      <c r="BD609" s="303"/>
      <c r="BE609" s="163"/>
      <c r="BF609" s="306"/>
      <c r="BG609" s="302"/>
      <c r="BH609" s="303"/>
      <c r="BI609" s="336"/>
      <c r="BJ609" s="303"/>
      <c r="BK609" s="335" t="str">
        <f t="shared" si="60"/>
        <v/>
      </c>
      <c r="BL609" s="302"/>
      <c r="BM609" s="303"/>
      <c r="BN609" s="306"/>
      <c r="BO609" s="302"/>
      <c r="BP609" s="303"/>
      <c r="BQ609" s="306"/>
      <c r="BR609" s="303"/>
      <c r="BS609" s="147" t="s">
        <v>87</v>
      </c>
      <c r="BT609" s="335"/>
      <c r="BU609" s="302"/>
      <c r="BV609" s="302"/>
      <c r="BW609" s="303"/>
      <c r="BX609" s="2"/>
      <c r="BY609" s="8"/>
      <c r="BZ609" s="8"/>
      <c r="CA609" s="8"/>
      <c r="CB609" s="8"/>
      <c r="CC609" s="8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57"/>
      <c r="DI609" s="58"/>
      <c r="DJ609" s="58"/>
      <c r="DK609" s="57"/>
      <c r="DL609" s="58"/>
      <c r="DM609" s="58"/>
      <c r="DN609" s="57"/>
      <c r="DO609" s="58"/>
      <c r="DP609" s="59"/>
      <c r="DQ609" s="59"/>
      <c r="DR609" s="59"/>
      <c r="DZ609" s="133"/>
    </row>
    <row r="610" spans="1:130" ht="12.75" customHeight="1" x14ac:dyDescent="0.2">
      <c r="A610" s="1">
        <v>14</v>
      </c>
      <c r="B610" s="164" t="s">
        <v>75</v>
      </c>
      <c r="C610" s="164" t="s">
        <v>245</v>
      </c>
      <c r="D610" s="320"/>
      <c r="E610" s="294"/>
      <c r="F610" s="294"/>
      <c r="G610" s="294"/>
      <c r="H610" s="295"/>
      <c r="I610" s="320"/>
      <c r="J610" s="294"/>
      <c r="K610" s="294"/>
      <c r="L610" s="294"/>
      <c r="M610" s="295"/>
      <c r="N610" s="334" t="str">
        <f t="shared" si="57"/>
        <v/>
      </c>
      <c r="O610" s="294"/>
      <c r="P610" s="294"/>
      <c r="Q610" s="295"/>
      <c r="R610" s="320"/>
      <c r="S610" s="294"/>
      <c r="T610" s="295"/>
      <c r="U610" s="320"/>
      <c r="V610" s="294"/>
      <c r="W610" s="295"/>
      <c r="X610" s="334" t="str">
        <f t="shared" si="58"/>
        <v/>
      </c>
      <c r="Y610" s="295"/>
      <c r="Z610" s="320" t="str">
        <f t="shared" si="59"/>
        <v/>
      </c>
      <c r="AA610" s="294"/>
      <c r="AB610" s="295"/>
      <c r="AC610" s="151"/>
      <c r="AD610" s="152"/>
      <c r="AE610" s="334"/>
      <c r="AF610" s="294"/>
      <c r="AG610" s="294"/>
      <c r="AH610" s="295"/>
      <c r="AI610" s="153"/>
      <c r="AJ610" s="152"/>
      <c r="AK610" s="334"/>
      <c r="AL610" s="294"/>
      <c r="AM610" s="294"/>
      <c r="AN610" s="295"/>
      <c r="AO610" s="153"/>
      <c r="AP610" s="152"/>
      <c r="AQ610" s="334"/>
      <c r="AR610" s="294"/>
      <c r="AS610" s="294"/>
      <c r="AT610" s="295"/>
      <c r="AU610" s="153"/>
      <c r="AV610" s="152"/>
      <c r="AW610" s="334"/>
      <c r="AX610" s="294"/>
      <c r="AY610" s="294"/>
      <c r="AZ610" s="295"/>
      <c r="BA610" s="153"/>
      <c r="BB610" s="152"/>
      <c r="BC610" s="334"/>
      <c r="BD610" s="295"/>
      <c r="BE610" s="165"/>
      <c r="BF610" s="298"/>
      <c r="BG610" s="294"/>
      <c r="BH610" s="295"/>
      <c r="BI610" s="334"/>
      <c r="BJ610" s="295"/>
      <c r="BK610" s="320" t="str">
        <f t="shared" si="60"/>
        <v/>
      </c>
      <c r="BL610" s="294"/>
      <c r="BM610" s="295"/>
      <c r="BN610" s="298"/>
      <c r="BO610" s="294"/>
      <c r="BP610" s="295"/>
      <c r="BQ610" s="298"/>
      <c r="BR610" s="295"/>
      <c r="BS610" s="154" t="s">
        <v>94</v>
      </c>
      <c r="BT610" s="320"/>
      <c r="BU610" s="294"/>
      <c r="BV610" s="294"/>
      <c r="BW610" s="295"/>
      <c r="BX610" s="2"/>
      <c r="BY610" s="8"/>
      <c r="BZ610" s="8"/>
      <c r="CA610" s="8"/>
      <c r="CB610" s="8"/>
      <c r="CC610" s="8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57"/>
      <c r="DI610" s="58"/>
      <c r="DJ610" s="58"/>
      <c r="DK610" s="57"/>
      <c r="DL610" s="58"/>
      <c r="DM610" s="58"/>
      <c r="DN610" s="57"/>
      <c r="DO610" s="58"/>
      <c r="DP610" s="59"/>
      <c r="DQ610" s="59"/>
      <c r="DR610" s="59"/>
      <c r="DZ610" s="133"/>
    </row>
    <row r="611" spans="1:130" ht="12.75" customHeight="1" x14ac:dyDescent="0.2">
      <c r="A611" s="1">
        <v>14</v>
      </c>
      <c r="B611" s="321"/>
      <c r="C611" s="322"/>
      <c r="D611" s="322"/>
      <c r="E611" s="322"/>
      <c r="F611" s="322"/>
      <c r="G611" s="322"/>
      <c r="H611" s="322"/>
      <c r="I611" s="322"/>
      <c r="J611" s="322"/>
      <c r="K611" s="322"/>
      <c r="L611" s="322"/>
      <c r="M611" s="322"/>
      <c r="N611" s="322"/>
      <c r="O611" s="322"/>
      <c r="P611" s="322"/>
      <c r="Q611" s="322"/>
      <c r="R611" s="322"/>
      <c r="S611" s="322"/>
      <c r="T611" s="322"/>
      <c r="U611" s="322"/>
      <c r="V611" s="322"/>
      <c r="W611" s="322"/>
      <c r="X611" s="322"/>
      <c r="Y611" s="322"/>
      <c r="Z611" s="322"/>
      <c r="AA611" s="322"/>
      <c r="AB611" s="322"/>
      <c r="AC611" s="322"/>
      <c r="AD611" s="322"/>
      <c r="AE611" s="322"/>
      <c r="AF611" s="322"/>
      <c r="AG611" s="322"/>
      <c r="AH611" s="322"/>
      <c r="AI611" s="322"/>
      <c r="AJ611" s="322"/>
      <c r="AK611" s="322"/>
      <c r="AL611" s="322"/>
      <c r="AM611" s="322"/>
      <c r="AN611" s="322"/>
      <c r="AO611" s="322"/>
      <c r="AP611" s="322"/>
      <c r="AQ611" s="322"/>
      <c r="AR611" s="322"/>
      <c r="AS611" s="322"/>
      <c r="AT611" s="322"/>
      <c r="AU611" s="322"/>
      <c r="AV611" s="322"/>
      <c r="AW611" s="322"/>
      <c r="AX611" s="322"/>
      <c r="AY611" s="322"/>
      <c r="AZ611" s="322"/>
      <c r="BA611" s="322"/>
      <c r="BB611" s="322"/>
      <c r="BC611" s="322"/>
      <c r="BD611" s="322"/>
      <c r="BE611" s="322"/>
      <c r="BF611" s="322"/>
      <c r="BG611" s="322"/>
      <c r="BH611" s="322"/>
      <c r="BI611" s="322"/>
      <c r="BJ611" s="322"/>
      <c r="BK611" s="322"/>
      <c r="BL611" s="322"/>
      <c r="BM611" s="322"/>
      <c r="BN611" s="322"/>
      <c r="BO611" s="322"/>
      <c r="BP611" s="322"/>
      <c r="BQ611" s="322"/>
      <c r="BR611" s="322"/>
      <c r="BS611" s="322"/>
      <c r="BT611" s="322"/>
      <c r="BU611" s="322"/>
      <c r="BV611" s="322"/>
      <c r="BW611" s="322"/>
      <c r="BX611" s="2"/>
      <c r="BY611" s="8"/>
      <c r="BZ611" s="8"/>
      <c r="CA611" s="8"/>
      <c r="CB611" s="8"/>
      <c r="CC611" s="8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57"/>
      <c r="DI611" s="58"/>
      <c r="DJ611" s="58"/>
      <c r="DK611" s="57"/>
      <c r="DL611" s="58"/>
      <c r="DM611" s="58"/>
      <c r="DN611" s="57"/>
      <c r="DO611" s="58"/>
      <c r="DP611" s="59"/>
      <c r="DQ611" s="59"/>
      <c r="DR611" s="59"/>
      <c r="DZ611" s="133"/>
    </row>
    <row r="612" spans="1:130" ht="12.75" customHeight="1" x14ac:dyDescent="0.2">
      <c r="A612" s="1">
        <v>14</v>
      </c>
      <c r="B612" s="323" t="s">
        <v>247</v>
      </c>
      <c r="C612" s="324"/>
      <c r="D612" s="324"/>
      <c r="E612" s="324"/>
      <c r="F612" s="324"/>
      <c r="G612" s="324"/>
      <c r="H612" s="324"/>
      <c r="I612" s="324"/>
      <c r="J612" s="324"/>
      <c r="K612" s="324"/>
      <c r="L612" s="324"/>
      <c r="M612" s="324"/>
      <c r="N612" s="324"/>
      <c r="O612" s="324"/>
      <c r="P612" s="324"/>
      <c r="Q612" s="324"/>
      <c r="R612" s="324"/>
      <c r="S612" s="324"/>
      <c r="T612" s="324"/>
      <c r="U612" s="324"/>
      <c r="V612" s="324"/>
      <c r="W612" s="324"/>
      <c r="X612" s="324"/>
      <c r="Y612" s="324"/>
      <c r="Z612" s="324"/>
      <c r="AA612" s="324"/>
      <c r="AB612" s="324"/>
      <c r="AC612" s="324"/>
      <c r="AD612" s="324"/>
      <c r="AE612" s="324"/>
      <c r="AF612" s="324"/>
      <c r="AG612" s="324"/>
      <c r="AH612" s="324"/>
      <c r="AI612" s="324"/>
      <c r="AJ612" s="324"/>
      <c r="AK612" s="324"/>
      <c r="AL612" s="324"/>
      <c r="AM612" s="324"/>
      <c r="AN612" s="324"/>
      <c r="AO612" s="324"/>
      <c r="AP612" s="324"/>
      <c r="AQ612" s="324"/>
      <c r="AR612" s="324"/>
      <c r="AS612" s="324"/>
      <c r="AT612" s="324"/>
      <c r="AU612" s="324"/>
      <c r="AV612" s="324"/>
      <c r="AW612" s="324"/>
      <c r="AX612" s="324"/>
      <c r="AY612" s="324"/>
      <c r="AZ612" s="324"/>
      <c r="BA612" s="324"/>
      <c r="BB612" s="324"/>
      <c r="BC612" s="324"/>
      <c r="BD612" s="324"/>
      <c r="BE612" s="324"/>
      <c r="BF612" s="324"/>
      <c r="BG612" s="324"/>
      <c r="BH612" s="324"/>
      <c r="BI612" s="324"/>
      <c r="BJ612" s="325" t="s">
        <v>248</v>
      </c>
      <c r="BK612" s="326"/>
      <c r="BL612" s="326"/>
      <c r="BM612" s="326"/>
      <c r="BN612" s="326"/>
      <c r="BO612" s="326"/>
      <c r="BP612" s="326"/>
      <c r="BQ612" s="326"/>
      <c r="BR612" s="326"/>
      <c r="BS612" s="326"/>
      <c r="BT612" s="326"/>
      <c r="BU612" s="326"/>
      <c r="BV612" s="326"/>
      <c r="BW612" s="327"/>
      <c r="BX612" s="2"/>
      <c r="BY612" s="8"/>
      <c r="BZ612" s="8"/>
      <c r="CA612" s="8"/>
      <c r="CB612" s="8"/>
      <c r="CC612" s="8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57"/>
      <c r="DI612" s="58"/>
      <c r="DJ612" s="58"/>
      <c r="DK612" s="57"/>
      <c r="DL612" s="58"/>
      <c r="DM612" s="58"/>
      <c r="DN612" s="57"/>
      <c r="DO612" s="58"/>
      <c r="DP612" s="59"/>
      <c r="DQ612" s="59"/>
      <c r="DR612" s="59"/>
      <c r="DZ612" s="133"/>
    </row>
    <row r="613" spans="1:130" ht="12.75" customHeight="1" x14ac:dyDescent="0.2">
      <c r="A613" s="1">
        <v>14</v>
      </c>
      <c r="B613" s="331" t="s">
        <v>249</v>
      </c>
      <c r="C613" s="316"/>
      <c r="D613" s="332" t="s">
        <v>250</v>
      </c>
      <c r="E613" s="316"/>
      <c r="F613" s="333" t="s">
        <v>251</v>
      </c>
      <c r="G613" s="315"/>
      <c r="H613" s="315"/>
      <c r="I613" s="316"/>
      <c r="J613" s="333" t="s">
        <v>252</v>
      </c>
      <c r="K613" s="315"/>
      <c r="L613" s="315"/>
      <c r="M613" s="318"/>
      <c r="N613" s="331" t="s">
        <v>249</v>
      </c>
      <c r="O613" s="316"/>
      <c r="P613" s="332" t="s">
        <v>250</v>
      </c>
      <c r="Q613" s="316"/>
      <c r="R613" s="333" t="s">
        <v>251</v>
      </c>
      <c r="S613" s="315"/>
      <c r="T613" s="315"/>
      <c r="U613" s="316"/>
      <c r="V613" s="333" t="s">
        <v>252</v>
      </c>
      <c r="W613" s="315"/>
      <c r="X613" s="315"/>
      <c r="Y613" s="318"/>
      <c r="Z613" s="331" t="s">
        <v>249</v>
      </c>
      <c r="AA613" s="316"/>
      <c r="AB613" s="332" t="s">
        <v>250</v>
      </c>
      <c r="AC613" s="316"/>
      <c r="AD613" s="333" t="s">
        <v>251</v>
      </c>
      <c r="AE613" s="315"/>
      <c r="AF613" s="315"/>
      <c r="AG613" s="316"/>
      <c r="AH613" s="333" t="s">
        <v>252</v>
      </c>
      <c r="AI613" s="315"/>
      <c r="AJ613" s="315"/>
      <c r="AK613" s="318"/>
      <c r="AL613" s="331" t="s">
        <v>249</v>
      </c>
      <c r="AM613" s="316"/>
      <c r="AN613" s="332" t="s">
        <v>250</v>
      </c>
      <c r="AO613" s="316"/>
      <c r="AP613" s="333" t="s">
        <v>251</v>
      </c>
      <c r="AQ613" s="315"/>
      <c r="AR613" s="315"/>
      <c r="AS613" s="316"/>
      <c r="AT613" s="333" t="s">
        <v>252</v>
      </c>
      <c r="AU613" s="315"/>
      <c r="AV613" s="315"/>
      <c r="AW613" s="318"/>
      <c r="AX613" s="331" t="s">
        <v>249</v>
      </c>
      <c r="AY613" s="316"/>
      <c r="AZ613" s="332" t="s">
        <v>250</v>
      </c>
      <c r="BA613" s="316"/>
      <c r="BB613" s="333" t="s">
        <v>251</v>
      </c>
      <c r="BC613" s="315"/>
      <c r="BD613" s="315"/>
      <c r="BE613" s="316"/>
      <c r="BF613" s="333" t="s">
        <v>253</v>
      </c>
      <c r="BG613" s="315"/>
      <c r="BH613" s="315"/>
      <c r="BI613" s="318"/>
      <c r="BJ613" s="328"/>
      <c r="BK613" s="329"/>
      <c r="BL613" s="329"/>
      <c r="BM613" s="329"/>
      <c r="BN613" s="329"/>
      <c r="BO613" s="329"/>
      <c r="BP613" s="329"/>
      <c r="BQ613" s="329"/>
      <c r="BR613" s="329"/>
      <c r="BS613" s="329"/>
      <c r="BT613" s="329"/>
      <c r="BU613" s="329"/>
      <c r="BV613" s="329"/>
      <c r="BW613" s="330"/>
      <c r="BX613" s="2"/>
      <c r="BY613" s="8"/>
      <c r="BZ613" s="8"/>
      <c r="CA613" s="8"/>
      <c r="CB613" s="8"/>
      <c r="CC613" s="8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57"/>
      <c r="DI613" s="58"/>
      <c r="DJ613" s="58"/>
      <c r="DK613" s="57"/>
      <c r="DL613" s="58"/>
      <c r="DM613" s="58"/>
      <c r="DN613" s="57"/>
      <c r="DO613" s="58"/>
      <c r="DP613" s="59"/>
      <c r="DQ613" s="59"/>
      <c r="DR613" s="59"/>
      <c r="DZ613" s="133"/>
    </row>
    <row r="614" spans="1:130" ht="12.75" customHeight="1" x14ac:dyDescent="0.2">
      <c r="A614" s="1">
        <v>14</v>
      </c>
      <c r="B614" s="319"/>
      <c r="C614" s="310"/>
      <c r="D614" s="309"/>
      <c r="E614" s="310"/>
      <c r="F614" s="311"/>
      <c r="G614" s="312"/>
      <c r="H614" s="312"/>
      <c r="I614" s="310"/>
      <c r="J614" s="311"/>
      <c r="K614" s="312"/>
      <c r="L614" s="312"/>
      <c r="M614" s="313"/>
      <c r="N614" s="319"/>
      <c r="O614" s="310"/>
      <c r="P614" s="309"/>
      <c r="Q614" s="310"/>
      <c r="R614" s="311"/>
      <c r="S614" s="312"/>
      <c r="T614" s="312"/>
      <c r="U614" s="310"/>
      <c r="V614" s="311"/>
      <c r="W614" s="312"/>
      <c r="X614" s="312"/>
      <c r="Y614" s="313"/>
      <c r="Z614" s="319"/>
      <c r="AA614" s="310"/>
      <c r="AB614" s="309"/>
      <c r="AC614" s="310"/>
      <c r="AD614" s="311"/>
      <c r="AE614" s="312"/>
      <c r="AF614" s="312"/>
      <c r="AG614" s="310"/>
      <c r="AH614" s="311"/>
      <c r="AI614" s="312"/>
      <c r="AJ614" s="312"/>
      <c r="AK614" s="313"/>
      <c r="AL614" s="319"/>
      <c r="AM614" s="310"/>
      <c r="AN614" s="309"/>
      <c r="AO614" s="310"/>
      <c r="AP614" s="311"/>
      <c r="AQ614" s="312"/>
      <c r="AR614" s="312"/>
      <c r="AS614" s="310"/>
      <c r="AT614" s="311"/>
      <c r="AU614" s="312"/>
      <c r="AV614" s="312"/>
      <c r="AW614" s="313"/>
      <c r="AX614" s="319"/>
      <c r="AY614" s="310"/>
      <c r="AZ614" s="309"/>
      <c r="BA614" s="310"/>
      <c r="BB614" s="311"/>
      <c r="BC614" s="312"/>
      <c r="BD614" s="312"/>
      <c r="BE614" s="310"/>
      <c r="BF614" s="311"/>
      <c r="BG614" s="312"/>
      <c r="BH614" s="312"/>
      <c r="BI614" s="313"/>
      <c r="BJ614" s="314" t="s">
        <v>255</v>
      </c>
      <c r="BK614" s="315"/>
      <c r="BL614" s="315"/>
      <c r="BM614" s="315"/>
      <c r="BN614" s="315"/>
      <c r="BO614" s="315"/>
      <c r="BP614" s="315"/>
      <c r="BQ614" s="315"/>
      <c r="BR614" s="315"/>
      <c r="BS614" s="316"/>
      <c r="BT614" s="317" t="str">
        <f>IF(MAX(R550:T566,R587:T593)=0,"",MAX(R550:T566,R587:T593))</f>
        <v/>
      </c>
      <c r="BU614" s="315"/>
      <c r="BV614" s="315"/>
      <c r="BW614" s="318"/>
      <c r="BX614" s="2"/>
      <c r="BY614" s="8"/>
      <c r="BZ614" s="8"/>
      <c r="CA614" s="8"/>
      <c r="CB614" s="8"/>
      <c r="CC614" s="8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57"/>
      <c r="DI614" s="58"/>
      <c r="DJ614" s="58"/>
      <c r="DK614" s="57"/>
      <c r="DL614" s="58"/>
      <c r="DM614" s="58"/>
      <c r="DN614" s="57"/>
      <c r="DO614" s="58"/>
      <c r="DP614" s="59"/>
      <c r="DQ614" s="59"/>
      <c r="DR614" s="59"/>
      <c r="DZ614" s="133"/>
    </row>
    <row r="615" spans="1:130" ht="12.75" customHeight="1" x14ac:dyDescent="0.2">
      <c r="A615" s="1">
        <v>14</v>
      </c>
      <c r="B615" s="306"/>
      <c r="C615" s="300"/>
      <c r="D615" s="299"/>
      <c r="E615" s="300"/>
      <c r="F615" s="301"/>
      <c r="G615" s="302"/>
      <c r="H615" s="302"/>
      <c r="I615" s="300"/>
      <c r="J615" s="301"/>
      <c r="K615" s="302"/>
      <c r="L615" s="302"/>
      <c r="M615" s="303"/>
      <c r="N615" s="306"/>
      <c r="O615" s="300"/>
      <c r="P615" s="299"/>
      <c r="Q615" s="300"/>
      <c r="R615" s="301"/>
      <c r="S615" s="302"/>
      <c r="T615" s="302"/>
      <c r="U615" s="300"/>
      <c r="V615" s="301"/>
      <c r="W615" s="302"/>
      <c r="X615" s="302"/>
      <c r="Y615" s="303"/>
      <c r="Z615" s="306"/>
      <c r="AA615" s="300"/>
      <c r="AB615" s="299"/>
      <c r="AC615" s="300"/>
      <c r="AD615" s="301"/>
      <c r="AE615" s="302"/>
      <c r="AF615" s="302"/>
      <c r="AG615" s="300"/>
      <c r="AH615" s="301"/>
      <c r="AI615" s="302"/>
      <c r="AJ615" s="302"/>
      <c r="AK615" s="303"/>
      <c r="AL615" s="306"/>
      <c r="AM615" s="300"/>
      <c r="AN615" s="299"/>
      <c r="AO615" s="300"/>
      <c r="AP615" s="301"/>
      <c r="AQ615" s="302"/>
      <c r="AR615" s="302"/>
      <c r="AS615" s="300"/>
      <c r="AT615" s="301"/>
      <c r="AU615" s="302"/>
      <c r="AV615" s="302"/>
      <c r="AW615" s="303"/>
      <c r="AX615" s="306"/>
      <c r="AY615" s="300"/>
      <c r="AZ615" s="299"/>
      <c r="BA615" s="300"/>
      <c r="BB615" s="301"/>
      <c r="BC615" s="302"/>
      <c r="BD615" s="302"/>
      <c r="BE615" s="300"/>
      <c r="BF615" s="301"/>
      <c r="BG615" s="302"/>
      <c r="BH615" s="302"/>
      <c r="BI615" s="303"/>
      <c r="BJ615" s="304" t="s">
        <v>256</v>
      </c>
      <c r="BK615" s="302"/>
      <c r="BL615" s="302"/>
      <c r="BM615" s="302"/>
      <c r="BN615" s="302"/>
      <c r="BO615" s="302"/>
      <c r="BP615" s="302"/>
      <c r="BQ615" s="302"/>
      <c r="BR615" s="302"/>
      <c r="BS615" s="300"/>
      <c r="BT615" s="305" t="str">
        <f>IF(MIN(R550:T566,R587:T593)=0,"",MIN(R550:T566,R587:T593))</f>
        <v/>
      </c>
      <c r="BU615" s="302"/>
      <c r="BV615" s="302"/>
      <c r="BW615" s="303"/>
      <c r="BX615" s="2"/>
      <c r="BY615" s="8"/>
      <c r="BZ615" s="8"/>
      <c r="CA615" s="8"/>
      <c r="CB615" s="8"/>
      <c r="CC615" s="8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57"/>
      <c r="DI615" s="58"/>
      <c r="DJ615" s="58"/>
      <c r="DK615" s="57"/>
      <c r="DL615" s="58"/>
      <c r="DM615" s="58"/>
      <c r="DN615" s="57"/>
      <c r="DO615" s="58"/>
      <c r="DP615" s="59"/>
      <c r="DQ615" s="59"/>
      <c r="DR615" s="59"/>
      <c r="DZ615" s="133"/>
    </row>
    <row r="616" spans="1:130" ht="12.75" customHeight="1" x14ac:dyDescent="0.2">
      <c r="A616" s="1">
        <v>14</v>
      </c>
      <c r="B616" s="306"/>
      <c r="C616" s="300"/>
      <c r="D616" s="299"/>
      <c r="E616" s="300"/>
      <c r="F616" s="301"/>
      <c r="G616" s="302"/>
      <c r="H616" s="302"/>
      <c r="I616" s="300"/>
      <c r="J616" s="301"/>
      <c r="K616" s="302"/>
      <c r="L616" s="302"/>
      <c r="M616" s="303"/>
      <c r="N616" s="306"/>
      <c r="O616" s="300"/>
      <c r="P616" s="299"/>
      <c r="Q616" s="300"/>
      <c r="R616" s="301"/>
      <c r="S616" s="302"/>
      <c r="T616" s="302"/>
      <c r="U616" s="300"/>
      <c r="V616" s="301"/>
      <c r="W616" s="302"/>
      <c r="X616" s="302"/>
      <c r="Y616" s="303"/>
      <c r="Z616" s="306"/>
      <c r="AA616" s="300"/>
      <c r="AB616" s="299"/>
      <c r="AC616" s="300"/>
      <c r="AD616" s="301"/>
      <c r="AE616" s="302"/>
      <c r="AF616" s="302"/>
      <c r="AG616" s="300"/>
      <c r="AH616" s="301"/>
      <c r="AI616" s="302"/>
      <c r="AJ616" s="302"/>
      <c r="AK616" s="303"/>
      <c r="AL616" s="306"/>
      <c r="AM616" s="300"/>
      <c r="AN616" s="299"/>
      <c r="AO616" s="300"/>
      <c r="AP616" s="301"/>
      <c r="AQ616" s="302"/>
      <c r="AR616" s="302"/>
      <c r="AS616" s="300"/>
      <c r="AT616" s="301"/>
      <c r="AU616" s="302"/>
      <c r="AV616" s="302"/>
      <c r="AW616" s="303"/>
      <c r="AX616" s="306"/>
      <c r="AY616" s="300"/>
      <c r="AZ616" s="299"/>
      <c r="BA616" s="300"/>
      <c r="BB616" s="301"/>
      <c r="BC616" s="302"/>
      <c r="BD616" s="302"/>
      <c r="BE616" s="300"/>
      <c r="BF616" s="301"/>
      <c r="BG616" s="302"/>
      <c r="BH616" s="302"/>
      <c r="BI616" s="303"/>
      <c r="BJ616" s="304" t="s">
        <v>257</v>
      </c>
      <c r="BK616" s="302"/>
      <c r="BL616" s="302"/>
      <c r="BM616" s="302"/>
      <c r="BN616" s="302"/>
      <c r="BO616" s="302"/>
      <c r="BP616" s="302"/>
      <c r="BQ616" s="302"/>
      <c r="BR616" s="302"/>
      <c r="BS616" s="300"/>
      <c r="BT616" s="307" t="str">
        <f ca="1">IF(BT617="","",IF(ISERROR(MATCH(BT617,BK550:BK566,0))=TRUE,OFFSET(BK586,MATCH(BT617,BK587:BK593,0),-5),OFFSET(BK549,MATCH(BT617,BK550:BK566,0),-5)))</f>
        <v/>
      </c>
      <c r="BU616" s="302"/>
      <c r="BV616" s="302"/>
      <c r="BW616" s="303"/>
      <c r="BX616" s="2"/>
      <c r="BY616" s="8"/>
      <c r="BZ616" s="8"/>
      <c r="CA616" s="8"/>
      <c r="CB616" s="8"/>
      <c r="CC616" s="8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57"/>
      <c r="DI616" s="58"/>
      <c r="DJ616" s="58"/>
      <c r="DK616" s="57"/>
      <c r="DL616" s="58"/>
      <c r="DM616" s="58"/>
      <c r="DN616" s="57"/>
      <c r="DO616" s="58"/>
      <c r="DP616" s="59"/>
      <c r="DQ616" s="59"/>
      <c r="DR616" s="59"/>
      <c r="DZ616" s="133"/>
    </row>
    <row r="617" spans="1:130" ht="12.75" customHeight="1" x14ac:dyDescent="0.2">
      <c r="A617" s="1">
        <v>14</v>
      </c>
      <c r="B617" s="306"/>
      <c r="C617" s="300"/>
      <c r="D617" s="299"/>
      <c r="E617" s="300"/>
      <c r="F617" s="301"/>
      <c r="G617" s="302"/>
      <c r="H617" s="302"/>
      <c r="I617" s="300"/>
      <c r="J617" s="301"/>
      <c r="K617" s="302"/>
      <c r="L617" s="302"/>
      <c r="M617" s="303"/>
      <c r="N617" s="306"/>
      <c r="O617" s="300"/>
      <c r="P617" s="299"/>
      <c r="Q617" s="300"/>
      <c r="R617" s="301"/>
      <c r="S617" s="302"/>
      <c r="T617" s="302"/>
      <c r="U617" s="300"/>
      <c r="V617" s="301"/>
      <c r="W617" s="302"/>
      <c r="X617" s="302"/>
      <c r="Y617" s="303"/>
      <c r="Z617" s="306"/>
      <c r="AA617" s="300"/>
      <c r="AB617" s="299"/>
      <c r="AC617" s="300"/>
      <c r="AD617" s="301"/>
      <c r="AE617" s="302"/>
      <c r="AF617" s="302"/>
      <c r="AG617" s="300"/>
      <c r="AH617" s="301"/>
      <c r="AI617" s="302"/>
      <c r="AJ617" s="302"/>
      <c r="AK617" s="303"/>
      <c r="AL617" s="306"/>
      <c r="AM617" s="300"/>
      <c r="AN617" s="299"/>
      <c r="AO617" s="300"/>
      <c r="AP617" s="301"/>
      <c r="AQ617" s="302"/>
      <c r="AR617" s="302"/>
      <c r="AS617" s="300"/>
      <c r="AT617" s="301"/>
      <c r="AU617" s="302"/>
      <c r="AV617" s="302"/>
      <c r="AW617" s="303"/>
      <c r="AX617" s="306"/>
      <c r="AY617" s="300"/>
      <c r="AZ617" s="299"/>
      <c r="BA617" s="300"/>
      <c r="BB617" s="301"/>
      <c r="BC617" s="302"/>
      <c r="BD617" s="302"/>
      <c r="BE617" s="300"/>
      <c r="BF617" s="301"/>
      <c r="BG617" s="302"/>
      <c r="BH617" s="302"/>
      <c r="BI617" s="303"/>
      <c r="BJ617" s="308" t="s">
        <v>258</v>
      </c>
      <c r="BK617" s="302"/>
      <c r="BL617" s="302"/>
      <c r="BM617" s="302"/>
      <c r="BN617" s="302"/>
      <c r="BO617" s="302"/>
      <c r="BP617" s="302"/>
      <c r="BQ617" s="302"/>
      <c r="BR617" s="302"/>
      <c r="BS617" s="300"/>
      <c r="BT617" s="305" t="str">
        <f>IF(MAX(BK550:BM566,BK587:BM593)=0,"",MAX(BK550:BM566,BK587:BM593))</f>
        <v/>
      </c>
      <c r="BU617" s="302"/>
      <c r="BV617" s="302"/>
      <c r="BW617" s="303"/>
      <c r="BX617" s="2"/>
      <c r="BY617" s="8"/>
      <c r="BZ617" s="8"/>
      <c r="CA617" s="8"/>
      <c r="CB617" s="8"/>
      <c r="CC617" s="8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57"/>
      <c r="DI617" s="58"/>
      <c r="DJ617" s="58"/>
      <c r="DK617" s="57"/>
      <c r="DL617" s="58"/>
      <c r="DM617" s="58"/>
      <c r="DN617" s="57"/>
      <c r="DO617" s="58"/>
      <c r="DP617" s="59"/>
      <c r="DQ617" s="59"/>
      <c r="DR617" s="59"/>
      <c r="DZ617" s="133"/>
    </row>
    <row r="618" spans="1:130" ht="12.75" customHeight="1" x14ac:dyDescent="0.2">
      <c r="A618" s="1">
        <v>14</v>
      </c>
      <c r="B618" s="306"/>
      <c r="C618" s="300"/>
      <c r="D618" s="299"/>
      <c r="E618" s="300"/>
      <c r="F618" s="301"/>
      <c r="G618" s="302"/>
      <c r="H618" s="302"/>
      <c r="I618" s="300"/>
      <c r="J618" s="301"/>
      <c r="K618" s="302"/>
      <c r="L618" s="302"/>
      <c r="M618" s="303"/>
      <c r="N618" s="306"/>
      <c r="O618" s="300"/>
      <c r="P618" s="299"/>
      <c r="Q618" s="300"/>
      <c r="R618" s="301"/>
      <c r="S618" s="302"/>
      <c r="T618" s="302"/>
      <c r="U618" s="300"/>
      <c r="V618" s="301"/>
      <c r="W618" s="302"/>
      <c r="X618" s="302"/>
      <c r="Y618" s="303"/>
      <c r="Z618" s="306"/>
      <c r="AA618" s="300"/>
      <c r="AB618" s="299"/>
      <c r="AC618" s="300"/>
      <c r="AD618" s="301"/>
      <c r="AE618" s="302"/>
      <c r="AF618" s="302"/>
      <c r="AG618" s="300"/>
      <c r="AH618" s="301"/>
      <c r="AI618" s="302"/>
      <c r="AJ618" s="302"/>
      <c r="AK618" s="303"/>
      <c r="AL618" s="306"/>
      <c r="AM618" s="300"/>
      <c r="AN618" s="299"/>
      <c r="AO618" s="300"/>
      <c r="AP618" s="301"/>
      <c r="AQ618" s="302"/>
      <c r="AR618" s="302"/>
      <c r="AS618" s="300"/>
      <c r="AT618" s="301"/>
      <c r="AU618" s="302"/>
      <c r="AV618" s="302"/>
      <c r="AW618" s="303"/>
      <c r="AX618" s="306"/>
      <c r="AY618" s="300"/>
      <c r="AZ618" s="299"/>
      <c r="BA618" s="300"/>
      <c r="BB618" s="301"/>
      <c r="BC618" s="302"/>
      <c r="BD618" s="302"/>
      <c r="BE618" s="300"/>
      <c r="BF618" s="301"/>
      <c r="BG618" s="302"/>
      <c r="BH618" s="302"/>
      <c r="BI618" s="303"/>
      <c r="BJ618" s="304" t="s">
        <v>261</v>
      </c>
      <c r="BK618" s="302"/>
      <c r="BL618" s="302"/>
      <c r="BM618" s="302"/>
      <c r="BN618" s="302"/>
      <c r="BO618" s="302"/>
      <c r="BP618" s="302"/>
      <c r="BQ618" s="302"/>
      <c r="BR618" s="302"/>
      <c r="BS618" s="300"/>
      <c r="BT618" s="305"/>
      <c r="BU618" s="300"/>
      <c r="BV618" s="305"/>
      <c r="BW618" s="303"/>
      <c r="BX618" s="2"/>
      <c r="BY618" s="8"/>
      <c r="BZ618" s="8"/>
      <c r="CA618" s="8"/>
      <c r="CB618" s="8"/>
      <c r="CC618" s="8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57"/>
      <c r="DI618" s="58"/>
      <c r="DJ618" s="58"/>
      <c r="DK618" s="57"/>
      <c r="DL618" s="58"/>
      <c r="DM618" s="58"/>
      <c r="DN618" s="57"/>
      <c r="DO618" s="58"/>
      <c r="DP618" s="59"/>
      <c r="DQ618" s="59"/>
      <c r="DR618" s="59"/>
      <c r="DZ618" s="133"/>
    </row>
    <row r="619" spans="1:130" ht="12.75" customHeight="1" x14ac:dyDescent="0.2">
      <c r="A619" s="1">
        <v>14</v>
      </c>
      <c r="B619" s="306"/>
      <c r="C619" s="300"/>
      <c r="D619" s="299"/>
      <c r="E619" s="300"/>
      <c r="F619" s="301"/>
      <c r="G619" s="302"/>
      <c r="H619" s="302"/>
      <c r="I619" s="300"/>
      <c r="J619" s="301"/>
      <c r="K619" s="302"/>
      <c r="L619" s="302"/>
      <c r="M619" s="303"/>
      <c r="N619" s="306"/>
      <c r="O619" s="300"/>
      <c r="P619" s="299"/>
      <c r="Q619" s="300"/>
      <c r="R619" s="301"/>
      <c r="S619" s="302"/>
      <c r="T619" s="302"/>
      <c r="U619" s="300"/>
      <c r="V619" s="301"/>
      <c r="W619" s="302"/>
      <c r="X619" s="302"/>
      <c r="Y619" s="303"/>
      <c r="Z619" s="306"/>
      <c r="AA619" s="300"/>
      <c r="AB619" s="299"/>
      <c r="AC619" s="300"/>
      <c r="AD619" s="301"/>
      <c r="AE619" s="302"/>
      <c r="AF619" s="302"/>
      <c r="AG619" s="300"/>
      <c r="AH619" s="301"/>
      <c r="AI619" s="302"/>
      <c r="AJ619" s="302"/>
      <c r="AK619" s="303"/>
      <c r="AL619" s="306"/>
      <c r="AM619" s="300"/>
      <c r="AN619" s="299"/>
      <c r="AO619" s="300"/>
      <c r="AP619" s="301"/>
      <c r="AQ619" s="302"/>
      <c r="AR619" s="302"/>
      <c r="AS619" s="300"/>
      <c r="AT619" s="301"/>
      <c r="AU619" s="302"/>
      <c r="AV619" s="302"/>
      <c r="AW619" s="303"/>
      <c r="AX619" s="306"/>
      <c r="AY619" s="300"/>
      <c r="AZ619" s="299"/>
      <c r="BA619" s="300"/>
      <c r="BB619" s="301"/>
      <c r="BC619" s="302"/>
      <c r="BD619" s="302"/>
      <c r="BE619" s="300"/>
      <c r="BF619" s="301"/>
      <c r="BG619" s="302"/>
      <c r="BH619" s="302"/>
      <c r="BI619" s="303"/>
      <c r="BJ619" s="304" t="s">
        <v>263</v>
      </c>
      <c r="BK619" s="302"/>
      <c r="BL619" s="302"/>
      <c r="BM619" s="302"/>
      <c r="BN619" s="302"/>
      <c r="BO619" s="302"/>
      <c r="BP619" s="302"/>
      <c r="BQ619" s="302"/>
      <c r="BR619" s="302"/>
      <c r="BS619" s="300"/>
      <c r="BT619" s="305" t="str">
        <f>IF(COUNTBLANK(BT587:BW610)=96,"",(SUM(BT589+BT592+BT595+BT598+BT601+BT604+BT607+BT610)))</f>
        <v/>
      </c>
      <c r="BU619" s="302"/>
      <c r="BV619" s="302"/>
      <c r="BW619" s="303"/>
      <c r="BX619" s="2"/>
      <c r="BY619" s="8"/>
      <c r="BZ619" s="8"/>
      <c r="CA619" s="8"/>
      <c r="CB619" s="8"/>
      <c r="CC619" s="8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57"/>
      <c r="DI619" s="58"/>
      <c r="DJ619" s="58"/>
      <c r="DK619" s="57"/>
      <c r="DL619" s="58"/>
      <c r="DM619" s="58"/>
      <c r="DN619" s="57"/>
      <c r="DO619" s="58"/>
      <c r="DP619" s="59"/>
      <c r="DQ619" s="59"/>
      <c r="DR619" s="59"/>
      <c r="DZ619" s="133"/>
    </row>
    <row r="620" spans="1:130" ht="12.75" customHeight="1" x14ac:dyDescent="0.2">
      <c r="A620" s="1">
        <v>14</v>
      </c>
      <c r="B620" s="298"/>
      <c r="C620" s="292"/>
      <c r="D620" s="291"/>
      <c r="E620" s="292"/>
      <c r="F620" s="293"/>
      <c r="G620" s="294"/>
      <c r="H620" s="294"/>
      <c r="I620" s="292"/>
      <c r="J620" s="293"/>
      <c r="K620" s="294"/>
      <c r="L620" s="294"/>
      <c r="M620" s="295"/>
      <c r="N620" s="298"/>
      <c r="O620" s="292"/>
      <c r="P620" s="291"/>
      <c r="Q620" s="292"/>
      <c r="R620" s="293"/>
      <c r="S620" s="294"/>
      <c r="T620" s="294"/>
      <c r="U620" s="292"/>
      <c r="V620" s="293"/>
      <c r="W620" s="294"/>
      <c r="X620" s="294"/>
      <c r="Y620" s="295"/>
      <c r="Z620" s="298"/>
      <c r="AA620" s="292"/>
      <c r="AB620" s="291"/>
      <c r="AC620" s="292"/>
      <c r="AD620" s="293"/>
      <c r="AE620" s="294"/>
      <c r="AF620" s="294"/>
      <c r="AG620" s="292"/>
      <c r="AH620" s="293"/>
      <c r="AI620" s="294"/>
      <c r="AJ620" s="294"/>
      <c r="AK620" s="295"/>
      <c r="AL620" s="298"/>
      <c r="AM620" s="292"/>
      <c r="AN620" s="291"/>
      <c r="AO620" s="292"/>
      <c r="AP620" s="293"/>
      <c r="AQ620" s="294"/>
      <c r="AR620" s="294"/>
      <c r="AS620" s="292"/>
      <c r="AT620" s="293"/>
      <c r="AU620" s="294"/>
      <c r="AV620" s="294"/>
      <c r="AW620" s="295"/>
      <c r="AX620" s="298"/>
      <c r="AY620" s="292"/>
      <c r="AZ620" s="291"/>
      <c r="BA620" s="292"/>
      <c r="BB620" s="293"/>
      <c r="BC620" s="294"/>
      <c r="BD620" s="294"/>
      <c r="BE620" s="292"/>
      <c r="BF620" s="293"/>
      <c r="BG620" s="294"/>
      <c r="BH620" s="294"/>
      <c r="BI620" s="295"/>
      <c r="BJ620" s="296" t="s">
        <v>299</v>
      </c>
      <c r="BK620" s="294"/>
      <c r="BL620" s="294"/>
      <c r="BM620" s="294"/>
      <c r="BN620" s="294"/>
      <c r="BO620" s="294"/>
      <c r="BP620" s="294"/>
      <c r="BQ620" s="294"/>
      <c r="BR620" s="294"/>
      <c r="BS620" s="294"/>
      <c r="BT620" s="297"/>
      <c r="BU620" s="294"/>
      <c r="BV620" s="294"/>
      <c r="BW620" s="295"/>
      <c r="BX620" s="2"/>
      <c r="BY620" s="8"/>
      <c r="BZ620" s="8"/>
      <c r="CA620" s="8"/>
      <c r="CB620" s="8"/>
      <c r="CC620" s="8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57"/>
      <c r="DI620" s="58"/>
      <c r="DJ620" s="58"/>
      <c r="DK620" s="57"/>
      <c r="DL620" s="58"/>
      <c r="DM620" s="58"/>
      <c r="DN620" s="57"/>
      <c r="DO620" s="58"/>
      <c r="DP620" s="59"/>
      <c r="DQ620" s="59"/>
      <c r="DR620" s="59"/>
      <c r="DZ620" s="133"/>
    </row>
    <row r="621" spans="1:130" ht="12.75" customHeight="1" x14ac:dyDescent="0.2">
      <c r="A621" s="1">
        <v>14</v>
      </c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6"/>
      <c r="BQ621" s="166"/>
      <c r="BR621" s="166"/>
      <c r="BS621" s="166"/>
      <c r="BT621" s="166"/>
      <c r="BU621" s="166"/>
      <c r="BV621" s="166"/>
      <c r="BW621" s="166"/>
      <c r="BX621" s="2"/>
      <c r="BY621" s="8"/>
      <c r="BZ621" s="8"/>
      <c r="CA621" s="8"/>
      <c r="CB621" s="8"/>
      <c r="CC621" s="8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57"/>
      <c r="DI621" s="58"/>
      <c r="DJ621" s="58"/>
      <c r="DK621" s="57"/>
      <c r="DL621" s="58"/>
      <c r="DM621" s="58"/>
      <c r="DN621" s="57"/>
      <c r="DO621" s="58"/>
      <c r="DP621" s="59"/>
      <c r="DQ621" s="59"/>
      <c r="DR621" s="59"/>
      <c r="DZ621" s="133"/>
    </row>
    <row r="622" spans="1:130" ht="12.75" customHeight="1" x14ac:dyDescent="0.2">
      <c r="A622" s="1">
        <v>15</v>
      </c>
      <c r="B622" s="364" t="s">
        <v>4</v>
      </c>
      <c r="C622" s="324"/>
      <c r="D622" s="324"/>
      <c r="E622" s="338"/>
      <c r="F622" s="365" t="s">
        <v>5</v>
      </c>
      <c r="G622" s="338"/>
      <c r="H622" s="365" t="s">
        <v>6</v>
      </c>
      <c r="I622" s="324"/>
      <c r="J622" s="323" t="s">
        <v>7</v>
      </c>
      <c r="K622" s="324"/>
      <c r="L622" s="324"/>
      <c r="M622" s="324"/>
      <c r="N622" s="324"/>
      <c r="O622" s="324"/>
      <c r="P622" s="324"/>
      <c r="Q622" s="324"/>
      <c r="R622" s="324"/>
      <c r="S622" s="324"/>
      <c r="T622" s="324"/>
      <c r="U622" s="324"/>
      <c r="V622" s="324"/>
      <c r="W622" s="324"/>
      <c r="X622" s="324"/>
      <c r="Y622" s="324"/>
      <c r="Z622" s="324"/>
      <c r="AA622" s="324"/>
      <c r="AB622" s="324"/>
      <c r="AC622" s="324"/>
      <c r="AD622" s="324"/>
      <c r="AE622" s="324"/>
      <c r="AF622" s="338"/>
      <c r="AG622" s="366" t="s">
        <v>8</v>
      </c>
      <c r="AH622" s="324"/>
      <c r="AI622" s="324"/>
      <c r="AJ622" s="324"/>
      <c r="AK622" s="324"/>
      <c r="AL622" s="324"/>
      <c r="AM622" s="324"/>
      <c r="AN622" s="324"/>
      <c r="AO622" s="324"/>
      <c r="AP622" s="338"/>
      <c r="AQ622" s="323" t="s">
        <v>9</v>
      </c>
      <c r="AR622" s="324"/>
      <c r="AS622" s="324"/>
      <c r="AT622" s="324"/>
      <c r="AU622" s="324"/>
      <c r="AV622" s="324"/>
      <c r="AW622" s="324"/>
      <c r="AX622" s="324"/>
      <c r="AY622" s="324"/>
      <c r="AZ622" s="324"/>
      <c r="BA622" s="324"/>
      <c r="BB622" s="324"/>
      <c r="BC622" s="324"/>
      <c r="BD622" s="324"/>
      <c r="BE622" s="324"/>
      <c r="BF622" s="324"/>
      <c r="BG622" s="338"/>
      <c r="BH622" s="323" t="s">
        <v>10</v>
      </c>
      <c r="BI622" s="324"/>
      <c r="BJ622" s="324"/>
      <c r="BK622" s="324"/>
      <c r="BL622" s="324"/>
      <c r="BM622" s="324"/>
      <c r="BN622" s="338"/>
      <c r="BO622" s="323" t="s">
        <v>11</v>
      </c>
      <c r="BP622" s="324"/>
      <c r="BQ622" s="324"/>
      <c r="BR622" s="324"/>
      <c r="BS622" s="338"/>
      <c r="BT622" s="323" t="s">
        <v>12</v>
      </c>
      <c r="BU622" s="324"/>
      <c r="BV622" s="324"/>
      <c r="BW622" s="338"/>
      <c r="BX622" s="2"/>
      <c r="BY622" s="8"/>
      <c r="BZ622" s="8"/>
      <c r="CA622" s="8"/>
      <c r="CB622" s="8"/>
      <c r="CC622" s="8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57"/>
      <c r="DI622" s="58"/>
      <c r="DJ622" s="58"/>
      <c r="DK622" s="57"/>
      <c r="DL622" s="58"/>
      <c r="DM622" s="58"/>
      <c r="DN622" s="57"/>
      <c r="DO622" s="58"/>
      <c r="DP622" s="59"/>
      <c r="DQ622" s="59"/>
      <c r="DR622" s="59"/>
      <c r="DZ622" s="133"/>
    </row>
    <row r="623" spans="1:130" ht="12.75" customHeight="1" x14ac:dyDescent="0.2">
      <c r="A623" s="1">
        <v>15</v>
      </c>
      <c r="B623" s="364">
        <f>$B$7</f>
        <v>0</v>
      </c>
      <c r="C623" s="324"/>
      <c r="D623" s="324"/>
      <c r="E623" s="338"/>
      <c r="F623" s="365">
        <f>$F$7</f>
        <v>0</v>
      </c>
      <c r="G623" s="338"/>
      <c r="H623" s="365" t="s">
        <v>177</v>
      </c>
      <c r="I623" s="324"/>
      <c r="J623" s="323">
        <f>J535</f>
        <v>0</v>
      </c>
      <c r="K623" s="324"/>
      <c r="L623" s="324"/>
      <c r="M623" s="324"/>
      <c r="N623" s="324"/>
      <c r="O623" s="324"/>
      <c r="P623" s="324"/>
      <c r="Q623" s="324"/>
      <c r="R623" s="324"/>
      <c r="S623" s="324"/>
      <c r="T623" s="324"/>
      <c r="U623" s="324"/>
      <c r="V623" s="324"/>
      <c r="W623" s="324"/>
      <c r="X623" s="324"/>
      <c r="Y623" s="324"/>
      <c r="Z623" s="324"/>
      <c r="AA623" s="324"/>
      <c r="AB623" s="324"/>
      <c r="AC623" s="324"/>
      <c r="AD623" s="324"/>
      <c r="AE623" s="324"/>
      <c r="AF623" s="338"/>
      <c r="AG623" s="367" t="e">
        <f>VLOOKUP(J623,$DH$6:$DO$31,4,FALSE)</f>
        <v>#N/A</v>
      </c>
      <c r="AH623" s="324"/>
      <c r="AI623" s="324"/>
      <c r="AJ623" s="324"/>
      <c r="AK623" s="324"/>
      <c r="AL623" s="324"/>
      <c r="AM623" s="324"/>
      <c r="AN623" s="324"/>
      <c r="AO623" s="324"/>
      <c r="AP623" s="338"/>
      <c r="AQ623" s="323" t="e">
        <f>VLOOKUP(J623,$DH$6:$DO$31,7,FALSE)</f>
        <v>#N/A</v>
      </c>
      <c r="AR623" s="324"/>
      <c r="AS623" s="324"/>
      <c r="AT623" s="324"/>
      <c r="AU623" s="324"/>
      <c r="AV623" s="324"/>
      <c r="AW623" s="324"/>
      <c r="AX623" s="324"/>
      <c r="AY623" s="324"/>
      <c r="AZ623" s="324"/>
      <c r="BA623" s="324"/>
      <c r="BB623" s="324"/>
      <c r="BC623" s="324"/>
      <c r="BD623" s="324"/>
      <c r="BE623" s="324"/>
      <c r="BF623" s="324"/>
      <c r="BG623" s="338"/>
      <c r="BH623" s="323" t="e">
        <f>VLOOKUP(J623,$DH$6:$DP$31,9,FALSE)</f>
        <v>#N/A</v>
      </c>
      <c r="BI623" s="324"/>
      <c r="BJ623" s="324"/>
      <c r="BK623" s="324"/>
      <c r="BL623" s="324"/>
      <c r="BM623" s="324"/>
      <c r="BN623" s="338"/>
      <c r="BO623" s="323" t="e">
        <f>VLOOKUP(J623,$DH$6:$DP$31,8,FALSE)</f>
        <v>#N/A</v>
      </c>
      <c r="BP623" s="324"/>
      <c r="BQ623" s="324"/>
      <c r="BR623" s="324"/>
      <c r="BS623" s="338"/>
      <c r="BT623" s="323" t="e">
        <f>VLOOKUP(J623,$DH$6:$DP$31,2,FALSE)</f>
        <v>#N/A</v>
      </c>
      <c r="BU623" s="324"/>
      <c r="BV623" s="324"/>
      <c r="BW623" s="338"/>
      <c r="BX623" s="2"/>
      <c r="BY623" s="8"/>
      <c r="BZ623" s="8"/>
      <c r="CA623" s="8"/>
      <c r="CB623" s="8"/>
      <c r="CC623" s="8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57"/>
      <c r="DI623" s="58"/>
      <c r="DJ623" s="58"/>
      <c r="DK623" s="57"/>
      <c r="DL623" s="58"/>
      <c r="DM623" s="58"/>
      <c r="DN623" s="57"/>
      <c r="DO623" s="58"/>
      <c r="DP623" s="59"/>
      <c r="DQ623" s="59"/>
      <c r="DR623" s="59"/>
      <c r="DZ623" s="133"/>
    </row>
    <row r="624" spans="1:130" ht="12.75" customHeight="1" x14ac:dyDescent="0.2">
      <c r="A624" s="1">
        <v>15</v>
      </c>
      <c r="B624" s="169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  <c r="AN624" s="158"/>
      <c r="AO624" s="158"/>
      <c r="AP624" s="158"/>
      <c r="AQ624" s="158"/>
      <c r="AR624" s="158"/>
      <c r="AS624" s="158"/>
      <c r="AT624" s="158"/>
      <c r="AU624" s="158"/>
      <c r="AV624" s="158"/>
      <c r="AW624" s="158"/>
      <c r="AX624" s="158"/>
      <c r="AY624" s="158"/>
      <c r="AZ624" s="158"/>
      <c r="BA624" s="158"/>
      <c r="BB624" s="158"/>
      <c r="BC624" s="158"/>
      <c r="BD624" s="158"/>
      <c r="BE624" s="158"/>
      <c r="BF624" s="158"/>
      <c r="BG624" s="158"/>
      <c r="BH624" s="158"/>
      <c r="BI624" s="158"/>
      <c r="BJ624" s="158"/>
      <c r="BK624" s="158"/>
      <c r="BL624" s="158"/>
      <c r="BM624" s="158"/>
      <c r="BN624" s="158"/>
      <c r="BO624" s="158"/>
      <c r="BP624" s="158"/>
      <c r="BQ624" s="158"/>
      <c r="BR624" s="158"/>
      <c r="BS624" s="158"/>
      <c r="BT624" s="158"/>
      <c r="BU624" s="158"/>
      <c r="BV624" s="158"/>
      <c r="BW624" s="170"/>
      <c r="BX624" s="2"/>
      <c r="BY624" s="8"/>
      <c r="BZ624" s="8"/>
      <c r="CA624" s="8"/>
      <c r="CB624" s="8"/>
      <c r="CC624" s="8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57"/>
      <c r="DI624" s="58"/>
      <c r="DJ624" s="58"/>
      <c r="DK624" s="57"/>
      <c r="DL624" s="58"/>
      <c r="DM624" s="58"/>
      <c r="DN624" s="57"/>
      <c r="DO624" s="58"/>
      <c r="DP624" s="59"/>
      <c r="DQ624" s="59"/>
      <c r="DR624" s="59"/>
      <c r="DZ624" s="133"/>
    </row>
    <row r="625" spans="1:130" ht="12.75" customHeight="1" x14ac:dyDescent="0.2">
      <c r="A625" s="1">
        <v>15</v>
      </c>
      <c r="B625" s="351" t="s">
        <v>34</v>
      </c>
      <c r="C625" s="327"/>
      <c r="D625" s="352" t="s">
        <v>35</v>
      </c>
      <c r="E625" s="324"/>
      <c r="F625" s="324"/>
      <c r="G625" s="324"/>
      <c r="H625" s="324"/>
      <c r="I625" s="324"/>
      <c r="J625" s="324"/>
      <c r="K625" s="324"/>
      <c r="L625" s="324"/>
      <c r="M625" s="324"/>
      <c r="N625" s="324"/>
      <c r="O625" s="324"/>
      <c r="P625" s="324"/>
      <c r="Q625" s="338"/>
      <c r="R625" s="352" t="s">
        <v>36</v>
      </c>
      <c r="S625" s="324"/>
      <c r="T625" s="324"/>
      <c r="U625" s="324"/>
      <c r="V625" s="324"/>
      <c r="W625" s="324"/>
      <c r="X625" s="324"/>
      <c r="Y625" s="324"/>
      <c r="Z625" s="324"/>
      <c r="AA625" s="324"/>
      <c r="AB625" s="338"/>
      <c r="AC625" s="352" t="s">
        <v>37</v>
      </c>
      <c r="AD625" s="324"/>
      <c r="AE625" s="324"/>
      <c r="AF625" s="324"/>
      <c r="AG625" s="324"/>
      <c r="AH625" s="324"/>
      <c r="AI625" s="324"/>
      <c r="AJ625" s="324"/>
      <c r="AK625" s="324"/>
      <c r="AL625" s="324"/>
      <c r="AM625" s="324"/>
      <c r="AN625" s="324"/>
      <c r="AO625" s="324"/>
      <c r="AP625" s="324"/>
      <c r="AQ625" s="324"/>
      <c r="AR625" s="324"/>
      <c r="AS625" s="324"/>
      <c r="AT625" s="324"/>
      <c r="AU625" s="324"/>
      <c r="AV625" s="324"/>
      <c r="AW625" s="324"/>
      <c r="AX625" s="324"/>
      <c r="AY625" s="324"/>
      <c r="AZ625" s="324"/>
      <c r="BA625" s="324"/>
      <c r="BB625" s="324"/>
      <c r="BC625" s="324"/>
      <c r="BD625" s="324"/>
      <c r="BE625" s="338"/>
      <c r="BF625" s="352" t="s">
        <v>38</v>
      </c>
      <c r="BG625" s="324"/>
      <c r="BH625" s="324"/>
      <c r="BI625" s="324"/>
      <c r="BJ625" s="324"/>
      <c r="BK625" s="324"/>
      <c r="BL625" s="324"/>
      <c r="BM625" s="338"/>
      <c r="BN625" s="353" t="s">
        <v>39</v>
      </c>
      <c r="BO625" s="326"/>
      <c r="BP625" s="327"/>
      <c r="BQ625" s="353" t="s">
        <v>40</v>
      </c>
      <c r="BR625" s="327"/>
      <c r="BS625" s="354" t="s">
        <v>41</v>
      </c>
      <c r="BT625" s="324"/>
      <c r="BU625" s="324"/>
      <c r="BV625" s="324"/>
      <c r="BW625" s="338"/>
      <c r="BX625" s="2"/>
      <c r="BY625" s="8"/>
      <c r="BZ625" s="8"/>
      <c r="CA625" s="8"/>
      <c r="CB625" s="8"/>
      <c r="CC625" s="8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57"/>
      <c r="DI625" s="58"/>
      <c r="DJ625" s="58"/>
      <c r="DK625" s="57"/>
      <c r="DL625" s="58"/>
      <c r="DM625" s="58"/>
      <c r="DN625" s="57"/>
      <c r="DO625" s="58"/>
      <c r="DP625" s="59"/>
      <c r="DQ625" s="59"/>
      <c r="DR625" s="59"/>
      <c r="DZ625" s="133"/>
    </row>
    <row r="626" spans="1:130" ht="12.75" customHeight="1" x14ac:dyDescent="0.2">
      <c r="A626" s="1">
        <v>15</v>
      </c>
      <c r="B626" s="346"/>
      <c r="C626" s="347"/>
      <c r="D626" s="355" t="s">
        <v>52</v>
      </c>
      <c r="E626" s="326"/>
      <c r="F626" s="326"/>
      <c r="G626" s="326"/>
      <c r="H626" s="327"/>
      <c r="I626" s="355" t="s">
        <v>53</v>
      </c>
      <c r="J626" s="326"/>
      <c r="K626" s="326"/>
      <c r="L626" s="326"/>
      <c r="M626" s="327"/>
      <c r="N626" s="355" t="s">
        <v>54</v>
      </c>
      <c r="O626" s="326"/>
      <c r="P626" s="326"/>
      <c r="Q626" s="327"/>
      <c r="R626" s="356" t="s">
        <v>55</v>
      </c>
      <c r="S626" s="326"/>
      <c r="T626" s="327"/>
      <c r="U626" s="353" t="s">
        <v>56</v>
      </c>
      <c r="V626" s="326"/>
      <c r="W626" s="327"/>
      <c r="X626" s="353" t="s">
        <v>57</v>
      </c>
      <c r="Y626" s="327"/>
      <c r="Z626" s="353" t="s">
        <v>58</v>
      </c>
      <c r="AA626" s="326"/>
      <c r="AB626" s="327"/>
      <c r="AC626" s="352" t="s">
        <v>59</v>
      </c>
      <c r="AD626" s="324"/>
      <c r="AE626" s="324"/>
      <c r="AF626" s="324"/>
      <c r="AG626" s="324"/>
      <c r="AH626" s="338"/>
      <c r="AI626" s="352" t="s">
        <v>60</v>
      </c>
      <c r="AJ626" s="324"/>
      <c r="AK626" s="324"/>
      <c r="AL626" s="324"/>
      <c r="AM626" s="324"/>
      <c r="AN626" s="338"/>
      <c r="AO626" s="352" t="s">
        <v>61</v>
      </c>
      <c r="AP626" s="324"/>
      <c r="AQ626" s="324"/>
      <c r="AR626" s="324"/>
      <c r="AS626" s="324"/>
      <c r="AT626" s="338"/>
      <c r="AU626" s="352" t="s">
        <v>62</v>
      </c>
      <c r="AV626" s="324"/>
      <c r="AW626" s="324"/>
      <c r="AX626" s="324"/>
      <c r="AY626" s="324"/>
      <c r="AZ626" s="357"/>
      <c r="BA626" s="352" t="s">
        <v>63</v>
      </c>
      <c r="BB626" s="324"/>
      <c r="BC626" s="324"/>
      <c r="BD626" s="338"/>
      <c r="BE626" s="358" t="s">
        <v>64</v>
      </c>
      <c r="BF626" s="361" t="s">
        <v>65</v>
      </c>
      <c r="BG626" s="326"/>
      <c r="BH626" s="327"/>
      <c r="BI626" s="361" t="s">
        <v>66</v>
      </c>
      <c r="BJ626" s="326"/>
      <c r="BK626" s="326"/>
      <c r="BL626" s="326"/>
      <c r="BM626" s="327"/>
      <c r="BN626" s="346"/>
      <c r="BO626" s="322"/>
      <c r="BP626" s="347"/>
      <c r="BQ626" s="346"/>
      <c r="BR626" s="347"/>
      <c r="BS626" s="358" t="s">
        <v>67</v>
      </c>
      <c r="BT626" s="363" t="s">
        <v>68</v>
      </c>
      <c r="BU626" s="326"/>
      <c r="BV626" s="326"/>
      <c r="BW626" s="327"/>
      <c r="BX626" s="2"/>
      <c r="BY626" s="8"/>
      <c r="BZ626" s="8"/>
      <c r="CA626" s="8"/>
      <c r="CB626" s="8"/>
      <c r="CC626" s="8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57"/>
      <c r="DI626" s="58"/>
      <c r="DJ626" s="58"/>
      <c r="DK626" s="57"/>
      <c r="DL626" s="58"/>
      <c r="DM626" s="58"/>
      <c r="DN626" s="57"/>
      <c r="DO626" s="58"/>
      <c r="DP626" s="59"/>
      <c r="DQ626" s="59"/>
      <c r="DR626" s="59"/>
      <c r="DZ626" s="133"/>
    </row>
    <row r="627" spans="1:130" ht="12.75" customHeight="1" x14ac:dyDescent="0.2">
      <c r="A627" s="1">
        <v>15</v>
      </c>
      <c r="B627" s="346"/>
      <c r="C627" s="347"/>
      <c r="D627" s="346"/>
      <c r="E627" s="322"/>
      <c r="F627" s="322"/>
      <c r="G627" s="322"/>
      <c r="H627" s="347"/>
      <c r="I627" s="346"/>
      <c r="J627" s="322"/>
      <c r="K627" s="322"/>
      <c r="L627" s="322"/>
      <c r="M627" s="347"/>
      <c r="N627" s="346"/>
      <c r="O627" s="322"/>
      <c r="P627" s="322"/>
      <c r="Q627" s="347"/>
      <c r="R627" s="346"/>
      <c r="S627" s="322"/>
      <c r="T627" s="347"/>
      <c r="U627" s="346"/>
      <c r="V627" s="322"/>
      <c r="W627" s="347"/>
      <c r="X627" s="346"/>
      <c r="Y627" s="347"/>
      <c r="Z627" s="346"/>
      <c r="AA627" s="322"/>
      <c r="AB627" s="347"/>
      <c r="AC627" s="342" t="s">
        <v>77</v>
      </c>
      <c r="AD627" s="342" t="s">
        <v>78</v>
      </c>
      <c r="AE627" s="345" t="s">
        <v>79</v>
      </c>
      <c r="AF627" s="326"/>
      <c r="AG627" s="326"/>
      <c r="AH627" s="327"/>
      <c r="AI627" s="342" t="s">
        <v>77</v>
      </c>
      <c r="AJ627" s="342" t="s">
        <v>78</v>
      </c>
      <c r="AK627" s="345" t="s">
        <v>79</v>
      </c>
      <c r="AL627" s="326"/>
      <c r="AM627" s="326"/>
      <c r="AN627" s="327"/>
      <c r="AO627" s="342" t="s">
        <v>77</v>
      </c>
      <c r="AP627" s="342" t="s">
        <v>78</v>
      </c>
      <c r="AQ627" s="345" t="s">
        <v>79</v>
      </c>
      <c r="AR627" s="326"/>
      <c r="AS627" s="326"/>
      <c r="AT627" s="327"/>
      <c r="AU627" s="342" t="s">
        <v>77</v>
      </c>
      <c r="AV627" s="342" t="s">
        <v>78</v>
      </c>
      <c r="AW627" s="345" t="s">
        <v>79</v>
      </c>
      <c r="AX627" s="326"/>
      <c r="AY627" s="326"/>
      <c r="AZ627" s="327"/>
      <c r="BA627" s="342" t="s">
        <v>77</v>
      </c>
      <c r="BB627" s="342" t="s">
        <v>65</v>
      </c>
      <c r="BC627" s="348" t="s">
        <v>80</v>
      </c>
      <c r="BD627" s="349"/>
      <c r="BE627" s="359"/>
      <c r="BF627" s="346"/>
      <c r="BG627" s="322"/>
      <c r="BH627" s="347"/>
      <c r="BI627" s="346"/>
      <c r="BJ627" s="322"/>
      <c r="BK627" s="322"/>
      <c r="BL627" s="322"/>
      <c r="BM627" s="347"/>
      <c r="BN627" s="346"/>
      <c r="BO627" s="322"/>
      <c r="BP627" s="347"/>
      <c r="BQ627" s="346"/>
      <c r="BR627" s="347"/>
      <c r="BS627" s="359"/>
      <c r="BT627" s="346"/>
      <c r="BU627" s="322"/>
      <c r="BV627" s="322"/>
      <c r="BW627" s="347"/>
      <c r="BX627" s="2"/>
      <c r="BY627" s="8"/>
      <c r="BZ627" s="8"/>
      <c r="CA627" s="8"/>
      <c r="CB627" s="8"/>
      <c r="CC627" s="8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57"/>
      <c r="DI627" s="58"/>
      <c r="DJ627" s="58"/>
      <c r="DK627" s="57"/>
      <c r="DL627" s="58"/>
      <c r="DM627" s="58"/>
      <c r="DN627" s="57"/>
      <c r="DO627" s="58"/>
      <c r="DP627" s="59"/>
      <c r="DQ627" s="59"/>
      <c r="DR627" s="59"/>
      <c r="DZ627" s="133"/>
    </row>
    <row r="628" spans="1:130" ht="12.75" customHeight="1" x14ac:dyDescent="0.2">
      <c r="A628" s="1">
        <v>15</v>
      </c>
      <c r="B628" s="346"/>
      <c r="C628" s="347"/>
      <c r="D628" s="346"/>
      <c r="E628" s="322"/>
      <c r="F628" s="322"/>
      <c r="G628" s="322"/>
      <c r="H628" s="347"/>
      <c r="I628" s="346"/>
      <c r="J628" s="322"/>
      <c r="K628" s="322"/>
      <c r="L628" s="322"/>
      <c r="M628" s="347"/>
      <c r="N628" s="346"/>
      <c r="O628" s="322"/>
      <c r="P628" s="322"/>
      <c r="Q628" s="347"/>
      <c r="R628" s="346"/>
      <c r="S628" s="322"/>
      <c r="T628" s="347"/>
      <c r="U628" s="346"/>
      <c r="V628" s="322"/>
      <c r="W628" s="347"/>
      <c r="X628" s="346"/>
      <c r="Y628" s="347"/>
      <c r="Z628" s="346"/>
      <c r="AA628" s="322"/>
      <c r="AB628" s="347"/>
      <c r="AC628" s="343"/>
      <c r="AD628" s="343"/>
      <c r="AE628" s="346"/>
      <c r="AF628" s="322"/>
      <c r="AG628" s="322"/>
      <c r="AH628" s="347"/>
      <c r="AI628" s="343"/>
      <c r="AJ628" s="343"/>
      <c r="AK628" s="346"/>
      <c r="AL628" s="322"/>
      <c r="AM628" s="322"/>
      <c r="AN628" s="347"/>
      <c r="AO628" s="343"/>
      <c r="AP628" s="343"/>
      <c r="AQ628" s="346"/>
      <c r="AR628" s="322"/>
      <c r="AS628" s="322"/>
      <c r="AT628" s="347"/>
      <c r="AU628" s="343"/>
      <c r="AV628" s="343"/>
      <c r="AW628" s="346"/>
      <c r="AX628" s="322"/>
      <c r="AY628" s="322"/>
      <c r="AZ628" s="347"/>
      <c r="BA628" s="343"/>
      <c r="BB628" s="343"/>
      <c r="BC628" s="346"/>
      <c r="BD628" s="347"/>
      <c r="BE628" s="359"/>
      <c r="BF628" s="346"/>
      <c r="BG628" s="322"/>
      <c r="BH628" s="347"/>
      <c r="BI628" s="346"/>
      <c r="BJ628" s="322"/>
      <c r="BK628" s="322"/>
      <c r="BL628" s="322"/>
      <c r="BM628" s="347"/>
      <c r="BN628" s="346"/>
      <c r="BO628" s="322"/>
      <c r="BP628" s="347"/>
      <c r="BQ628" s="346"/>
      <c r="BR628" s="347"/>
      <c r="BS628" s="359"/>
      <c r="BT628" s="346"/>
      <c r="BU628" s="322"/>
      <c r="BV628" s="322"/>
      <c r="BW628" s="347"/>
      <c r="BX628" s="2"/>
      <c r="BY628" s="8"/>
      <c r="BZ628" s="8"/>
      <c r="CA628" s="8"/>
      <c r="CB628" s="8"/>
      <c r="CC628" s="8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57"/>
      <c r="DI628" s="58"/>
      <c r="DJ628" s="58"/>
      <c r="DK628" s="57"/>
      <c r="DL628" s="58"/>
      <c r="DM628" s="58"/>
      <c r="DN628" s="57"/>
      <c r="DO628" s="58"/>
      <c r="DP628" s="59"/>
      <c r="DQ628" s="59"/>
      <c r="DR628" s="59"/>
      <c r="DZ628" s="133"/>
    </row>
    <row r="629" spans="1:130" ht="12.75" customHeight="1" x14ac:dyDescent="0.2">
      <c r="A629" s="1">
        <v>15</v>
      </c>
      <c r="B629" s="328"/>
      <c r="C629" s="330"/>
      <c r="D629" s="328"/>
      <c r="E629" s="329"/>
      <c r="F629" s="329"/>
      <c r="G629" s="329"/>
      <c r="H629" s="330"/>
      <c r="I629" s="328"/>
      <c r="J629" s="329"/>
      <c r="K629" s="329"/>
      <c r="L629" s="329"/>
      <c r="M629" s="330"/>
      <c r="N629" s="328"/>
      <c r="O629" s="329"/>
      <c r="P629" s="329"/>
      <c r="Q629" s="330"/>
      <c r="R629" s="328"/>
      <c r="S629" s="329"/>
      <c r="T629" s="330"/>
      <c r="U629" s="328"/>
      <c r="V629" s="329"/>
      <c r="W629" s="330"/>
      <c r="X629" s="328"/>
      <c r="Y629" s="330"/>
      <c r="Z629" s="328"/>
      <c r="AA629" s="329"/>
      <c r="AB629" s="330"/>
      <c r="AC629" s="343"/>
      <c r="AD629" s="343"/>
      <c r="AE629" s="346"/>
      <c r="AF629" s="322"/>
      <c r="AG629" s="322"/>
      <c r="AH629" s="347"/>
      <c r="AI629" s="343"/>
      <c r="AJ629" s="343"/>
      <c r="AK629" s="346"/>
      <c r="AL629" s="322"/>
      <c r="AM629" s="322"/>
      <c r="AN629" s="347"/>
      <c r="AO629" s="343"/>
      <c r="AP629" s="343"/>
      <c r="AQ629" s="346"/>
      <c r="AR629" s="322"/>
      <c r="AS629" s="322"/>
      <c r="AT629" s="347"/>
      <c r="AU629" s="343"/>
      <c r="AV629" s="343"/>
      <c r="AW629" s="346"/>
      <c r="AX629" s="322"/>
      <c r="AY629" s="322"/>
      <c r="AZ629" s="347"/>
      <c r="BA629" s="343"/>
      <c r="BB629" s="343"/>
      <c r="BC629" s="346"/>
      <c r="BD629" s="347"/>
      <c r="BE629" s="359"/>
      <c r="BF629" s="328"/>
      <c r="BG629" s="329"/>
      <c r="BH629" s="330"/>
      <c r="BI629" s="328"/>
      <c r="BJ629" s="329"/>
      <c r="BK629" s="329"/>
      <c r="BL629" s="329"/>
      <c r="BM629" s="330"/>
      <c r="BN629" s="346"/>
      <c r="BO629" s="322"/>
      <c r="BP629" s="347"/>
      <c r="BQ629" s="346"/>
      <c r="BR629" s="347"/>
      <c r="BS629" s="362"/>
      <c r="BT629" s="328"/>
      <c r="BU629" s="329"/>
      <c r="BV629" s="329"/>
      <c r="BW629" s="330"/>
      <c r="BX629" s="2"/>
      <c r="BY629" s="8"/>
      <c r="BZ629" s="8"/>
      <c r="CA629" s="8"/>
      <c r="CB629" s="8"/>
      <c r="CC629" s="8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57"/>
      <c r="DI629" s="58"/>
      <c r="DJ629" s="58"/>
      <c r="DK629" s="57"/>
      <c r="DL629" s="58"/>
      <c r="DM629" s="58"/>
      <c r="DN629" s="57"/>
      <c r="DO629" s="58"/>
      <c r="DP629" s="59"/>
      <c r="DQ629" s="59"/>
      <c r="DR629" s="59"/>
      <c r="DZ629" s="133"/>
    </row>
    <row r="630" spans="1:130" ht="12.75" customHeight="1" x14ac:dyDescent="0.2">
      <c r="A630" s="1">
        <v>15</v>
      </c>
      <c r="B630" s="135" t="s">
        <v>103</v>
      </c>
      <c r="C630" s="135" t="s">
        <v>104</v>
      </c>
      <c r="D630" s="337" t="s">
        <v>105</v>
      </c>
      <c r="E630" s="324"/>
      <c r="F630" s="324"/>
      <c r="G630" s="324"/>
      <c r="H630" s="338"/>
      <c r="I630" s="337" t="s">
        <v>105</v>
      </c>
      <c r="J630" s="324"/>
      <c r="K630" s="324"/>
      <c r="L630" s="324"/>
      <c r="M630" s="338"/>
      <c r="N630" s="337" t="s">
        <v>105</v>
      </c>
      <c r="O630" s="324"/>
      <c r="P630" s="324"/>
      <c r="Q630" s="338"/>
      <c r="R630" s="337" t="s">
        <v>106</v>
      </c>
      <c r="S630" s="324"/>
      <c r="T630" s="338"/>
      <c r="U630" s="337" t="s">
        <v>106</v>
      </c>
      <c r="V630" s="324"/>
      <c r="W630" s="338"/>
      <c r="X630" s="337" t="s">
        <v>107</v>
      </c>
      <c r="Y630" s="338"/>
      <c r="Z630" s="337" t="s">
        <v>105</v>
      </c>
      <c r="AA630" s="324"/>
      <c r="AB630" s="338"/>
      <c r="AC630" s="344"/>
      <c r="AD630" s="344"/>
      <c r="AE630" s="328"/>
      <c r="AF630" s="329"/>
      <c r="AG630" s="329"/>
      <c r="AH630" s="330"/>
      <c r="AI630" s="344"/>
      <c r="AJ630" s="344"/>
      <c r="AK630" s="328"/>
      <c r="AL630" s="329"/>
      <c r="AM630" s="329"/>
      <c r="AN630" s="330"/>
      <c r="AO630" s="344"/>
      <c r="AP630" s="344"/>
      <c r="AQ630" s="328"/>
      <c r="AR630" s="329"/>
      <c r="AS630" s="329"/>
      <c r="AT630" s="330"/>
      <c r="AU630" s="344"/>
      <c r="AV630" s="344"/>
      <c r="AW630" s="328"/>
      <c r="AX630" s="329"/>
      <c r="AY630" s="329"/>
      <c r="AZ630" s="330"/>
      <c r="BA630" s="344"/>
      <c r="BB630" s="344"/>
      <c r="BC630" s="328"/>
      <c r="BD630" s="330"/>
      <c r="BE630" s="360"/>
      <c r="BF630" s="350" t="s">
        <v>108</v>
      </c>
      <c r="BG630" s="324"/>
      <c r="BH630" s="338"/>
      <c r="BI630" s="337" t="s">
        <v>109</v>
      </c>
      <c r="BJ630" s="338"/>
      <c r="BK630" s="337" t="s">
        <v>110</v>
      </c>
      <c r="BL630" s="324"/>
      <c r="BM630" s="338"/>
      <c r="BN630" s="328"/>
      <c r="BO630" s="329"/>
      <c r="BP630" s="330"/>
      <c r="BQ630" s="328"/>
      <c r="BR630" s="330"/>
      <c r="BS630" s="159" t="s">
        <v>104</v>
      </c>
      <c r="BT630" s="337" t="s">
        <v>111</v>
      </c>
      <c r="BU630" s="324"/>
      <c r="BV630" s="324"/>
      <c r="BW630" s="338"/>
      <c r="BX630" s="2"/>
      <c r="BY630" s="8"/>
      <c r="BZ630" s="8"/>
      <c r="CA630" s="8"/>
      <c r="CB630" s="8"/>
      <c r="CC630" s="8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57"/>
      <c r="DI630" s="58"/>
      <c r="DJ630" s="58"/>
      <c r="DK630" s="57"/>
      <c r="DL630" s="58"/>
      <c r="DM630" s="58"/>
      <c r="DN630" s="57"/>
      <c r="DO630" s="58"/>
      <c r="DP630" s="59"/>
      <c r="DQ630" s="59"/>
      <c r="DR630" s="59"/>
      <c r="DZ630" s="133"/>
    </row>
    <row r="631" spans="1:130" ht="12.75" customHeight="1" x14ac:dyDescent="0.2">
      <c r="A631" s="1">
        <v>15</v>
      </c>
      <c r="B631" s="160" t="s">
        <v>87</v>
      </c>
      <c r="C631" s="160" t="s">
        <v>19</v>
      </c>
      <c r="D631" s="339"/>
      <c r="E631" s="315"/>
      <c r="F631" s="315"/>
      <c r="G631" s="315"/>
      <c r="H631" s="318"/>
      <c r="I631" s="339"/>
      <c r="J631" s="315"/>
      <c r="K631" s="315"/>
      <c r="L631" s="315"/>
      <c r="M631" s="318"/>
      <c r="N631" s="340" t="str">
        <f t="shared" ref="N631:N654" si="61">IF(D631="","",INT(VLOOKUP($J$7,$DH$6:$DO$31,3,FALSE)+D631))</f>
        <v/>
      </c>
      <c r="O631" s="315"/>
      <c r="P631" s="315"/>
      <c r="Q631" s="318"/>
      <c r="R631" s="339"/>
      <c r="S631" s="315"/>
      <c r="T631" s="318"/>
      <c r="U631" s="339"/>
      <c r="V631" s="315"/>
      <c r="W631" s="318"/>
      <c r="X631" s="340" t="str">
        <f t="shared" ref="X631:X654" si="62">IF(OR(U631="",U631&gt;R631),"",100*(Z631/(6.11*EXP((17.27*R631)/(237.3+R631)))))</f>
        <v/>
      </c>
      <c r="Y631" s="318"/>
      <c r="Z631" s="339" t="str">
        <f t="shared" ref="Z631:Z654" si="63">IF(OR(U631="",U631&gt;R631),"",6.11*EXP((17.7*U631/(243.5+U631))))</f>
        <v/>
      </c>
      <c r="AA631" s="315"/>
      <c r="AB631" s="318"/>
      <c r="AC631" s="138"/>
      <c r="AD631" s="139"/>
      <c r="AE631" s="340"/>
      <c r="AF631" s="315"/>
      <c r="AG631" s="315"/>
      <c r="AH631" s="318"/>
      <c r="AI631" s="140"/>
      <c r="AJ631" s="139"/>
      <c r="AK631" s="340"/>
      <c r="AL631" s="315"/>
      <c r="AM631" s="315"/>
      <c r="AN631" s="318"/>
      <c r="AO631" s="140"/>
      <c r="AP631" s="139"/>
      <c r="AQ631" s="340"/>
      <c r="AR631" s="315"/>
      <c r="AS631" s="315"/>
      <c r="AT631" s="318"/>
      <c r="AU631" s="140"/>
      <c r="AV631" s="139"/>
      <c r="AW631" s="340"/>
      <c r="AX631" s="315"/>
      <c r="AY631" s="315"/>
      <c r="AZ631" s="318"/>
      <c r="BA631" s="140"/>
      <c r="BB631" s="141"/>
      <c r="BC631" s="340"/>
      <c r="BD631" s="318"/>
      <c r="BE631" s="161"/>
      <c r="BF631" s="341"/>
      <c r="BG631" s="315"/>
      <c r="BH631" s="318"/>
      <c r="BI631" s="340"/>
      <c r="BJ631" s="318"/>
      <c r="BK631" s="339" t="str">
        <f t="shared" ref="BK631:BK654" si="64">IF(BI631="","",BI631/1.94384)</f>
        <v/>
      </c>
      <c r="BL631" s="315"/>
      <c r="BM631" s="318"/>
      <c r="BN631" s="341"/>
      <c r="BO631" s="315"/>
      <c r="BP631" s="318"/>
      <c r="BQ631" s="341"/>
      <c r="BR631" s="318"/>
      <c r="BS631" s="142" t="s">
        <v>101</v>
      </c>
      <c r="BT631" s="339"/>
      <c r="BU631" s="315"/>
      <c r="BV631" s="315"/>
      <c r="BW631" s="318"/>
      <c r="BX631" s="2"/>
      <c r="BY631" s="8"/>
      <c r="BZ631" s="8"/>
      <c r="CA631" s="8"/>
      <c r="CB631" s="8"/>
      <c r="CC631" s="8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57"/>
      <c r="DI631" s="58"/>
      <c r="DJ631" s="58"/>
      <c r="DK631" s="57"/>
      <c r="DL631" s="58"/>
      <c r="DM631" s="58"/>
      <c r="DN631" s="57"/>
      <c r="DO631" s="58"/>
      <c r="DP631" s="59"/>
      <c r="DQ631" s="59"/>
      <c r="DR631" s="59"/>
      <c r="DZ631" s="133"/>
    </row>
    <row r="632" spans="1:130" ht="12.75" customHeight="1" x14ac:dyDescent="0.2">
      <c r="A632" s="1">
        <v>15</v>
      </c>
      <c r="B632" s="162" t="s">
        <v>94</v>
      </c>
      <c r="C632" s="162" t="s">
        <v>27</v>
      </c>
      <c r="D632" s="335"/>
      <c r="E632" s="302"/>
      <c r="F632" s="302"/>
      <c r="G632" s="302"/>
      <c r="H632" s="303"/>
      <c r="I632" s="335"/>
      <c r="J632" s="302"/>
      <c r="K632" s="302"/>
      <c r="L632" s="302"/>
      <c r="M632" s="303"/>
      <c r="N632" s="336" t="str">
        <f t="shared" si="61"/>
        <v/>
      </c>
      <c r="O632" s="302"/>
      <c r="P632" s="302"/>
      <c r="Q632" s="303"/>
      <c r="R632" s="335"/>
      <c r="S632" s="302"/>
      <c r="T632" s="303"/>
      <c r="U632" s="335"/>
      <c r="V632" s="302"/>
      <c r="W632" s="303"/>
      <c r="X632" s="336" t="str">
        <f t="shared" si="62"/>
        <v/>
      </c>
      <c r="Y632" s="303"/>
      <c r="Z632" s="335" t="str">
        <f t="shared" si="63"/>
        <v/>
      </c>
      <c r="AA632" s="302"/>
      <c r="AB632" s="303"/>
      <c r="AC632" s="144"/>
      <c r="AD632" s="145"/>
      <c r="AE632" s="336"/>
      <c r="AF632" s="302"/>
      <c r="AG632" s="302"/>
      <c r="AH632" s="303"/>
      <c r="AI632" s="146"/>
      <c r="AJ632" s="145"/>
      <c r="AK632" s="336"/>
      <c r="AL632" s="302"/>
      <c r="AM632" s="302"/>
      <c r="AN632" s="303"/>
      <c r="AO632" s="146"/>
      <c r="AP632" s="145"/>
      <c r="AQ632" s="336"/>
      <c r="AR632" s="302"/>
      <c r="AS632" s="302"/>
      <c r="AT632" s="303"/>
      <c r="AU632" s="146"/>
      <c r="AV632" s="145"/>
      <c r="AW632" s="336"/>
      <c r="AX632" s="302"/>
      <c r="AY632" s="302"/>
      <c r="AZ632" s="303"/>
      <c r="BA632" s="146"/>
      <c r="BB632" s="145"/>
      <c r="BC632" s="336"/>
      <c r="BD632" s="303"/>
      <c r="BE632" s="163"/>
      <c r="BF632" s="306"/>
      <c r="BG632" s="302"/>
      <c r="BH632" s="303"/>
      <c r="BI632" s="336"/>
      <c r="BJ632" s="303"/>
      <c r="BK632" s="335" t="str">
        <f t="shared" si="64"/>
        <v/>
      </c>
      <c r="BL632" s="302"/>
      <c r="BM632" s="303"/>
      <c r="BN632" s="306"/>
      <c r="BO632" s="302"/>
      <c r="BP632" s="303"/>
      <c r="BQ632" s="306"/>
      <c r="BR632" s="303"/>
      <c r="BS632" s="147" t="s">
        <v>117</v>
      </c>
      <c r="BT632" s="335"/>
      <c r="BU632" s="302"/>
      <c r="BV632" s="302"/>
      <c r="BW632" s="303"/>
      <c r="BX632" s="2"/>
      <c r="BY632" s="8"/>
      <c r="BZ632" s="8"/>
      <c r="CA632" s="8"/>
      <c r="CB632" s="8"/>
      <c r="CC632" s="8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57"/>
      <c r="DI632" s="58"/>
      <c r="DJ632" s="58"/>
      <c r="DK632" s="57"/>
      <c r="DL632" s="58"/>
      <c r="DM632" s="58"/>
      <c r="DN632" s="57"/>
      <c r="DO632" s="58"/>
      <c r="DP632" s="59"/>
      <c r="DQ632" s="59"/>
      <c r="DR632" s="59"/>
      <c r="DZ632" s="133"/>
    </row>
    <row r="633" spans="1:130" ht="12.75" customHeight="1" x14ac:dyDescent="0.2">
      <c r="A633" s="1">
        <v>15</v>
      </c>
      <c r="B633" s="162" t="s">
        <v>101</v>
      </c>
      <c r="C633" s="162" t="s">
        <v>33</v>
      </c>
      <c r="D633" s="335"/>
      <c r="E633" s="302"/>
      <c r="F633" s="302"/>
      <c r="G633" s="302"/>
      <c r="H633" s="303"/>
      <c r="I633" s="335"/>
      <c r="J633" s="302"/>
      <c r="K633" s="302"/>
      <c r="L633" s="302"/>
      <c r="M633" s="303"/>
      <c r="N633" s="336" t="str">
        <f t="shared" si="61"/>
        <v/>
      </c>
      <c r="O633" s="302"/>
      <c r="P633" s="302"/>
      <c r="Q633" s="303"/>
      <c r="R633" s="335"/>
      <c r="S633" s="302"/>
      <c r="T633" s="303"/>
      <c r="U633" s="335"/>
      <c r="V633" s="302"/>
      <c r="W633" s="303"/>
      <c r="X633" s="336" t="str">
        <f t="shared" si="62"/>
        <v/>
      </c>
      <c r="Y633" s="303"/>
      <c r="Z633" s="335" t="str">
        <f t="shared" si="63"/>
        <v/>
      </c>
      <c r="AA633" s="302"/>
      <c r="AB633" s="303"/>
      <c r="AC633" s="144"/>
      <c r="AD633" s="145"/>
      <c r="AE633" s="336"/>
      <c r="AF633" s="302"/>
      <c r="AG633" s="302"/>
      <c r="AH633" s="303"/>
      <c r="AI633" s="146"/>
      <c r="AJ633" s="145"/>
      <c r="AK633" s="336"/>
      <c r="AL633" s="302"/>
      <c r="AM633" s="302"/>
      <c r="AN633" s="303"/>
      <c r="AO633" s="146"/>
      <c r="AP633" s="145"/>
      <c r="AQ633" s="336"/>
      <c r="AR633" s="302"/>
      <c r="AS633" s="302"/>
      <c r="AT633" s="303"/>
      <c r="AU633" s="146"/>
      <c r="AV633" s="145"/>
      <c r="AW633" s="336"/>
      <c r="AX633" s="302"/>
      <c r="AY633" s="302"/>
      <c r="AZ633" s="303"/>
      <c r="BA633" s="146"/>
      <c r="BB633" s="145"/>
      <c r="BC633" s="336"/>
      <c r="BD633" s="303"/>
      <c r="BE633" s="163"/>
      <c r="BF633" s="306"/>
      <c r="BG633" s="302"/>
      <c r="BH633" s="303"/>
      <c r="BI633" s="336"/>
      <c r="BJ633" s="303"/>
      <c r="BK633" s="335" t="str">
        <f t="shared" si="64"/>
        <v/>
      </c>
      <c r="BL633" s="302"/>
      <c r="BM633" s="303"/>
      <c r="BN633" s="306"/>
      <c r="BO633" s="302"/>
      <c r="BP633" s="303"/>
      <c r="BQ633" s="306"/>
      <c r="BR633" s="303"/>
      <c r="BS633" s="148">
        <v>10</v>
      </c>
      <c r="BT633" s="335"/>
      <c r="BU633" s="302"/>
      <c r="BV633" s="302"/>
      <c r="BW633" s="303"/>
      <c r="BX633" s="2"/>
      <c r="BY633" s="8"/>
      <c r="BZ633" s="8"/>
      <c r="CA633" s="8"/>
      <c r="CB633" s="8"/>
      <c r="CC633" s="8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57"/>
      <c r="DI633" s="58"/>
      <c r="DJ633" s="58"/>
      <c r="DK633" s="57"/>
      <c r="DL633" s="58"/>
      <c r="DM633" s="58"/>
      <c r="DN633" s="57"/>
      <c r="DO633" s="58"/>
      <c r="DP633" s="59"/>
      <c r="DQ633" s="59"/>
      <c r="DR633" s="59"/>
      <c r="DZ633" s="133"/>
    </row>
    <row r="634" spans="1:130" ht="12.75" customHeight="1" x14ac:dyDescent="0.2">
      <c r="A634" s="1">
        <v>15</v>
      </c>
      <c r="B634" s="162" t="s">
        <v>117</v>
      </c>
      <c r="C634" s="162" t="s">
        <v>47</v>
      </c>
      <c r="D634" s="335"/>
      <c r="E634" s="302"/>
      <c r="F634" s="302"/>
      <c r="G634" s="302"/>
      <c r="H634" s="303"/>
      <c r="I634" s="335"/>
      <c r="J634" s="302"/>
      <c r="K634" s="302"/>
      <c r="L634" s="302"/>
      <c r="M634" s="303"/>
      <c r="N634" s="336" t="str">
        <f t="shared" si="61"/>
        <v/>
      </c>
      <c r="O634" s="302"/>
      <c r="P634" s="302"/>
      <c r="Q634" s="303"/>
      <c r="R634" s="335"/>
      <c r="S634" s="302"/>
      <c r="T634" s="303"/>
      <c r="U634" s="335"/>
      <c r="V634" s="302"/>
      <c r="W634" s="303"/>
      <c r="X634" s="336" t="str">
        <f t="shared" si="62"/>
        <v/>
      </c>
      <c r="Y634" s="303"/>
      <c r="Z634" s="335" t="str">
        <f t="shared" si="63"/>
        <v/>
      </c>
      <c r="AA634" s="302"/>
      <c r="AB634" s="303"/>
      <c r="AC634" s="144"/>
      <c r="AD634" s="145"/>
      <c r="AE634" s="336"/>
      <c r="AF634" s="302"/>
      <c r="AG634" s="302"/>
      <c r="AH634" s="303"/>
      <c r="AI634" s="146"/>
      <c r="AJ634" s="145"/>
      <c r="AK634" s="336"/>
      <c r="AL634" s="302"/>
      <c r="AM634" s="302"/>
      <c r="AN634" s="303"/>
      <c r="AO634" s="146"/>
      <c r="AP634" s="145"/>
      <c r="AQ634" s="336"/>
      <c r="AR634" s="302"/>
      <c r="AS634" s="302"/>
      <c r="AT634" s="303"/>
      <c r="AU634" s="146"/>
      <c r="AV634" s="145"/>
      <c r="AW634" s="336"/>
      <c r="AX634" s="302"/>
      <c r="AY634" s="302"/>
      <c r="AZ634" s="303"/>
      <c r="BA634" s="146"/>
      <c r="BB634" s="145"/>
      <c r="BC634" s="336"/>
      <c r="BD634" s="303"/>
      <c r="BE634" s="163"/>
      <c r="BF634" s="306"/>
      <c r="BG634" s="302"/>
      <c r="BH634" s="303"/>
      <c r="BI634" s="336"/>
      <c r="BJ634" s="303"/>
      <c r="BK634" s="335" t="str">
        <f t="shared" si="64"/>
        <v/>
      </c>
      <c r="BL634" s="302"/>
      <c r="BM634" s="303"/>
      <c r="BN634" s="306"/>
      <c r="BO634" s="302"/>
      <c r="BP634" s="303"/>
      <c r="BQ634" s="306"/>
      <c r="BR634" s="303"/>
      <c r="BS634" s="148">
        <v>11</v>
      </c>
      <c r="BT634" s="335"/>
      <c r="BU634" s="302"/>
      <c r="BV634" s="302"/>
      <c r="BW634" s="303"/>
      <c r="BX634" s="2"/>
      <c r="BY634" s="8"/>
      <c r="BZ634" s="8"/>
      <c r="CA634" s="8"/>
      <c r="CB634" s="8"/>
      <c r="CC634" s="8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57"/>
      <c r="DI634" s="58"/>
      <c r="DJ634" s="58"/>
      <c r="DK634" s="57"/>
      <c r="DL634" s="58"/>
      <c r="DM634" s="58"/>
      <c r="DN634" s="57"/>
      <c r="DO634" s="58"/>
      <c r="DP634" s="59"/>
      <c r="DQ634" s="59"/>
      <c r="DR634" s="59"/>
      <c r="DZ634" s="133"/>
    </row>
    <row r="635" spans="1:130" ht="12.75" customHeight="1" x14ac:dyDescent="0.2">
      <c r="A635" s="1">
        <v>15</v>
      </c>
      <c r="B635" s="163" t="s">
        <v>145</v>
      </c>
      <c r="C635" s="163" t="s">
        <v>75</v>
      </c>
      <c r="D635" s="335"/>
      <c r="E635" s="302"/>
      <c r="F635" s="302"/>
      <c r="G635" s="302"/>
      <c r="H635" s="303"/>
      <c r="I635" s="335"/>
      <c r="J635" s="302"/>
      <c r="K635" s="302"/>
      <c r="L635" s="302"/>
      <c r="M635" s="303"/>
      <c r="N635" s="336" t="str">
        <f t="shared" si="61"/>
        <v/>
      </c>
      <c r="O635" s="302"/>
      <c r="P635" s="302"/>
      <c r="Q635" s="303"/>
      <c r="R635" s="335"/>
      <c r="S635" s="302"/>
      <c r="T635" s="303"/>
      <c r="U635" s="335"/>
      <c r="V635" s="302"/>
      <c r="W635" s="303"/>
      <c r="X635" s="336" t="str">
        <f t="shared" si="62"/>
        <v/>
      </c>
      <c r="Y635" s="303"/>
      <c r="Z635" s="335" t="str">
        <f t="shared" si="63"/>
        <v/>
      </c>
      <c r="AA635" s="302"/>
      <c r="AB635" s="303"/>
      <c r="AC635" s="144"/>
      <c r="AD635" s="145"/>
      <c r="AE635" s="336"/>
      <c r="AF635" s="302"/>
      <c r="AG635" s="302"/>
      <c r="AH635" s="303"/>
      <c r="AI635" s="146"/>
      <c r="AJ635" s="145"/>
      <c r="AK635" s="336"/>
      <c r="AL635" s="302"/>
      <c r="AM635" s="302"/>
      <c r="AN635" s="303"/>
      <c r="AO635" s="146"/>
      <c r="AP635" s="145"/>
      <c r="AQ635" s="336"/>
      <c r="AR635" s="302"/>
      <c r="AS635" s="302"/>
      <c r="AT635" s="303"/>
      <c r="AU635" s="146"/>
      <c r="AV635" s="145"/>
      <c r="AW635" s="336"/>
      <c r="AX635" s="302"/>
      <c r="AY635" s="302"/>
      <c r="AZ635" s="303"/>
      <c r="BA635" s="146"/>
      <c r="BB635" s="145"/>
      <c r="BC635" s="336"/>
      <c r="BD635" s="303"/>
      <c r="BE635" s="163"/>
      <c r="BF635" s="306"/>
      <c r="BG635" s="302"/>
      <c r="BH635" s="303"/>
      <c r="BI635" s="336"/>
      <c r="BJ635" s="303"/>
      <c r="BK635" s="335" t="str">
        <f t="shared" si="64"/>
        <v/>
      </c>
      <c r="BL635" s="302"/>
      <c r="BM635" s="303"/>
      <c r="BN635" s="306"/>
      <c r="BO635" s="302"/>
      <c r="BP635" s="303"/>
      <c r="BQ635" s="306"/>
      <c r="BR635" s="303"/>
      <c r="BS635" s="148">
        <v>12</v>
      </c>
      <c r="BT635" s="335"/>
      <c r="BU635" s="302"/>
      <c r="BV635" s="302"/>
      <c r="BW635" s="303"/>
      <c r="BX635" s="2"/>
      <c r="BY635" s="8"/>
      <c r="BZ635" s="8"/>
      <c r="CA635" s="8"/>
      <c r="CB635" s="8"/>
      <c r="CC635" s="8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57"/>
      <c r="DI635" s="58"/>
      <c r="DJ635" s="58"/>
      <c r="DK635" s="57"/>
      <c r="DL635" s="58"/>
      <c r="DM635" s="58"/>
      <c r="DN635" s="57"/>
      <c r="DO635" s="58"/>
      <c r="DP635" s="59"/>
      <c r="DQ635" s="59"/>
      <c r="DR635" s="59"/>
      <c r="DZ635" s="133"/>
    </row>
    <row r="636" spans="1:130" ht="12.75" customHeight="1" x14ac:dyDescent="0.2">
      <c r="A636" s="1">
        <v>15</v>
      </c>
      <c r="B636" s="163" t="s">
        <v>151</v>
      </c>
      <c r="C636" s="163" t="s">
        <v>87</v>
      </c>
      <c r="D636" s="335"/>
      <c r="E636" s="302"/>
      <c r="F636" s="302"/>
      <c r="G636" s="302"/>
      <c r="H636" s="303"/>
      <c r="I636" s="335"/>
      <c r="J636" s="302"/>
      <c r="K636" s="302"/>
      <c r="L636" s="302"/>
      <c r="M636" s="303"/>
      <c r="N636" s="336" t="str">
        <f t="shared" si="61"/>
        <v/>
      </c>
      <c r="O636" s="302"/>
      <c r="P636" s="302"/>
      <c r="Q636" s="303"/>
      <c r="R636" s="335"/>
      <c r="S636" s="302"/>
      <c r="T636" s="303"/>
      <c r="U636" s="335"/>
      <c r="V636" s="302"/>
      <c r="W636" s="303"/>
      <c r="X636" s="336" t="str">
        <f t="shared" si="62"/>
        <v/>
      </c>
      <c r="Y636" s="303"/>
      <c r="Z636" s="335" t="str">
        <f t="shared" si="63"/>
        <v/>
      </c>
      <c r="AA636" s="302"/>
      <c r="AB636" s="303"/>
      <c r="AC636" s="144"/>
      <c r="AD636" s="145"/>
      <c r="AE636" s="336"/>
      <c r="AF636" s="302"/>
      <c r="AG636" s="302"/>
      <c r="AH636" s="303"/>
      <c r="AI636" s="146"/>
      <c r="AJ636" s="145"/>
      <c r="AK636" s="336"/>
      <c r="AL636" s="302"/>
      <c r="AM636" s="302"/>
      <c r="AN636" s="303"/>
      <c r="AO636" s="146"/>
      <c r="AP636" s="145"/>
      <c r="AQ636" s="336"/>
      <c r="AR636" s="302"/>
      <c r="AS636" s="302"/>
      <c r="AT636" s="303"/>
      <c r="AU636" s="146"/>
      <c r="AV636" s="145"/>
      <c r="AW636" s="336"/>
      <c r="AX636" s="302"/>
      <c r="AY636" s="302"/>
      <c r="AZ636" s="303"/>
      <c r="BA636" s="146"/>
      <c r="BB636" s="145"/>
      <c r="BC636" s="336"/>
      <c r="BD636" s="303"/>
      <c r="BE636" s="163"/>
      <c r="BF636" s="306"/>
      <c r="BG636" s="302"/>
      <c r="BH636" s="303"/>
      <c r="BI636" s="336"/>
      <c r="BJ636" s="303"/>
      <c r="BK636" s="335" t="str">
        <f t="shared" si="64"/>
        <v/>
      </c>
      <c r="BL636" s="302"/>
      <c r="BM636" s="303"/>
      <c r="BN636" s="306"/>
      <c r="BO636" s="302"/>
      <c r="BP636" s="303"/>
      <c r="BQ636" s="306"/>
      <c r="BR636" s="303"/>
      <c r="BS636" s="148">
        <v>13</v>
      </c>
      <c r="BT636" s="335"/>
      <c r="BU636" s="302"/>
      <c r="BV636" s="302"/>
      <c r="BW636" s="303"/>
      <c r="BX636" s="2"/>
      <c r="BY636" s="8"/>
      <c r="BZ636" s="8"/>
      <c r="CA636" s="8"/>
      <c r="CB636" s="8"/>
      <c r="CC636" s="8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57"/>
      <c r="DI636" s="58"/>
      <c r="DJ636" s="58"/>
      <c r="DK636" s="57"/>
      <c r="DL636" s="58"/>
      <c r="DM636" s="58"/>
      <c r="DN636" s="57"/>
      <c r="DO636" s="58"/>
      <c r="DP636" s="59"/>
      <c r="DQ636" s="59"/>
      <c r="DR636" s="59"/>
      <c r="DZ636" s="133"/>
    </row>
    <row r="637" spans="1:130" ht="12.75" customHeight="1" x14ac:dyDescent="0.2">
      <c r="A637" s="1">
        <v>15</v>
      </c>
      <c r="B637" s="163" t="s">
        <v>158</v>
      </c>
      <c r="C637" s="163" t="s">
        <v>94</v>
      </c>
      <c r="D637" s="335"/>
      <c r="E637" s="302"/>
      <c r="F637" s="302"/>
      <c r="G637" s="302"/>
      <c r="H637" s="303"/>
      <c r="I637" s="335"/>
      <c r="J637" s="302"/>
      <c r="K637" s="302"/>
      <c r="L637" s="302"/>
      <c r="M637" s="303"/>
      <c r="N637" s="336" t="str">
        <f t="shared" si="61"/>
        <v/>
      </c>
      <c r="O637" s="302"/>
      <c r="P637" s="302"/>
      <c r="Q637" s="303"/>
      <c r="R637" s="335"/>
      <c r="S637" s="302"/>
      <c r="T637" s="303"/>
      <c r="U637" s="335"/>
      <c r="V637" s="302"/>
      <c r="W637" s="303"/>
      <c r="X637" s="336" t="str">
        <f t="shared" si="62"/>
        <v/>
      </c>
      <c r="Y637" s="303"/>
      <c r="Z637" s="335" t="str">
        <f t="shared" si="63"/>
        <v/>
      </c>
      <c r="AA637" s="302"/>
      <c r="AB637" s="303"/>
      <c r="AC637" s="144"/>
      <c r="AD637" s="145"/>
      <c r="AE637" s="336"/>
      <c r="AF637" s="302"/>
      <c r="AG637" s="302"/>
      <c r="AH637" s="303"/>
      <c r="AI637" s="146"/>
      <c r="AJ637" s="145"/>
      <c r="AK637" s="336"/>
      <c r="AL637" s="302"/>
      <c r="AM637" s="302"/>
      <c r="AN637" s="303"/>
      <c r="AO637" s="146"/>
      <c r="AP637" s="145"/>
      <c r="AQ637" s="336"/>
      <c r="AR637" s="302"/>
      <c r="AS637" s="302"/>
      <c r="AT637" s="303"/>
      <c r="AU637" s="146"/>
      <c r="AV637" s="145"/>
      <c r="AW637" s="336"/>
      <c r="AX637" s="302"/>
      <c r="AY637" s="302"/>
      <c r="AZ637" s="303"/>
      <c r="BA637" s="146"/>
      <c r="BB637" s="145"/>
      <c r="BC637" s="336"/>
      <c r="BD637" s="303"/>
      <c r="BE637" s="163"/>
      <c r="BF637" s="306"/>
      <c r="BG637" s="302"/>
      <c r="BH637" s="303"/>
      <c r="BI637" s="336"/>
      <c r="BJ637" s="303"/>
      <c r="BK637" s="335" t="str">
        <f t="shared" si="64"/>
        <v/>
      </c>
      <c r="BL637" s="302"/>
      <c r="BM637" s="303"/>
      <c r="BN637" s="306"/>
      <c r="BO637" s="302"/>
      <c r="BP637" s="303"/>
      <c r="BQ637" s="306"/>
      <c r="BR637" s="303"/>
      <c r="BS637" s="148">
        <v>14</v>
      </c>
      <c r="BT637" s="335"/>
      <c r="BU637" s="302"/>
      <c r="BV637" s="302"/>
      <c r="BW637" s="303"/>
      <c r="BX637" s="2"/>
      <c r="BY637" s="8"/>
      <c r="BZ637" s="8"/>
      <c r="CA637" s="8"/>
      <c r="CB637" s="8"/>
      <c r="CC637" s="8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57"/>
      <c r="DI637" s="58"/>
      <c r="DJ637" s="58"/>
      <c r="DK637" s="57"/>
      <c r="DL637" s="58"/>
      <c r="DM637" s="58"/>
      <c r="DN637" s="57"/>
      <c r="DO637" s="58"/>
      <c r="DP637" s="59"/>
      <c r="DQ637" s="59"/>
      <c r="DR637" s="59"/>
      <c r="DZ637" s="133"/>
    </row>
    <row r="638" spans="1:130" ht="12.75" customHeight="1" x14ac:dyDescent="0.2">
      <c r="A638" s="1">
        <v>15</v>
      </c>
      <c r="B638" s="163" t="s">
        <v>163</v>
      </c>
      <c r="C638" s="163" t="s">
        <v>101</v>
      </c>
      <c r="D638" s="335"/>
      <c r="E638" s="302"/>
      <c r="F638" s="302"/>
      <c r="G638" s="302"/>
      <c r="H638" s="303"/>
      <c r="I638" s="335"/>
      <c r="J638" s="302"/>
      <c r="K638" s="302"/>
      <c r="L638" s="302"/>
      <c r="M638" s="303"/>
      <c r="N638" s="336" t="str">
        <f t="shared" si="61"/>
        <v/>
      </c>
      <c r="O638" s="302"/>
      <c r="P638" s="302"/>
      <c r="Q638" s="303"/>
      <c r="R638" s="335"/>
      <c r="S638" s="302"/>
      <c r="T638" s="303"/>
      <c r="U638" s="335"/>
      <c r="V638" s="302"/>
      <c r="W638" s="303"/>
      <c r="X638" s="336" t="str">
        <f t="shared" si="62"/>
        <v/>
      </c>
      <c r="Y638" s="303"/>
      <c r="Z638" s="335" t="str">
        <f t="shared" si="63"/>
        <v/>
      </c>
      <c r="AA638" s="302"/>
      <c r="AB638" s="303"/>
      <c r="AC638" s="144"/>
      <c r="AD638" s="145"/>
      <c r="AE638" s="336"/>
      <c r="AF638" s="302"/>
      <c r="AG638" s="302"/>
      <c r="AH638" s="303"/>
      <c r="AI638" s="146"/>
      <c r="AJ638" s="145"/>
      <c r="AK638" s="336"/>
      <c r="AL638" s="302"/>
      <c r="AM638" s="302"/>
      <c r="AN638" s="303"/>
      <c r="AO638" s="146"/>
      <c r="AP638" s="145"/>
      <c r="AQ638" s="336"/>
      <c r="AR638" s="302"/>
      <c r="AS638" s="302"/>
      <c r="AT638" s="303"/>
      <c r="AU638" s="146"/>
      <c r="AV638" s="145"/>
      <c r="AW638" s="336"/>
      <c r="AX638" s="302"/>
      <c r="AY638" s="302"/>
      <c r="AZ638" s="303"/>
      <c r="BA638" s="146"/>
      <c r="BB638" s="145"/>
      <c r="BC638" s="336"/>
      <c r="BD638" s="303"/>
      <c r="BE638" s="163"/>
      <c r="BF638" s="306"/>
      <c r="BG638" s="302"/>
      <c r="BH638" s="303"/>
      <c r="BI638" s="336"/>
      <c r="BJ638" s="303"/>
      <c r="BK638" s="335" t="str">
        <f t="shared" si="64"/>
        <v/>
      </c>
      <c r="BL638" s="302"/>
      <c r="BM638" s="303"/>
      <c r="BN638" s="306"/>
      <c r="BO638" s="302"/>
      <c r="BP638" s="303"/>
      <c r="BQ638" s="306"/>
      <c r="BR638" s="303"/>
      <c r="BS638" s="148">
        <v>15</v>
      </c>
      <c r="BT638" s="335"/>
      <c r="BU638" s="302"/>
      <c r="BV638" s="302"/>
      <c r="BW638" s="303"/>
      <c r="BX638" s="2"/>
      <c r="BY638" s="8"/>
      <c r="BZ638" s="8"/>
      <c r="CA638" s="8"/>
      <c r="CB638" s="8"/>
      <c r="CC638" s="8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57"/>
      <c r="DI638" s="58"/>
      <c r="DJ638" s="58"/>
      <c r="DK638" s="57"/>
      <c r="DL638" s="58"/>
      <c r="DM638" s="58"/>
      <c r="DN638" s="57"/>
      <c r="DO638" s="58"/>
      <c r="DP638" s="59"/>
      <c r="DQ638" s="59"/>
      <c r="DR638" s="59"/>
      <c r="DZ638" s="133"/>
    </row>
    <row r="639" spans="1:130" ht="12.75" customHeight="1" x14ac:dyDescent="0.2">
      <c r="A639" s="1">
        <v>15</v>
      </c>
      <c r="B639" s="163" t="s">
        <v>171</v>
      </c>
      <c r="C639" s="163" t="s">
        <v>117</v>
      </c>
      <c r="D639" s="335"/>
      <c r="E639" s="302"/>
      <c r="F639" s="302"/>
      <c r="G639" s="302"/>
      <c r="H639" s="303"/>
      <c r="I639" s="335"/>
      <c r="J639" s="302"/>
      <c r="K639" s="302"/>
      <c r="L639" s="302"/>
      <c r="M639" s="303"/>
      <c r="N639" s="336" t="str">
        <f t="shared" si="61"/>
        <v/>
      </c>
      <c r="O639" s="302"/>
      <c r="P639" s="302"/>
      <c r="Q639" s="303"/>
      <c r="R639" s="335"/>
      <c r="S639" s="302"/>
      <c r="T639" s="303"/>
      <c r="U639" s="335"/>
      <c r="V639" s="302"/>
      <c r="W639" s="303"/>
      <c r="X639" s="336" t="str">
        <f t="shared" si="62"/>
        <v/>
      </c>
      <c r="Y639" s="303"/>
      <c r="Z639" s="335" t="str">
        <f t="shared" si="63"/>
        <v/>
      </c>
      <c r="AA639" s="302"/>
      <c r="AB639" s="303"/>
      <c r="AC639" s="144"/>
      <c r="AD639" s="145"/>
      <c r="AE639" s="336"/>
      <c r="AF639" s="302"/>
      <c r="AG639" s="302"/>
      <c r="AH639" s="303"/>
      <c r="AI639" s="146"/>
      <c r="AJ639" s="145"/>
      <c r="AK639" s="336"/>
      <c r="AL639" s="302"/>
      <c r="AM639" s="302"/>
      <c r="AN639" s="303"/>
      <c r="AO639" s="146"/>
      <c r="AP639" s="145"/>
      <c r="AQ639" s="336"/>
      <c r="AR639" s="302"/>
      <c r="AS639" s="302"/>
      <c r="AT639" s="303"/>
      <c r="AU639" s="146"/>
      <c r="AV639" s="145"/>
      <c r="AW639" s="336"/>
      <c r="AX639" s="302"/>
      <c r="AY639" s="302"/>
      <c r="AZ639" s="303"/>
      <c r="BA639" s="146"/>
      <c r="BB639" s="145"/>
      <c r="BC639" s="336"/>
      <c r="BD639" s="303"/>
      <c r="BE639" s="163"/>
      <c r="BF639" s="306"/>
      <c r="BG639" s="302"/>
      <c r="BH639" s="303"/>
      <c r="BI639" s="336"/>
      <c r="BJ639" s="303"/>
      <c r="BK639" s="335" t="str">
        <f t="shared" si="64"/>
        <v/>
      </c>
      <c r="BL639" s="302"/>
      <c r="BM639" s="303"/>
      <c r="BN639" s="306"/>
      <c r="BO639" s="302"/>
      <c r="BP639" s="303"/>
      <c r="BQ639" s="306"/>
      <c r="BR639" s="303"/>
      <c r="BS639" s="148">
        <v>16</v>
      </c>
      <c r="BT639" s="335"/>
      <c r="BU639" s="302"/>
      <c r="BV639" s="302"/>
      <c r="BW639" s="303"/>
      <c r="BX639" s="2"/>
      <c r="BY639" s="8"/>
      <c r="BZ639" s="8"/>
      <c r="CA639" s="8"/>
      <c r="CB639" s="8"/>
      <c r="CC639" s="8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57"/>
      <c r="DI639" s="58"/>
      <c r="DJ639" s="58"/>
      <c r="DK639" s="57"/>
      <c r="DL639" s="58"/>
      <c r="DM639" s="58"/>
      <c r="DN639" s="57"/>
      <c r="DO639" s="58"/>
      <c r="DP639" s="59"/>
      <c r="DQ639" s="59"/>
      <c r="DR639" s="59"/>
      <c r="DZ639" s="133"/>
    </row>
    <row r="640" spans="1:130" ht="12.75" customHeight="1" x14ac:dyDescent="0.2">
      <c r="A640" s="1">
        <v>15</v>
      </c>
      <c r="B640" s="163" t="s">
        <v>177</v>
      </c>
      <c r="C640" s="163" t="s">
        <v>145</v>
      </c>
      <c r="D640" s="335"/>
      <c r="E640" s="302"/>
      <c r="F640" s="302"/>
      <c r="G640" s="302"/>
      <c r="H640" s="303"/>
      <c r="I640" s="335"/>
      <c r="J640" s="302"/>
      <c r="K640" s="302"/>
      <c r="L640" s="302"/>
      <c r="M640" s="303"/>
      <c r="N640" s="336" t="str">
        <f t="shared" si="61"/>
        <v/>
      </c>
      <c r="O640" s="302"/>
      <c r="P640" s="302"/>
      <c r="Q640" s="303"/>
      <c r="R640" s="335"/>
      <c r="S640" s="302"/>
      <c r="T640" s="303"/>
      <c r="U640" s="335"/>
      <c r="V640" s="302"/>
      <c r="W640" s="303"/>
      <c r="X640" s="336" t="str">
        <f t="shared" si="62"/>
        <v/>
      </c>
      <c r="Y640" s="303"/>
      <c r="Z640" s="335" t="str">
        <f t="shared" si="63"/>
        <v/>
      </c>
      <c r="AA640" s="302"/>
      <c r="AB640" s="303"/>
      <c r="AC640" s="144"/>
      <c r="AD640" s="145"/>
      <c r="AE640" s="336"/>
      <c r="AF640" s="302"/>
      <c r="AG640" s="302"/>
      <c r="AH640" s="303"/>
      <c r="AI640" s="146"/>
      <c r="AJ640" s="145"/>
      <c r="AK640" s="336"/>
      <c r="AL640" s="302"/>
      <c r="AM640" s="302"/>
      <c r="AN640" s="303"/>
      <c r="AO640" s="146"/>
      <c r="AP640" s="145"/>
      <c r="AQ640" s="336"/>
      <c r="AR640" s="302"/>
      <c r="AS640" s="302"/>
      <c r="AT640" s="303"/>
      <c r="AU640" s="146"/>
      <c r="AV640" s="145"/>
      <c r="AW640" s="336"/>
      <c r="AX640" s="302"/>
      <c r="AY640" s="302"/>
      <c r="AZ640" s="303"/>
      <c r="BA640" s="146"/>
      <c r="BB640" s="145"/>
      <c r="BC640" s="336"/>
      <c r="BD640" s="303"/>
      <c r="BE640" s="163"/>
      <c r="BF640" s="306"/>
      <c r="BG640" s="302"/>
      <c r="BH640" s="303"/>
      <c r="BI640" s="336"/>
      <c r="BJ640" s="303"/>
      <c r="BK640" s="335" t="str">
        <f t="shared" si="64"/>
        <v/>
      </c>
      <c r="BL640" s="302"/>
      <c r="BM640" s="303"/>
      <c r="BN640" s="306"/>
      <c r="BO640" s="302"/>
      <c r="BP640" s="303"/>
      <c r="BQ640" s="306"/>
      <c r="BR640" s="303"/>
      <c r="BS640" s="148">
        <v>17</v>
      </c>
      <c r="BT640" s="335"/>
      <c r="BU640" s="302"/>
      <c r="BV640" s="302"/>
      <c r="BW640" s="303"/>
      <c r="BX640" s="2"/>
      <c r="BY640" s="8"/>
      <c r="BZ640" s="8"/>
      <c r="CA640" s="8"/>
      <c r="CB640" s="8"/>
      <c r="CC640" s="8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57"/>
      <c r="DI640" s="58"/>
      <c r="DJ640" s="58"/>
      <c r="DK640" s="57"/>
      <c r="DL640" s="58"/>
      <c r="DM640" s="58"/>
      <c r="DN640" s="57"/>
      <c r="DO640" s="58"/>
      <c r="DP640" s="59"/>
      <c r="DQ640" s="59"/>
      <c r="DR640" s="59"/>
      <c r="DZ640" s="133"/>
    </row>
    <row r="641" spans="1:130" ht="12.75" customHeight="1" x14ac:dyDescent="0.2">
      <c r="A641" s="1">
        <v>15</v>
      </c>
      <c r="B641" s="163" t="s">
        <v>186</v>
      </c>
      <c r="C641" s="163" t="s">
        <v>151</v>
      </c>
      <c r="D641" s="335"/>
      <c r="E641" s="302"/>
      <c r="F641" s="302"/>
      <c r="G641" s="302"/>
      <c r="H641" s="303"/>
      <c r="I641" s="335"/>
      <c r="J641" s="302"/>
      <c r="K641" s="302"/>
      <c r="L641" s="302"/>
      <c r="M641" s="303"/>
      <c r="N641" s="336" t="str">
        <f t="shared" si="61"/>
        <v/>
      </c>
      <c r="O641" s="302"/>
      <c r="P641" s="302"/>
      <c r="Q641" s="303"/>
      <c r="R641" s="335"/>
      <c r="S641" s="302"/>
      <c r="T641" s="303"/>
      <c r="U641" s="335"/>
      <c r="V641" s="302"/>
      <c r="W641" s="303"/>
      <c r="X641" s="336" t="str">
        <f t="shared" si="62"/>
        <v/>
      </c>
      <c r="Y641" s="303"/>
      <c r="Z641" s="335" t="str">
        <f t="shared" si="63"/>
        <v/>
      </c>
      <c r="AA641" s="302"/>
      <c r="AB641" s="303"/>
      <c r="AC641" s="144"/>
      <c r="AD641" s="145"/>
      <c r="AE641" s="336"/>
      <c r="AF641" s="302"/>
      <c r="AG641" s="302"/>
      <c r="AH641" s="303"/>
      <c r="AI641" s="146"/>
      <c r="AJ641" s="145"/>
      <c r="AK641" s="336"/>
      <c r="AL641" s="302"/>
      <c r="AM641" s="302"/>
      <c r="AN641" s="303"/>
      <c r="AO641" s="146"/>
      <c r="AP641" s="145"/>
      <c r="AQ641" s="336"/>
      <c r="AR641" s="302"/>
      <c r="AS641" s="302"/>
      <c r="AT641" s="303"/>
      <c r="AU641" s="146"/>
      <c r="AV641" s="145"/>
      <c r="AW641" s="336"/>
      <c r="AX641" s="302"/>
      <c r="AY641" s="302"/>
      <c r="AZ641" s="303"/>
      <c r="BA641" s="146"/>
      <c r="BB641" s="145"/>
      <c r="BC641" s="336"/>
      <c r="BD641" s="303"/>
      <c r="BE641" s="163"/>
      <c r="BF641" s="306"/>
      <c r="BG641" s="302"/>
      <c r="BH641" s="303"/>
      <c r="BI641" s="336"/>
      <c r="BJ641" s="303"/>
      <c r="BK641" s="335" t="str">
        <f t="shared" si="64"/>
        <v/>
      </c>
      <c r="BL641" s="302"/>
      <c r="BM641" s="303"/>
      <c r="BN641" s="306"/>
      <c r="BO641" s="302"/>
      <c r="BP641" s="303"/>
      <c r="BQ641" s="306"/>
      <c r="BR641" s="303"/>
      <c r="BS641" s="148">
        <v>18</v>
      </c>
      <c r="BT641" s="335"/>
      <c r="BU641" s="302"/>
      <c r="BV641" s="302"/>
      <c r="BW641" s="303"/>
      <c r="BX641" s="2"/>
      <c r="BY641" s="8"/>
      <c r="BZ641" s="8"/>
      <c r="CA641" s="8"/>
      <c r="CB641" s="8"/>
      <c r="CC641" s="8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57"/>
      <c r="DI641" s="58"/>
      <c r="DJ641" s="58"/>
      <c r="DK641" s="57"/>
      <c r="DL641" s="58"/>
      <c r="DM641" s="58"/>
      <c r="DN641" s="57"/>
      <c r="DO641" s="58"/>
      <c r="DP641" s="59"/>
      <c r="DQ641" s="59"/>
      <c r="DR641" s="59"/>
      <c r="DZ641" s="133"/>
    </row>
    <row r="642" spans="1:130" ht="12.75" customHeight="1" x14ac:dyDescent="0.2">
      <c r="A642" s="1">
        <v>15</v>
      </c>
      <c r="B642" s="163" t="s">
        <v>195</v>
      </c>
      <c r="C642" s="163" t="s">
        <v>158</v>
      </c>
      <c r="D642" s="335"/>
      <c r="E642" s="302"/>
      <c r="F642" s="302"/>
      <c r="G642" s="302"/>
      <c r="H642" s="303"/>
      <c r="I642" s="335"/>
      <c r="J642" s="302"/>
      <c r="K642" s="302"/>
      <c r="L642" s="302"/>
      <c r="M642" s="303"/>
      <c r="N642" s="336" t="str">
        <f t="shared" si="61"/>
        <v/>
      </c>
      <c r="O642" s="302"/>
      <c r="P642" s="302"/>
      <c r="Q642" s="303"/>
      <c r="R642" s="335"/>
      <c r="S642" s="302"/>
      <c r="T642" s="303"/>
      <c r="U642" s="335"/>
      <c r="V642" s="302"/>
      <c r="W642" s="303"/>
      <c r="X642" s="336" t="str">
        <f t="shared" si="62"/>
        <v/>
      </c>
      <c r="Y642" s="303"/>
      <c r="Z642" s="335" t="str">
        <f t="shared" si="63"/>
        <v/>
      </c>
      <c r="AA642" s="302"/>
      <c r="AB642" s="303"/>
      <c r="AC642" s="144"/>
      <c r="AD642" s="145"/>
      <c r="AE642" s="336"/>
      <c r="AF642" s="302"/>
      <c r="AG642" s="302"/>
      <c r="AH642" s="303"/>
      <c r="AI642" s="146"/>
      <c r="AJ642" s="145"/>
      <c r="AK642" s="336"/>
      <c r="AL642" s="302"/>
      <c r="AM642" s="302"/>
      <c r="AN642" s="303"/>
      <c r="AO642" s="146"/>
      <c r="AP642" s="145"/>
      <c r="AQ642" s="336"/>
      <c r="AR642" s="302"/>
      <c r="AS642" s="302"/>
      <c r="AT642" s="303"/>
      <c r="AU642" s="146"/>
      <c r="AV642" s="145"/>
      <c r="AW642" s="336"/>
      <c r="AX642" s="302"/>
      <c r="AY642" s="302"/>
      <c r="AZ642" s="303"/>
      <c r="BA642" s="146"/>
      <c r="BB642" s="145"/>
      <c r="BC642" s="336"/>
      <c r="BD642" s="303"/>
      <c r="BE642" s="163"/>
      <c r="BF642" s="306"/>
      <c r="BG642" s="302"/>
      <c r="BH642" s="303"/>
      <c r="BI642" s="336"/>
      <c r="BJ642" s="303"/>
      <c r="BK642" s="335" t="str">
        <f t="shared" si="64"/>
        <v/>
      </c>
      <c r="BL642" s="302"/>
      <c r="BM642" s="303"/>
      <c r="BN642" s="306"/>
      <c r="BO642" s="302"/>
      <c r="BP642" s="303"/>
      <c r="BQ642" s="306"/>
      <c r="BR642" s="303"/>
      <c r="BS642" s="148">
        <v>19</v>
      </c>
      <c r="BT642" s="335"/>
      <c r="BU642" s="302"/>
      <c r="BV642" s="302"/>
      <c r="BW642" s="303"/>
      <c r="BX642" s="2"/>
      <c r="BY642" s="8"/>
      <c r="BZ642" s="8"/>
      <c r="CA642" s="8"/>
      <c r="CB642" s="8"/>
      <c r="CC642" s="8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57"/>
      <c r="DI642" s="58"/>
      <c r="DJ642" s="58"/>
      <c r="DK642" s="57"/>
      <c r="DL642" s="58"/>
      <c r="DM642" s="58"/>
      <c r="DN642" s="57"/>
      <c r="DO642" s="58"/>
      <c r="DP642" s="59"/>
      <c r="DQ642" s="59"/>
      <c r="DR642" s="59"/>
      <c r="DZ642" s="133"/>
    </row>
    <row r="643" spans="1:130" ht="12.75" customHeight="1" x14ac:dyDescent="0.2">
      <c r="A643" s="1">
        <v>15</v>
      </c>
      <c r="B643" s="163" t="s">
        <v>201</v>
      </c>
      <c r="C643" s="163" t="s">
        <v>163</v>
      </c>
      <c r="D643" s="335"/>
      <c r="E643" s="302"/>
      <c r="F643" s="302"/>
      <c r="G643" s="302"/>
      <c r="H643" s="303"/>
      <c r="I643" s="335"/>
      <c r="J643" s="302"/>
      <c r="K643" s="302"/>
      <c r="L643" s="302"/>
      <c r="M643" s="303"/>
      <c r="N643" s="336" t="str">
        <f t="shared" si="61"/>
        <v/>
      </c>
      <c r="O643" s="302"/>
      <c r="P643" s="302"/>
      <c r="Q643" s="303"/>
      <c r="R643" s="335"/>
      <c r="S643" s="302"/>
      <c r="T643" s="303"/>
      <c r="U643" s="335"/>
      <c r="V643" s="302"/>
      <c r="W643" s="303"/>
      <c r="X643" s="336" t="str">
        <f t="shared" si="62"/>
        <v/>
      </c>
      <c r="Y643" s="303"/>
      <c r="Z643" s="335" t="str">
        <f t="shared" si="63"/>
        <v/>
      </c>
      <c r="AA643" s="302"/>
      <c r="AB643" s="303"/>
      <c r="AC643" s="144"/>
      <c r="AD643" s="145"/>
      <c r="AE643" s="336"/>
      <c r="AF643" s="302"/>
      <c r="AG643" s="302"/>
      <c r="AH643" s="303"/>
      <c r="AI643" s="146"/>
      <c r="AJ643" s="145"/>
      <c r="AK643" s="336"/>
      <c r="AL643" s="302"/>
      <c r="AM643" s="302"/>
      <c r="AN643" s="303"/>
      <c r="AO643" s="146"/>
      <c r="AP643" s="145"/>
      <c r="AQ643" s="336"/>
      <c r="AR643" s="302"/>
      <c r="AS643" s="302"/>
      <c r="AT643" s="303"/>
      <c r="AU643" s="146"/>
      <c r="AV643" s="145"/>
      <c r="AW643" s="336"/>
      <c r="AX643" s="302"/>
      <c r="AY643" s="302"/>
      <c r="AZ643" s="303"/>
      <c r="BA643" s="146"/>
      <c r="BB643" s="145"/>
      <c r="BC643" s="336"/>
      <c r="BD643" s="303"/>
      <c r="BE643" s="163"/>
      <c r="BF643" s="306"/>
      <c r="BG643" s="302"/>
      <c r="BH643" s="303"/>
      <c r="BI643" s="336"/>
      <c r="BJ643" s="303"/>
      <c r="BK643" s="335" t="str">
        <f t="shared" si="64"/>
        <v/>
      </c>
      <c r="BL643" s="302"/>
      <c r="BM643" s="303"/>
      <c r="BN643" s="306"/>
      <c r="BO643" s="302"/>
      <c r="BP643" s="303"/>
      <c r="BQ643" s="306"/>
      <c r="BR643" s="303"/>
      <c r="BS643" s="148">
        <v>20</v>
      </c>
      <c r="BT643" s="335"/>
      <c r="BU643" s="302"/>
      <c r="BV643" s="302"/>
      <c r="BW643" s="303"/>
      <c r="BX643" s="2"/>
      <c r="BY643" s="8"/>
      <c r="BZ643" s="8"/>
      <c r="CA643" s="8"/>
      <c r="CB643" s="8"/>
      <c r="CC643" s="8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57"/>
      <c r="DI643" s="58"/>
      <c r="DJ643" s="58"/>
      <c r="DK643" s="57"/>
      <c r="DL643" s="58"/>
      <c r="DM643" s="58"/>
      <c r="DN643" s="57"/>
      <c r="DO643" s="58"/>
      <c r="DP643" s="59"/>
      <c r="DQ643" s="59"/>
      <c r="DR643" s="59"/>
      <c r="DZ643" s="133"/>
    </row>
    <row r="644" spans="1:130" ht="12.75" customHeight="1" x14ac:dyDescent="0.2">
      <c r="A644" s="1">
        <v>15</v>
      </c>
      <c r="B644" s="163" t="s">
        <v>209</v>
      </c>
      <c r="C644" s="163" t="s">
        <v>171</v>
      </c>
      <c r="D644" s="335"/>
      <c r="E644" s="302"/>
      <c r="F644" s="302"/>
      <c r="G644" s="302"/>
      <c r="H644" s="303"/>
      <c r="I644" s="335"/>
      <c r="J644" s="302"/>
      <c r="K644" s="302"/>
      <c r="L644" s="302"/>
      <c r="M644" s="303"/>
      <c r="N644" s="336" t="str">
        <f t="shared" si="61"/>
        <v/>
      </c>
      <c r="O644" s="302"/>
      <c r="P644" s="302"/>
      <c r="Q644" s="303"/>
      <c r="R644" s="335"/>
      <c r="S644" s="302"/>
      <c r="T644" s="303"/>
      <c r="U644" s="335"/>
      <c r="V644" s="302"/>
      <c r="W644" s="303"/>
      <c r="X644" s="336" t="str">
        <f t="shared" si="62"/>
        <v/>
      </c>
      <c r="Y644" s="303"/>
      <c r="Z644" s="335" t="str">
        <f t="shared" si="63"/>
        <v/>
      </c>
      <c r="AA644" s="302"/>
      <c r="AB644" s="303"/>
      <c r="AC644" s="144"/>
      <c r="AD644" s="145"/>
      <c r="AE644" s="336"/>
      <c r="AF644" s="302"/>
      <c r="AG644" s="302"/>
      <c r="AH644" s="303"/>
      <c r="AI644" s="146"/>
      <c r="AJ644" s="145"/>
      <c r="AK644" s="336"/>
      <c r="AL644" s="302"/>
      <c r="AM644" s="302"/>
      <c r="AN644" s="303"/>
      <c r="AO644" s="146"/>
      <c r="AP644" s="145"/>
      <c r="AQ644" s="336"/>
      <c r="AR644" s="302"/>
      <c r="AS644" s="302"/>
      <c r="AT644" s="303"/>
      <c r="AU644" s="146"/>
      <c r="AV644" s="145"/>
      <c r="AW644" s="336"/>
      <c r="AX644" s="302"/>
      <c r="AY644" s="302"/>
      <c r="AZ644" s="303"/>
      <c r="BA644" s="146"/>
      <c r="BB644" s="145"/>
      <c r="BC644" s="336"/>
      <c r="BD644" s="303"/>
      <c r="BE644" s="163"/>
      <c r="BF644" s="306"/>
      <c r="BG644" s="302"/>
      <c r="BH644" s="303"/>
      <c r="BI644" s="336"/>
      <c r="BJ644" s="303"/>
      <c r="BK644" s="335" t="str">
        <f t="shared" si="64"/>
        <v/>
      </c>
      <c r="BL644" s="302"/>
      <c r="BM644" s="303"/>
      <c r="BN644" s="306"/>
      <c r="BO644" s="302"/>
      <c r="BP644" s="303"/>
      <c r="BQ644" s="306"/>
      <c r="BR644" s="303"/>
      <c r="BS644" s="148">
        <v>21</v>
      </c>
      <c r="BT644" s="335"/>
      <c r="BU644" s="302"/>
      <c r="BV644" s="302"/>
      <c r="BW644" s="303"/>
      <c r="BX644" s="2"/>
      <c r="BY644" s="8"/>
      <c r="BZ644" s="8"/>
      <c r="CA644" s="8"/>
      <c r="CB644" s="8"/>
      <c r="CC644" s="8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57"/>
      <c r="DI644" s="58"/>
      <c r="DJ644" s="58"/>
      <c r="DK644" s="57"/>
      <c r="DL644" s="58"/>
      <c r="DM644" s="58"/>
      <c r="DN644" s="57"/>
      <c r="DO644" s="58"/>
      <c r="DP644" s="59"/>
      <c r="DQ644" s="59"/>
      <c r="DR644" s="59"/>
      <c r="DZ644" s="133"/>
    </row>
    <row r="645" spans="1:130" ht="12.75" customHeight="1" x14ac:dyDescent="0.2">
      <c r="A645" s="1">
        <v>15</v>
      </c>
      <c r="B645" s="163" t="s">
        <v>216</v>
      </c>
      <c r="C645" s="163" t="s">
        <v>177</v>
      </c>
      <c r="D645" s="335"/>
      <c r="E645" s="302"/>
      <c r="F645" s="302"/>
      <c r="G645" s="302"/>
      <c r="H645" s="303"/>
      <c r="I645" s="335"/>
      <c r="J645" s="302"/>
      <c r="K645" s="302"/>
      <c r="L645" s="302"/>
      <c r="M645" s="303"/>
      <c r="N645" s="336" t="str">
        <f t="shared" si="61"/>
        <v/>
      </c>
      <c r="O645" s="302"/>
      <c r="P645" s="302"/>
      <c r="Q645" s="303"/>
      <c r="R645" s="335"/>
      <c r="S645" s="302"/>
      <c r="T645" s="303"/>
      <c r="U645" s="335"/>
      <c r="V645" s="302"/>
      <c r="W645" s="303"/>
      <c r="X645" s="336" t="str">
        <f t="shared" si="62"/>
        <v/>
      </c>
      <c r="Y645" s="303"/>
      <c r="Z645" s="335" t="str">
        <f t="shared" si="63"/>
        <v/>
      </c>
      <c r="AA645" s="302"/>
      <c r="AB645" s="303"/>
      <c r="AC645" s="144"/>
      <c r="AD645" s="145"/>
      <c r="AE645" s="336"/>
      <c r="AF645" s="302"/>
      <c r="AG645" s="302"/>
      <c r="AH645" s="303"/>
      <c r="AI645" s="146"/>
      <c r="AJ645" s="145"/>
      <c r="AK645" s="336"/>
      <c r="AL645" s="302"/>
      <c r="AM645" s="302"/>
      <c r="AN645" s="303"/>
      <c r="AO645" s="146"/>
      <c r="AP645" s="145"/>
      <c r="AQ645" s="336"/>
      <c r="AR645" s="302"/>
      <c r="AS645" s="302"/>
      <c r="AT645" s="303"/>
      <c r="AU645" s="146"/>
      <c r="AV645" s="145"/>
      <c r="AW645" s="336"/>
      <c r="AX645" s="302"/>
      <c r="AY645" s="302"/>
      <c r="AZ645" s="303"/>
      <c r="BA645" s="146"/>
      <c r="BB645" s="145"/>
      <c r="BC645" s="336"/>
      <c r="BD645" s="303"/>
      <c r="BE645" s="163"/>
      <c r="BF645" s="306"/>
      <c r="BG645" s="302"/>
      <c r="BH645" s="303"/>
      <c r="BI645" s="336"/>
      <c r="BJ645" s="303"/>
      <c r="BK645" s="335" t="str">
        <f t="shared" si="64"/>
        <v/>
      </c>
      <c r="BL645" s="302"/>
      <c r="BM645" s="303"/>
      <c r="BN645" s="306"/>
      <c r="BO645" s="302"/>
      <c r="BP645" s="303"/>
      <c r="BQ645" s="306"/>
      <c r="BR645" s="303"/>
      <c r="BS645" s="148">
        <v>22</v>
      </c>
      <c r="BT645" s="335"/>
      <c r="BU645" s="302"/>
      <c r="BV645" s="302"/>
      <c r="BW645" s="303"/>
      <c r="BX645" s="2"/>
      <c r="BY645" s="8"/>
      <c r="BZ645" s="8"/>
      <c r="CA645" s="8"/>
      <c r="CB645" s="8"/>
      <c r="CC645" s="8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57"/>
      <c r="DI645" s="58"/>
      <c r="DJ645" s="58"/>
      <c r="DK645" s="57"/>
      <c r="DL645" s="58"/>
      <c r="DM645" s="58"/>
      <c r="DN645" s="57"/>
      <c r="DO645" s="58"/>
      <c r="DP645" s="59"/>
      <c r="DQ645" s="59"/>
      <c r="DR645" s="59"/>
      <c r="DZ645" s="133"/>
    </row>
    <row r="646" spans="1:130" ht="12.75" customHeight="1" x14ac:dyDescent="0.2">
      <c r="A646" s="1">
        <v>15</v>
      </c>
      <c r="B646" s="163" t="s">
        <v>224</v>
      </c>
      <c r="C646" s="163" t="s">
        <v>186</v>
      </c>
      <c r="D646" s="335"/>
      <c r="E646" s="302"/>
      <c r="F646" s="302"/>
      <c r="G646" s="302"/>
      <c r="H646" s="303"/>
      <c r="I646" s="335"/>
      <c r="J646" s="302"/>
      <c r="K646" s="302"/>
      <c r="L646" s="302"/>
      <c r="M646" s="303"/>
      <c r="N646" s="336" t="str">
        <f t="shared" si="61"/>
        <v/>
      </c>
      <c r="O646" s="302"/>
      <c r="P646" s="302"/>
      <c r="Q646" s="303"/>
      <c r="R646" s="335"/>
      <c r="S646" s="302"/>
      <c r="T646" s="303"/>
      <c r="U646" s="335"/>
      <c r="V646" s="302"/>
      <c r="W646" s="303"/>
      <c r="X646" s="336" t="str">
        <f t="shared" si="62"/>
        <v/>
      </c>
      <c r="Y646" s="303"/>
      <c r="Z646" s="335" t="str">
        <f t="shared" si="63"/>
        <v/>
      </c>
      <c r="AA646" s="302"/>
      <c r="AB646" s="303"/>
      <c r="AC646" s="144"/>
      <c r="AD646" s="145"/>
      <c r="AE646" s="336"/>
      <c r="AF646" s="302"/>
      <c r="AG646" s="302"/>
      <c r="AH646" s="303"/>
      <c r="AI646" s="146"/>
      <c r="AJ646" s="145"/>
      <c r="AK646" s="336"/>
      <c r="AL646" s="302"/>
      <c r="AM646" s="302"/>
      <c r="AN646" s="303"/>
      <c r="AO646" s="146"/>
      <c r="AP646" s="145"/>
      <c r="AQ646" s="336"/>
      <c r="AR646" s="302"/>
      <c r="AS646" s="302"/>
      <c r="AT646" s="303"/>
      <c r="AU646" s="146"/>
      <c r="AV646" s="145"/>
      <c r="AW646" s="336"/>
      <c r="AX646" s="302"/>
      <c r="AY646" s="302"/>
      <c r="AZ646" s="303"/>
      <c r="BA646" s="146"/>
      <c r="BB646" s="145"/>
      <c r="BC646" s="336"/>
      <c r="BD646" s="303"/>
      <c r="BE646" s="163"/>
      <c r="BF646" s="306"/>
      <c r="BG646" s="302"/>
      <c r="BH646" s="303"/>
      <c r="BI646" s="336"/>
      <c r="BJ646" s="303"/>
      <c r="BK646" s="335" t="str">
        <f t="shared" si="64"/>
        <v/>
      </c>
      <c r="BL646" s="302"/>
      <c r="BM646" s="303"/>
      <c r="BN646" s="306"/>
      <c r="BO646" s="302"/>
      <c r="BP646" s="303"/>
      <c r="BQ646" s="306"/>
      <c r="BR646" s="303"/>
      <c r="BS646" s="148">
        <v>23</v>
      </c>
      <c r="BT646" s="335"/>
      <c r="BU646" s="302"/>
      <c r="BV646" s="302"/>
      <c r="BW646" s="303"/>
      <c r="BX646" s="2"/>
      <c r="BY646" s="8"/>
      <c r="BZ646" s="8"/>
      <c r="CA646" s="8"/>
      <c r="CB646" s="8"/>
      <c r="CC646" s="8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57"/>
      <c r="DI646" s="58"/>
      <c r="DJ646" s="58"/>
      <c r="DK646" s="57"/>
      <c r="DL646" s="58"/>
      <c r="DM646" s="58"/>
      <c r="DN646" s="57"/>
      <c r="DO646" s="58"/>
      <c r="DP646" s="59"/>
      <c r="DQ646" s="59"/>
      <c r="DR646" s="59"/>
      <c r="DZ646" s="133"/>
    </row>
    <row r="647" spans="1:130" ht="12.75" customHeight="1" x14ac:dyDescent="0.2">
      <c r="A647" s="1">
        <v>15</v>
      </c>
      <c r="B647" s="163" t="s">
        <v>232</v>
      </c>
      <c r="C647" s="163" t="s">
        <v>195</v>
      </c>
      <c r="D647" s="335"/>
      <c r="E647" s="302"/>
      <c r="F647" s="302"/>
      <c r="G647" s="302"/>
      <c r="H647" s="303"/>
      <c r="I647" s="335"/>
      <c r="J647" s="302"/>
      <c r="K647" s="302"/>
      <c r="L647" s="302"/>
      <c r="M647" s="303"/>
      <c r="N647" s="336" t="str">
        <f t="shared" si="61"/>
        <v/>
      </c>
      <c r="O647" s="302"/>
      <c r="P647" s="302"/>
      <c r="Q647" s="303"/>
      <c r="R647" s="335"/>
      <c r="S647" s="302"/>
      <c r="T647" s="303"/>
      <c r="U647" s="335"/>
      <c r="V647" s="302"/>
      <c r="W647" s="303"/>
      <c r="X647" s="336" t="str">
        <f t="shared" si="62"/>
        <v/>
      </c>
      <c r="Y647" s="303"/>
      <c r="Z647" s="335" t="str">
        <f t="shared" si="63"/>
        <v/>
      </c>
      <c r="AA647" s="302"/>
      <c r="AB647" s="303"/>
      <c r="AC647" s="144"/>
      <c r="AD647" s="145"/>
      <c r="AE647" s="336"/>
      <c r="AF647" s="302"/>
      <c r="AG647" s="302"/>
      <c r="AH647" s="303"/>
      <c r="AI647" s="146"/>
      <c r="AJ647" s="145"/>
      <c r="AK647" s="336"/>
      <c r="AL647" s="302"/>
      <c r="AM647" s="302"/>
      <c r="AN647" s="303"/>
      <c r="AO647" s="146"/>
      <c r="AP647" s="145"/>
      <c r="AQ647" s="336"/>
      <c r="AR647" s="302"/>
      <c r="AS647" s="302"/>
      <c r="AT647" s="303"/>
      <c r="AU647" s="146"/>
      <c r="AV647" s="145"/>
      <c r="AW647" s="336"/>
      <c r="AX647" s="302"/>
      <c r="AY647" s="302"/>
      <c r="AZ647" s="303"/>
      <c r="BA647" s="146"/>
      <c r="BB647" s="145"/>
      <c r="BC647" s="336"/>
      <c r="BD647" s="303"/>
      <c r="BE647" s="163"/>
      <c r="BF647" s="306"/>
      <c r="BG647" s="302"/>
      <c r="BH647" s="303"/>
      <c r="BI647" s="336"/>
      <c r="BJ647" s="303"/>
      <c r="BK647" s="335" t="str">
        <f t="shared" si="64"/>
        <v/>
      </c>
      <c r="BL647" s="302"/>
      <c r="BM647" s="303"/>
      <c r="BN647" s="306"/>
      <c r="BO647" s="302"/>
      <c r="BP647" s="303"/>
      <c r="BQ647" s="306"/>
      <c r="BR647" s="303"/>
      <c r="BS647" s="148">
        <v>24</v>
      </c>
      <c r="BT647" s="335"/>
      <c r="BU647" s="302"/>
      <c r="BV647" s="302"/>
      <c r="BW647" s="303"/>
      <c r="BX647" s="2"/>
      <c r="BY647" s="8"/>
      <c r="BZ647" s="8"/>
      <c r="CA647" s="8"/>
      <c r="CB647" s="8"/>
      <c r="CC647" s="8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57"/>
      <c r="DI647" s="58"/>
      <c r="DJ647" s="58"/>
      <c r="DK647" s="57"/>
      <c r="DL647" s="58"/>
      <c r="DM647" s="58"/>
      <c r="DN647" s="57"/>
      <c r="DO647" s="58"/>
      <c r="DP647" s="59"/>
      <c r="DQ647" s="59"/>
      <c r="DR647" s="59"/>
      <c r="DZ647" s="133"/>
    </row>
    <row r="648" spans="1:130" ht="12.75" customHeight="1" x14ac:dyDescent="0.2">
      <c r="A648" s="1">
        <v>15</v>
      </c>
      <c r="B648" s="163" t="s">
        <v>239</v>
      </c>
      <c r="C648" s="163" t="s">
        <v>201</v>
      </c>
      <c r="D648" s="335"/>
      <c r="E648" s="302"/>
      <c r="F648" s="302"/>
      <c r="G648" s="302"/>
      <c r="H648" s="303"/>
      <c r="I648" s="335"/>
      <c r="J648" s="302"/>
      <c r="K648" s="302"/>
      <c r="L648" s="302"/>
      <c r="M648" s="303"/>
      <c r="N648" s="336" t="str">
        <f t="shared" si="61"/>
        <v/>
      </c>
      <c r="O648" s="302"/>
      <c r="P648" s="302"/>
      <c r="Q648" s="303"/>
      <c r="R648" s="335"/>
      <c r="S648" s="302"/>
      <c r="T648" s="303"/>
      <c r="U648" s="335"/>
      <c r="V648" s="302"/>
      <c r="W648" s="303"/>
      <c r="X648" s="336" t="str">
        <f t="shared" si="62"/>
        <v/>
      </c>
      <c r="Y648" s="303"/>
      <c r="Z648" s="335" t="str">
        <f t="shared" si="63"/>
        <v/>
      </c>
      <c r="AA648" s="302"/>
      <c r="AB648" s="303"/>
      <c r="AC648" s="144"/>
      <c r="AD648" s="145"/>
      <c r="AE648" s="336"/>
      <c r="AF648" s="302"/>
      <c r="AG648" s="302"/>
      <c r="AH648" s="303"/>
      <c r="AI648" s="146"/>
      <c r="AJ648" s="145"/>
      <c r="AK648" s="336"/>
      <c r="AL648" s="302"/>
      <c r="AM648" s="302"/>
      <c r="AN648" s="303"/>
      <c r="AO648" s="146"/>
      <c r="AP648" s="145"/>
      <c r="AQ648" s="336"/>
      <c r="AR648" s="302"/>
      <c r="AS648" s="302"/>
      <c r="AT648" s="303"/>
      <c r="AU648" s="146"/>
      <c r="AV648" s="145"/>
      <c r="AW648" s="336"/>
      <c r="AX648" s="302"/>
      <c r="AY648" s="302"/>
      <c r="AZ648" s="303"/>
      <c r="BA648" s="146"/>
      <c r="BB648" s="145"/>
      <c r="BC648" s="336"/>
      <c r="BD648" s="303"/>
      <c r="BE648" s="163"/>
      <c r="BF648" s="306"/>
      <c r="BG648" s="302"/>
      <c r="BH648" s="303"/>
      <c r="BI648" s="336"/>
      <c r="BJ648" s="303"/>
      <c r="BK648" s="335" t="str">
        <f t="shared" si="64"/>
        <v/>
      </c>
      <c r="BL648" s="302"/>
      <c r="BM648" s="303"/>
      <c r="BN648" s="306"/>
      <c r="BO648" s="302"/>
      <c r="BP648" s="303"/>
      <c r="BQ648" s="306"/>
      <c r="BR648" s="303"/>
      <c r="BS648" s="147" t="s">
        <v>19</v>
      </c>
      <c r="BT648" s="335"/>
      <c r="BU648" s="302"/>
      <c r="BV648" s="302"/>
      <c r="BW648" s="303"/>
      <c r="BX648" s="2"/>
      <c r="BY648" s="8"/>
      <c r="BZ648" s="8"/>
      <c r="CA648" s="8"/>
      <c r="CB648" s="8"/>
      <c r="CC648" s="8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57"/>
      <c r="DI648" s="58"/>
      <c r="DJ648" s="58"/>
      <c r="DK648" s="57"/>
      <c r="DL648" s="58"/>
      <c r="DM648" s="58"/>
      <c r="DN648" s="57"/>
      <c r="DO648" s="58"/>
      <c r="DP648" s="59"/>
      <c r="DQ648" s="59"/>
      <c r="DR648" s="59"/>
      <c r="DZ648" s="133"/>
    </row>
    <row r="649" spans="1:130" ht="12.75" customHeight="1" x14ac:dyDescent="0.2">
      <c r="A649" s="1">
        <v>15</v>
      </c>
      <c r="B649" s="162" t="s">
        <v>2</v>
      </c>
      <c r="C649" s="162" t="s">
        <v>209</v>
      </c>
      <c r="D649" s="335"/>
      <c r="E649" s="302"/>
      <c r="F649" s="302"/>
      <c r="G649" s="302"/>
      <c r="H649" s="303"/>
      <c r="I649" s="335"/>
      <c r="J649" s="302"/>
      <c r="K649" s="302"/>
      <c r="L649" s="302"/>
      <c r="M649" s="303"/>
      <c r="N649" s="336" t="str">
        <f t="shared" si="61"/>
        <v/>
      </c>
      <c r="O649" s="302"/>
      <c r="P649" s="302"/>
      <c r="Q649" s="303"/>
      <c r="R649" s="335"/>
      <c r="S649" s="302"/>
      <c r="T649" s="303"/>
      <c r="U649" s="335"/>
      <c r="V649" s="302"/>
      <c r="W649" s="303"/>
      <c r="X649" s="336" t="str">
        <f t="shared" si="62"/>
        <v/>
      </c>
      <c r="Y649" s="303"/>
      <c r="Z649" s="335" t="str">
        <f t="shared" si="63"/>
        <v/>
      </c>
      <c r="AA649" s="302"/>
      <c r="AB649" s="303"/>
      <c r="AC649" s="144"/>
      <c r="AD649" s="145"/>
      <c r="AE649" s="336"/>
      <c r="AF649" s="302"/>
      <c r="AG649" s="302"/>
      <c r="AH649" s="303"/>
      <c r="AI649" s="146"/>
      <c r="AJ649" s="145"/>
      <c r="AK649" s="336"/>
      <c r="AL649" s="302"/>
      <c r="AM649" s="302"/>
      <c r="AN649" s="303"/>
      <c r="AO649" s="146"/>
      <c r="AP649" s="145"/>
      <c r="AQ649" s="336"/>
      <c r="AR649" s="302"/>
      <c r="AS649" s="302"/>
      <c r="AT649" s="303"/>
      <c r="AU649" s="146"/>
      <c r="AV649" s="145"/>
      <c r="AW649" s="336"/>
      <c r="AX649" s="302"/>
      <c r="AY649" s="302"/>
      <c r="AZ649" s="303"/>
      <c r="BA649" s="146"/>
      <c r="BB649" s="145"/>
      <c r="BC649" s="336"/>
      <c r="BD649" s="303"/>
      <c r="BE649" s="163"/>
      <c r="BF649" s="306"/>
      <c r="BG649" s="302"/>
      <c r="BH649" s="303"/>
      <c r="BI649" s="336"/>
      <c r="BJ649" s="303"/>
      <c r="BK649" s="335" t="str">
        <f t="shared" si="64"/>
        <v/>
      </c>
      <c r="BL649" s="302"/>
      <c r="BM649" s="303"/>
      <c r="BN649" s="306"/>
      <c r="BO649" s="302"/>
      <c r="BP649" s="303"/>
      <c r="BQ649" s="306"/>
      <c r="BR649" s="303"/>
      <c r="BS649" s="147" t="s">
        <v>27</v>
      </c>
      <c r="BT649" s="335"/>
      <c r="BU649" s="302"/>
      <c r="BV649" s="302"/>
      <c r="BW649" s="303"/>
      <c r="BX649" s="2"/>
      <c r="BY649" s="8"/>
      <c r="BZ649" s="8"/>
      <c r="CA649" s="8"/>
      <c r="CB649" s="8"/>
      <c r="CC649" s="8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57"/>
      <c r="DI649" s="58"/>
      <c r="DJ649" s="58"/>
      <c r="DK649" s="57"/>
      <c r="DL649" s="58"/>
      <c r="DM649" s="58"/>
      <c r="DN649" s="57"/>
      <c r="DO649" s="58"/>
      <c r="DP649" s="59"/>
      <c r="DQ649" s="59"/>
      <c r="DR649" s="59"/>
      <c r="DZ649" s="133"/>
    </row>
    <row r="650" spans="1:130" ht="12.75" customHeight="1" x14ac:dyDescent="0.2">
      <c r="A650" s="1">
        <v>15</v>
      </c>
      <c r="B650" s="162" t="s">
        <v>19</v>
      </c>
      <c r="C650" s="162" t="s">
        <v>216</v>
      </c>
      <c r="D650" s="335"/>
      <c r="E650" s="302"/>
      <c r="F650" s="302"/>
      <c r="G650" s="302"/>
      <c r="H650" s="303"/>
      <c r="I650" s="335"/>
      <c r="J650" s="302"/>
      <c r="K650" s="302"/>
      <c r="L650" s="302"/>
      <c r="M650" s="303"/>
      <c r="N650" s="336" t="str">
        <f t="shared" si="61"/>
        <v/>
      </c>
      <c r="O650" s="302"/>
      <c r="P650" s="302"/>
      <c r="Q650" s="303"/>
      <c r="R650" s="335"/>
      <c r="S650" s="302"/>
      <c r="T650" s="303"/>
      <c r="U650" s="335"/>
      <c r="V650" s="302"/>
      <c r="W650" s="303"/>
      <c r="X650" s="336" t="str">
        <f t="shared" si="62"/>
        <v/>
      </c>
      <c r="Y650" s="303"/>
      <c r="Z650" s="335" t="str">
        <f t="shared" si="63"/>
        <v/>
      </c>
      <c r="AA650" s="302"/>
      <c r="AB650" s="303"/>
      <c r="AC650" s="144"/>
      <c r="AD650" s="145"/>
      <c r="AE650" s="336"/>
      <c r="AF650" s="302"/>
      <c r="AG650" s="302"/>
      <c r="AH650" s="303"/>
      <c r="AI650" s="146"/>
      <c r="AJ650" s="145"/>
      <c r="AK650" s="336"/>
      <c r="AL650" s="302"/>
      <c r="AM650" s="302"/>
      <c r="AN650" s="303"/>
      <c r="AO650" s="146"/>
      <c r="AP650" s="145"/>
      <c r="AQ650" s="336"/>
      <c r="AR650" s="302"/>
      <c r="AS650" s="302"/>
      <c r="AT650" s="303"/>
      <c r="AU650" s="146"/>
      <c r="AV650" s="145"/>
      <c r="AW650" s="336"/>
      <c r="AX650" s="302"/>
      <c r="AY650" s="302"/>
      <c r="AZ650" s="303"/>
      <c r="BA650" s="146"/>
      <c r="BB650" s="145"/>
      <c r="BC650" s="336"/>
      <c r="BD650" s="303"/>
      <c r="BE650" s="163"/>
      <c r="BF650" s="306"/>
      <c r="BG650" s="302"/>
      <c r="BH650" s="303"/>
      <c r="BI650" s="336"/>
      <c r="BJ650" s="303"/>
      <c r="BK650" s="335" t="str">
        <f t="shared" si="64"/>
        <v/>
      </c>
      <c r="BL650" s="302"/>
      <c r="BM650" s="303"/>
      <c r="BN650" s="306"/>
      <c r="BO650" s="302"/>
      <c r="BP650" s="303"/>
      <c r="BQ650" s="306"/>
      <c r="BR650" s="303"/>
      <c r="BS650" s="147" t="s">
        <v>33</v>
      </c>
      <c r="BT650" s="335"/>
      <c r="BU650" s="302"/>
      <c r="BV650" s="302"/>
      <c r="BW650" s="303"/>
      <c r="BX650" s="2"/>
      <c r="BY650" s="8"/>
      <c r="BZ650" s="8"/>
      <c r="CA650" s="8"/>
      <c r="CB650" s="8"/>
      <c r="CC650" s="8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57"/>
      <c r="DI650" s="58"/>
      <c r="DJ650" s="58"/>
      <c r="DK650" s="57"/>
      <c r="DL650" s="58"/>
      <c r="DM650" s="58"/>
      <c r="DN650" s="57"/>
      <c r="DO650" s="58"/>
      <c r="DP650" s="59"/>
      <c r="DQ650" s="59"/>
      <c r="DR650" s="59"/>
      <c r="DZ650" s="133"/>
    </row>
    <row r="651" spans="1:130" ht="12.75" customHeight="1" x14ac:dyDescent="0.2">
      <c r="A651" s="1">
        <v>15</v>
      </c>
      <c r="B651" s="162" t="s">
        <v>27</v>
      </c>
      <c r="C651" s="162" t="s">
        <v>224</v>
      </c>
      <c r="D651" s="335"/>
      <c r="E651" s="302"/>
      <c r="F651" s="302"/>
      <c r="G651" s="302"/>
      <c r="H651" s="303"/>
      <c r="I651" s="335"/>
      <c r="J651" s="302"/>
      <c r="K651" s="302"/>
      <c r="L651" s="302"/>
      <c r="M651" s="303"/>
      <c r="N651" s="336" t="str">
        <f t="shared" si="61"/>
        <v/>
      </c>
      <c r="O651" s="302"/>
      <c r="P651" s="302"/>
      <c r="Q651" s="303"/>
      <c r="R651" s="335"/>
      <c r="S651" s="302"/>
      <c r="T651" s="303"/>
      <c r="U651" s="335"/>
      <c r="V651" s="302"/>
      <c r="W651" s="303"/>
      <c r="X651" s="336" t="str">
        <f t="shared" si="62"/>
        <v/>
      </c>
      <c r="Y651" s="303"/>
      <c r="Z651" s="335" t="str">
        <f t="shared" si="63"/>
        <v/>
      </c>
      <c r="AA651" s="302"/>
      <c r="AB651" s="303"/>
      <c r="AC651" s="144"/>
      <c r="AD651" s="145"/>
      <c r="AE651" s="336"/>
      <c r="AF651" s="302"/>
      <c r="AG651" s="302"/>
      <c r="AH651" s="303"/>
      <c r="AI651" s="146"/>
      <c r="AJ651" s="145"/>
      <c r="AK651" s="336"/>
      <c r="AL651" s="302"/>
      <c r="AM651" s="302"/>
      <c r="AN651" s="303"/>
      <c r="AO651" s="146"/>
      <c r="AP651" s="145"/>
      <c r="AQ651" s="336"/>
      <c r="AR651" s="302"/>
      <c r="AS651" s="302"/>
      <c r="AT651" s="303"/>
      <c r="AU651" s="146"/>
      <c r="AV651" s="145"/>
      <c r="AW651" s="336"/>
      <c r="AX651" s="302"/>
      <c r="AY651" s="302"/>
      <c r="AZ651" s="303"/>
      <c r="BA651" s="146"/>
      <c r="BB651" s="145"/>
      <c r="BC651" s="336"/>
      <c r="BD651" s="303"/>
      <c r="BE651" s="163"/>
      <c r="BF651" s="306"/>
      <c r="BG651" s="302"/>
      <c r="BH651" s="303"/>
      <c r="BI651" s="336"/>
      <c r="BJ651" s="303"/>
      <c r="BK651" s="335" t="str">
        <f t="shared" si="64"/>
        <v/>
      </c>
      <c r="BL651" s="302"/>
      <c r="BM651" s="303"/>
      <c r="BN651" s="306"/>
      <c r="BO651" s="302"/>
      <c r="BP651" s="303"/>
      <c r="BQ651" s="306"/>
      <c r="BR651" s="303"/>
      <c r="BS651" s="147" t="s">
        <v>47</v>
      </c>
      <c r="BT651" s="335"/>
      <c r="BU651" s="302"/>
      <c r="BV651" s="302"/>
      <c r="BW651" s="303"/>
      <c r="BX651" s="2"/>
      <c r="BY651" s="8"/>
      <c r="BZ651" s="8"/>
      <c r="CA651" s="8"/>
      <c r="CB651" s="8"/>
      <c r="CC651" s="8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57"/>
      <c r="DI651" s="58"/>
      <c r="DJ651" s="58"/>
      <c r="DK651" s="57"/>
      <c r="DL651" s="58"/>
      <c r="DM651" s="58"/>
      <c r="DN651" s="57"/>
      <c r="DO651" s="58"/>
      <c r="DP651" s="59"/>
      <c r="DQ651" s="59"/>
      <c r="DR651" s="59"/>
      <c r="DZ651" s="133"/>
    </row>
    <row r="652" spans="1:130" ht="12.75" customHeight="1" x14ac:dyDescent="0.2">
      <c r="A652" s="1">
        <v>15</v>
      </c>
      <c r="B652" s="162" t="s">
        <v>33</v>
      </c>
      <c r="C652" s="162" t="s">
        <v>232</v>
      </c>
      <c r="D652" s="335"/>
      <c r="E652" s="302"/>
      <c r="F652" s="302"/>
      <c r="G652" s="302"/>
      <c r="H652" s="303"/>
      <c r="I652" s="335"/>
      <c r="J652" s="302"/>
      <c r="K652" s="302"/>
      <c r="L652" s="302"/>
      <c r="M652" s="303"/>
      <c r="N652" s="336" t="str">
        <f t="shared" si="61"/>
        <v/>
      </c>
      <c r="O652" s="302"/>
      <c r="P652" s="302"/>
      <c r="Q652" s="303"/>
      <c r="R652" s="335"/>
      <c r="S652" s="302"/>
      <c r="T652" s="303"/>
      <c r="U652" s="335"/>
      <c r="V652" s="302"/>
      <c r="W652" s="303"/>
      <c r="X652" s="336" t="str">
        <f t="shared" si="62"/>
        <v/>
      </c>
      <c r="Y652" s="303"/>
      <c r="Z652" s="335" t="str">
        <f t="shared" si="63"/>
        <v/>
      </c>
      <c r="AA652" s="302"/>
      <c r="AB652" s="303"/>
      <c r="AC652" s="144"/>
      <c r="AD652" s="145"/>
      <c r="AE652" s="336"/>
      <c r="AF652" s="302"/>
      <c r="AG652" s="302"/>
      <c r="AH652" s="303"/>
      <c r="AI652" s="146"/>
      <c r="AJ652" s="145"/>
      <c r="AK652" s="336"/>
      <c r="AL652" s="302"/>
      <c r="AM652" s="302"/>
      <c r="AN652" s="303"/>
      <c r="AO652" s="146"/>
      <c r="AP652" s="145"/>
      <c r="AQ652" s="336"/>
      <c r="AR652" s="302"/>
      <c r="AS652" s="302"/>
      <c r="AT652" s="303"/>
      <c r="AU652" s="146"/>
      <c r="AV652" s="145"/>
      <c r="AW652" s="336"/>
      <c r="AX652" s="302"/>
      <c r="AY652" s="302"/>
      <c r="AZ652" s="303"/>
      <c r="BA652" s="146"/>
      <c r="BB652" s="145"/>
      <c r="BC652" s="336"/>
      <c r="BD652" s="303"/>
      <c r="BE652" s="163"/>
      <c r="BF652" s="306"/>
      <c r="BG652" s="302"/>
      <c r="BH652" s="303"/>
      <c r="BI652" s="336"/>
      <c r="BJ652" s="303"/>
      <c r="BK652" s="335" t="str">
        <f t="shared" si="64"/>
        <v/>
      </c>
      <c r="BL652" s="302"/>
      <c r="BM652" s="303"/>
      <c r="BN652" s="306"/>
      <c r="BO652" s="302"/>
      <c r="BP652" s="303"/>
      <c r="BQ652" s="306"/>
      <c r="BR652" s="303"/>
      <c r="BS652" s="147" t="s">
        <v>75</v>
      </c>
      <c r="BT652" s="335"/>
      <c r="BU652" s="302"/>
      <c r="BV652" s="302"/>
      <c r="BW652" s="303"/>
      <c r="BX652" s="2"/>
      <c r="BY652" s="8"/>
      <c r="BZ652" s="8"/>
      <c r="CA652" s="8"/>
      <c r="CB652" s="8"/>
      <c r="CC652" s="8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57"/>
      <c r="DI652" s="58"/>
      <c r="DJ652" s="58"/>
      <c r="DK652" s="57"/>
      <c r="DL652" s="58"/>
      <c r="DM652" s="58"/>
      <c r="DN652" s="57"/>
      <c r="DO652" s="58"/>
      <c r="DP652" s="59"/>
      <c r="DQ652" s="59"/>
      <c r="DR652" s="59"/>
      <c r="DZ652" s="133"/>
    </row>
    <row r="653" spans="1:130" ht="12.75" customHeight="1" x14ac:dyDescent="0.2">
      <c r="A653" s="1">
        <v>15</v>
      </c>
      <c r="B653" s="162" t="s">
        <v>47</v>
      </c>
      <c r="C653" s="162" t="s">
        <v>239</v>
      </c>
      <c r="D653" s="335"/>
      <c r="E653" s="302"/>
      <c r="F653" s="302"/>
      <c r="G653" s="302"/>
      <c r="H653" s="303"/>
      <c r="I653" s="335"/>
      <c r="J653" s="302"/>
      <c r="K653" s="302"/>
      <c r="L653" s="302"/>
      <c r="M653" s="303"/>
      <c r="N653" s="336" t="str">
        <f t="shared" si="61"/>
        <v/>
      </c>
      <c r="O653" s="302"/>
      <c r="P653" s="302"/>
      <c r="Q653" s="303"/>
      <c r="R653" s="335"/>
      <c r="S653" s="302"/>
      <c r="T653" s="303"/>
      <c r="U653" s="335"/>
      <c r="V653" s="302"/>
      <c r="W653" s="303"/>
      <c r="X653" s="336" t="str">
        <f t="shared" si="62"/>
        <v/>
      </c>
      <c r="Y653" s="303"/>
      <c r="Z653" s="335" t="str">
        <f t="shared" si="63"/>
        <v/>
      </c>
      <c r="AA653" s="302"/>
      <c r="AB653" s="303"/>
      <c r="AC653" s="144"/>
      <c r="AD653" s="145"/>
      <c r="AE653" s="336"/>
      <c r="AF653" s="302"/>
      <c r="AG653" s="302"/>
      <c r="AH653" s="303"/>
      <c r="AI653" s="146"/>
      <c r="AJ653" s="145"/>
      <c r="AK653" s="336"/>
      <c r="AL653" s="302"/>
      <c r="AM653" s="302"/>
      <c r="AN653" s="303"/>
      <c r="AO653" s="146"/>
      <c r="AP653" s="145"/>
      <c r="AQ653" s="336"/>
      <c r="AR653" s="302"/>
      <c r="AS653" s="302"/>
      <c r="AT653" s="303"/>
      <c r="AU653" s="146"/>
      <c r="AV653" s="145"/>
      <c r="AW653" s="336"/>
      <c r="AX653" s="302"/>
      <c r="AY653" s="302"/>
      <c r="AZ653" s="303"/>
      <c r="BA653" s="146"/>
      <c r="BB653" s="145"/>
      <c r="BC653" s="336"/>
      <c r="BD653" s="303"/>
      <c r="BE653" s="163"/>
      <c r="BF653" s="306"/>
      <c r="BG653" s="302"/>
      <c r="BH653" s="303"/>
      <c r="BI653" s="336"/>
      <c r="BJ653" s="303"/>
      <c r="BK653" s="335" t="str">
        <f t="shared" si="64"/>
        <v/>
      </c>
      <c r="BL653" s="302"/>
      <c r="BM653" s="303"/>
      <c r="BN653" s="306"/>
      <c r="BO653" s="302"/>
      <c r="BP653" s="303"/>
      <c r="BQ653" s="306"/>
      <c r="BR653" s="303"/>
      <c r="BS653" s="147" t="s">
        <v>87</v>
      </c>
      <c r="BT653" s="335"/>
      <c r="BU653" s="302"/>
      <c r="BV653" s="302"/>
      <c r="BW653" s="303"/>
      <c r="BX653" s="2"/>
      <c r="BY653" s="8"/>
      <c r="BZ653" s="8"/>
      <c r="CA653" s="8"/>
      <c r="CB653" s="8"/>
      <c r="CC653" s="8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57"/>
      <c r="DI653" s="58"/>
      <c r="DJ653" s="58"/>
      <c r="DK653" s="57"/>
      <c r="DL653" s="58"/>
      <c r="DM653" s="58"/>
      <c r="DN653" s="57"/>
      <c r="DO653" s="58"/>
      <c r="DP653" s="59"/>
      <c r="DQ653" s="59"/>
      <c r="DR653" s="59"/>
      <c r="DZ653" s="133"/>
    </row>
    <row r="654" spans="1:130" ht="12.75" customHeight="1" x14ac:dyDescent="0.2">
      <c r="A654" s="1">
        <v>15</v>
      </c>
      <c r="B654" s="164" t="s">
        <v>75</v>
      </c>
      <c r="C654" s="164" t="s">
        <v>245</v>
      </c>
      <c r="D654" s="320"/>
      <c r="E654" s="294"/>
      <c r="F654" s="294"/>
      <c r="G654" s="294"/>
      <c r="H654" s="295"/>
      <c r="I654" s="320"/>
      <c r="J654" s="294"/>
      <c r="K654" s="294"/>
      <c r="L654" s="294"/>
      <c r="M654" s="295"/>
      <c r="N654" s="334" t="str">
        <f t="shared" si="61"/>
        <v/>
      </c>
      <c r="O654" s="294"/>
      <c r="P654" s="294"/>
      <c r="Q654" s="295"/>
      <c r="R654" s="320"/>
      <c r="S654" s="294"/>
      <c r="T654" s="295"/>
      <c r="U654" s="320"/>
      <c r="V654" s="294"/>
      <c r="W654" s="295"/>
      <c r="X654" s="334" t="str">
        <f t="shared" si="62"/>
        <v/>
      </c>
      <c r="Y654" s="295"/>
      <c r="Z654" s="320" t="str">
        <f t="shared" si="63"/>
        <v/>
      </c>
      <c r="AA654" s="294"/>
      <c r="AB654" s="295"/>
      <c r="AC654" s="151"/>
      <c r="AD654" s="152"/>
      <c r="AE654" s="334"/>
      <c r="AF654" s="294"/>
      <c r="AG654" s="294"/>
      <c r="AH654" s="295"/>
      <c r="AI654" s="153"/>
      <c r="AJ654" s="152"/>
      <c r="AK654" s="334"/>
      <c r="AL654" s="294"/>
      <c r="AM654" s="294"/>
      <c r="AN654" s="295"/>
      <c r="AO654" s="153"/>
      <c r="AP654" s="152"/>
      <c r="AQ654" s="334"/>
      <c r="AR654" s="294"/>
      <c r="AS654" s="294"/>
      <c r="AT654" s="295"/>
      <c r="AU654" s="153"/>
      <c r="AV654" s="152"/>
      <c r="AW654" s="334"/>
      <c r="AX654" s="294"/>
      <c r="AY654" s="294"/>
      <c r="AZ654" s="295"/>
      <c r="BA654" s="153"/>
      <c r="BB654" s="152"/>
      <c r="BC654" s="334"/>
      <c r="BD654" s="295"/>
      <c r="BE654" s="165"/>
      <c r="BF654" s="298"/>
      <c r="BG654" s="294"/>
      <c r="BH654" s="295"/>
      <c r="BI654" s="334"/>
      <c r="BJ654" s="295"/>
      <c r="BK654" s="320" t="str">
        <f t="shared" si="64"/>
        <v/>
      </c>
      <c r="BL654" s="294"/>
      <c r="BM654" s="295"/>
      <c r="BN654" s="298"/>
      <c r="BO654" s="294"/>
      <c r="BP654" s="295"/>
      <c r="BQ654" s="298"/>
      <c r="BR654" s="295"/>
      <c r="BS654" s="154" t="s">
        <v>94</v>
      </c>
      <c r="BT654" s="320"/>
      <c r="BU654" s="294"/>
      <c r="BV654" s="294"/>
      <c r="BW654" s="295"/>
      <c r="BX654" s="2"/>
      <c r="BY654" s="8"/>
      <c r="BZ654" s="8"/>
      <c r="CA654" s="8"/>
      <c r="CB654" s="8"/>
      <c r="CC654" s="8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57"/>
      <c r="DI654" s="58"/>
      <c r="DJ654" s="58"/>
      <c r="DK654" s="57"/>
      <c r="DL654" s="58"/>
      <c r="DM654" s="58"/>
      <c r="DN654" s="57"/>
      <c r="DO654" s="58"/>
      <c r="DP654" s="59"/>
      <c r="DQ654" s="59"/>
      <c r="DR654" s="59"/>
      <c r="DZ654" s="133"/>
    </row>
    <row r="655" spans="1:130" ht="12.75" customHeight="1" x14ac:dyDescent="0.2">
      <c r="A655" s="1">
        <v>15</v>
      </c>
      <c r="B655" s="321"/>
      <c r="C655" s="322"/>
      <c r="D655" s="322"/>
      <c r="E655" s="322"/>
      <c r="F655" s="322"/>
      <c r="G655" s="322"/>
      <c r="H655" s="322"/>
      <c r="I655" s="322"/>
      <c r="J655" s="322"/>
      <c r="K655" s="322"/>
      <c r="L655" s="322"/>
      <c r="M655" s="322"/>
      <c r="N655" s="322"/>
      <c r="O655" s="322"/>
      <c r="P655" s="322"/>
      <c r="Q655" s="322"/>
      <c r="R655" s="322"/>
      <c r="S655" s="322"/>
      <c r="T655" s="322"/>
      <c r="U655" s="322"/>
      <c r="V655" s="322"/>
      <c r="W655" s="322"/>
      <c r="X655" s="322"/>
      <c r="Y655" s="322"/>
      <c r="Z655" s="322"/>
      <c r="AA655" s="322"/>
      <c r="AB655" s="322"/>
      <c r="AC655" s="322"/>
      <c r="AD655" s="322"/>
      <c r="AE655" s="322"/>
      <c r="AF655" s="322"/>
      <c r="AG655" s="322"/>
      <c r="AH655" s="322"/>
      <c r="AI655" s="322"/>
      <c r="AJ655" s="322"/>
      <c r="AK655" s="322"/>
      <c r="AL655" s="322"/>
      <c r="AM655" s="322"/>
      <c r="AN655" s="322"/>
      <c r="AO655" s="322"/>
      <c r="AP655" s="322"/>
      <c r="AQ655" s="322"/>
      <c r="AR655" s="322"/>
      <c r="AS655" s="322"/>
      <c r="AT655" s="322"/>
      <c r="AU655" s="322"/>
      <c r="AV655" s="322"/>
      <c r="AW655" s="322"/>
      <c r="AX655" s="322"/>
      <c r="AY655" s="322"/>
      <c r="AZ655" s="322"/>
      <c r="BA655" s="322"/>
      <c r="BB655" s="322"/>
      <c r="BC655" s="322"/>
      <c r="BD655" s="322"/>
      <c r="BE655" s="322"/>
      <c r="BF655" s="322"/>
      <c r="BG655" s="322"/>
      <c r="BH655" s="322"/>
      <c r="BI655" s="322"/>
      <c r="BJ655" s="322"/>
      <c r="BK655" s="322"/>
      <c r="BL655" s="322"/>
      <c r="BM655" s="322"/>
      <c r="BN655" s="322"/>
      <c r="BO655" s="322"/>
      <c r="BP655" s="322"/>
      <c r="BQ655" s="322"/>
      <c r="BR655" s="322"/>
      <c r="BS655" s="322"/>
      <c r="BT655" s="322"/>
      <c r="BU655" s="322"/>
      <c r="BV655" s="322"/>
      <c r="BW655" s="322"/>
      <c r="BX655" s="2"/>
      <c r="BY655" s="8"/>
      <c r="BZ655" s="8"/>
      <c r="CA655" s="8"/>
      <c r="CB655" s="8"/>
      <c r="CC655" s="8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57"/>
      <c r="DI655" s="58"/>
      <c r="DJ655" s="58"/>
      <c r="DK655" s="57"/>
      <c r="DL655" s="58"/>
      <c r="DM655" s="58"/>
      <c r="DN655" s="57"/>
      <c r="DO655" s="58"/>
      <c r="DP655" s="59"/>
      <c r="DQ655" s="59"/>
      <c r="DR655" s="59"/>
      <c r="DZ655" s="133"/>
    </row>
    <row r="656" spans="1:130" ht="12.75" customHeight="1" x14ac:dyDescent="0.2">
      <c r="A656" s="1">
        <v>15</v>
      </c>
      <c r="B656" s="323" t="s">
        <v>247</v>
      </c>
      <c r="C656" s="324"/>
      <c r="D656" s="324"/>
      <c r="E656" s="324"/>
      <c r="F656" s="324"/>
      <c r="G656" s="324"/>
      <c r="H656" s="324"/>
      <c r="I656" s="324"/>
      <c r="J656" s="324"/>
      <c r="K656" s="324"/>
      <c r="L656" s="324"/>
      <c r="M656" s="324"/>
      <c r="N656" s="324"/>
      <c r="O656" s="324"/>
      <c r="P656" s="324"/>
      <c r="Q656" s="324"/>
      <c r="R656" s="324"/>
      <c r="S656" s="324"/>
      <c r="T656" s="324"/>
      <c r="U656" s="324"/>
      <c r="V656" s="324"/>
      <c r="W656" s="324"/>
      <c r="X656" s="324"/>
      <c r="Y656" s="324"/>
      <c r="Z656" s="324"/>
      <c r="AA656" s="324"/>
      <c r="AB656" s="324"/>
      <c r="AC656" s="324"/>
      <c r="AD656" s="324"/>
      <c r="AE656" s="324"/>
      <c r="AF656" s="324"/>
      <c r="AG656" s="324"/>
      <c r="AH656" s="324"/>
      <c r="AI656" s="324"/>
      <c r="AJ656" s="324"/>
      <c r="AK656" s="324"/>
      <c r="AL656" s="324"/>
      <c r="AM656" s="324"/>
      <c r="AN656" s="324"/>
      <c r="AO656" s="324"/>
      <c r="AP656" s="324"/>
      <c r="AQ656" s="324"/>
      <c r="AR656" s="324"/>
      <c r="AS656" s="324"/>
      <c r="AT656" s="324"/>
      <c r="AU656" s="324"/>
      <c r="AV656" s="324"/>
      <c r="AW656" s="324"/>
      <c r="AX656" s="324"/>
      <c r="AY656" s="324"/>
      <c r="AZ656" s="324"/>
      <c r="BA656" s="324"/>
      <c r="BB656" s="324"/>
      <c r="BC656" s="324"/>
      <c r="BD656" s="324"/>
      <c r="BE656" s="324"/>
      <c r="BF656" s="324"/>
      <c r="BG656" s="324"/>
      <c r="BH656" s="324"/>
      <c r="BI656" s="324"/>
      <c r="BJ656" s="325" t="s">
        <v>248</v>
      </c>
      <c r="BK656" s="326"/>
      <c r="BL656" s="326"/>
      <c r="BM656" s="326"/>
      <c r="BN656" s="326"/>
      <c r="BO656" s="326"/>
      <c r="BP656" s="326"/>
      <c r="BQ656" s="326"/>
      <c r="BR656" s="326"/>
      <c r="BS656" s="326"/>
      <c r="BT656" s="326"/>
      <c r="BU656" s="326"/>
      <c r="BV656" s="326"/>
      <c r="BW656" s="327"/>
      <c r="BX656" s="2"/>
      <c r="BY656" s="8"/>
      <c r="BZ656" s="8"/>
      <c r="CA656" s="8"/>
      <c r="CB656" s="8"/>
      <c r="CC656" s="8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57"/>
      <c r="DI656" s="58"/>
      <c r="DJ656" s="58"/>
      <c r="DK656" s="57"/>
      <c r="DL656" s="58"/>
      <c r="DM656" s="58"/>
      <c r="DN656" s="57"/>
      <c r="DO656" s="58"/>
      <c r="DP656" s="59"/>
      <c r="DQ656" s="59"/>
      <c r="DR656" s="59"/>
      <c r="DZ656" s="133"/>
    </row>
    <row r="657" spans="1:130" ht="12.75" customHeight="1" x14ac:dyDescent="0.2">
      <c r="A657" s="1">
        <v>15</v>
      </c>
      <c r="B657" s="331" t="s">
        <v>249</v>
      </c>
      <c r="C657" s="316"/>
      <c r="D657" s="332" t="s">
        <v>250</v>
      </c>
      <c r="E657" s="316"/>
      <c r="F657" s="333" t="s">
        <v>251</v>
      </c>
      <c r="G657" s="315"/>
      <c r="H657" s="315"/>
      <c r="I657" s="316"/>
      <c r="J657" s="333" t="s">
        <v>252</v>
      </c>
      <c r="K657" s="315"/>
      <c r="L657" s="315"/>
      <c r="M657" s="318"/>
      <c r="N657" s="331" t="s">
        <v>249</v>
      </c>
      <c r="O657" s="316"/>
      <c r="P657" s="332" t="s">
        <v>250</v>
      </c>
      <c r="Q657" s="316"/>
      <c r="R657" s="333" t="s">
        <v>251</v>
      </c>
      <c r="S657" s="315"/>
      <c r="T657" s="315"/>
      <c r="U657" s="316"/>
      <c r="V657" s="333" t="s">
        <v>252</v>
      </c>
      <c r="W657" s="315"/>
      <c r="X657" s="315"/>
      <c r="Y657" s="318"/>
      <c r="Z657" s="331" t="s">
        <v>249</v>
      </c>
      <c r="AA657" s="316"/>
      <c r="AB657" s="332" t="s">
        <v>250</v>
      </c>
      <c r="AC657" s="316"/>
      <c r="AD657" s="333" t="s">
        <v>251</v>
      </c>
      <c r="AE657" s="315"/>
      <c r="AF657" s="315"/>
      <c r="AG657" s="316"/>
      <c r="AH657" s="333" t="s">
        <v>252</v>
      </c>
      <c r="AI657" s="315"/>
      <c r="AJ657" s="315"/>
      <c r="AK657" s="318"/>
      <c r="AL657" s="331" t="s">
        <v>249</v>
      </c>
      <c r="AM657" s="316"/>
      <c r="AN657" s="332" t="s">
        <v>250</v>
      </c>
      <c r="AO657" s="316"/>
      <c r="AP657" s="333" t="s">
        <v>251</v>
      </c>
      <c r="AQ657" s="315"/>
      <c r="AR657" s="315"/>
      <c r="AS657" s="316"/>
      <c r="AT657" s="333" t="s">
        <v>252</v>
      </c>
      <c r="AU657" s="315"/>
      <c r="AV657" s="315"/>
      <c r="AW657" s="318"/>
      <c r="AX657" s="331" t="s">
        <v>249</v>
      </c>
      <c r="AY657" s="316"/>
      <c r="AZ657" s="332" t="s">
        <v>250</v>
      </c>
      <c r="BA657" s="316"/>
      <c r="BB657" s="333" t="s">
        <v>251</v>
      </c>
      <c r="BC657" s="315"/>
      <c r="BD657" s="315"/>
      <c r="BE657" s="316"/>
      <c r="BF657" s="333" t="s">
        <v>253</v>
      </c>
      <c r="BG657" s="315"/>
      <c r="BH657" s="315"/>
      <c r="BI657" s="318"/>
      <c r="BJ657" s="328"/>
      <c r="BK657" s="329"/>
      <c r="BL657" s="329"/>
      <c r="BM657" s="329"/>
      <c r="BN657" s="329"/>
      <c r="BO657" s="329"/>
      <c r="BP657" s="329"/>
      <c r="BQ657" s="329"/>
      <c r="BR657" s="329"/>
      <c r="BS657" s="329"/>
      <c r="BT657" s="329"/>
      <c r="BU657" s="329"/>
      <c r="BV657" s="329"/>
      <c r="BW657" s="330"/>
      <c r="BX657" s="2"/>
      <c r="BY657" s="8"/>
      <c r="BZ657" s="8"/>
      <c r="CA657" s="8"/>
      <c r="CB657" s="8"/>
      <c r="CC657" s="8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57"/>
      <c r="DI657" s="58"/>
      <c r="DJ657" s="58"/>
      <c r="DK657" s="57"/>
      <c r="DL657" s="58"/>
      <c r="DM657" s="58"/>
      <c r="DN657" s="57"/>
      <c r="DO657" s="58"/>
      <c r="DP657" s="59"/>
      <c r="DQ657" s="59"/>
      <c r="DR657" s="59"/>
      <c r="DZ657" s="133"/>
    </row>
    <row r="658" spans="1:130" ht="12.75" customHeight="1" x14ac:dyDescent="0.2">
      <c r="A658" s="1">
        <v>15</v>
      </c>
      <c r="B658" s="319"/>
      <c r="C658" s="310"/>
      <c r="D658" s="309"/>
      <c r="E658" s="310"/>
      <c r="F658" s="311"/>
      <c r="G658" s="312"/>
      <c r="H658" s="312"/>
      <c r="I658" s="310"/>
      <c r="J658" s="311"/>
      <c r="K658" s="312"/>
      <c r="L658" s="312"/>
      <c r="M658" s="313"/>
      <c r="N658" s="319"/>
      <c r="O658" s="310"/>
      <c r="P658" s="309"/>
      <c r="Q658" s="310"/>
      <c r="R658" s="311"/>
      <c r="S658" s="312"/>
      <c r="T658" s="312"/>
      <c r="U658" s="310"/>
      <c r="V658" s="311"/>
      <c r="W658" s="312"/>
      <c r="X658" s="312"/>
      <c r="Y658" s="313"/>
      <c r="Z658" s="319"/>
      <c r="AA658" s="310"/>
      <c r="AB658" s="309"/>
      <c r="AC658" s="310"/>
      <c r="AD658" s="311"/>
      <c r="AE658" s="312"/>
      <c r="AF658" s="312"/>
      <c r="AG658" s="310"/>
      <c r="AH658" s="311"/>
      <c r="AI658" s="312"/>
      <c r="AJ658" s="312"/>
      <c r="AK658" s="313"/>
      <c r="AL658" s="319"/>
      <c r="AM658" s="310"/>
      <c r="AN658" s="309"/>
      <c r="AO658" s="310"/>
      <c r="AP658" s="311"/>
      <c r="AQ658" s="312"/>
      <c r="AR658" s="312"/>
      <c r="AS658" s="310"/>
      <c r="AT658" s="311"/>
      <c r="AU658" s="312"/>
      <c r="AV658" s="312"/>
      <c r="AW658" s="313"/>
      <c r="AX658" s="319"/>
      <c r="AY658" s="310"/>
      <c r="AZ658" s="309"/>
      <c r="BA658" s="310"/>
      <c r="BB658" s="311"/>
      <c r="BC658" s="312"/>
      <c r="BD658" s="312"/>
      <c r="BE658" s="310"/>
      <c r="BF658" s="311"/>
      <c r="BG658" s="312"/>
      <c r="BH658" s="312"/>
      <c r="BI658" s="313"/>
      <c r="BJ658" s="314" t="s">
        <v>255</v>
      </c>
      <c r="BK658" s="315"/>
      <c r="BL658" s="315"/>
      <c r="BM658" s="315"/>
      <c r="BN658" s="315"/>
      <c r="BO658" s="315"/>
      <c r="BP658" s="315"/>
      <c r="BQ658" s="315"/>
      <c r="BR658" s="315"/>
      <c r="BS658" s="316"/>
      <c r="BT658" s="317" t="str">
        <f>IF(MAX(R594:T610,R631:T637)=0,"",MAX(R594:T610,R631:T637))</f>
        <v/>
      </c>
      <c r="BU658" s="315"/>
      <c r="BV658" s="315"/>
      <c r="BW658" s="318"/>
      <c r="BX658" s="2"/>
      <c r="BY658" s="8"/>
      <c r="BZ658" s="8"/>
      <c r="CA658" s="8"/>
      <c r="CB658" s="8"/>
      <c r="CC658" s="8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57"/>
      <c r="DI658" s="58"/>
      <c r="DJ658" s="58"/>
      <c r="DK658" s="57"/>
      <c r="DL658" s="58"/>
      <c r="DM658" s="58"/>
      <c r="DN658" s="57"/>
      <c r="DO658" s="58"/>
      <c r="DP658" s="59"/>
      <c r="DQ658" s="59"/>
      <c r="DR658" s="59"/>
      <c r="DZ658" s="133"/>
    </row>
    <row r="659" spans="1:130" ht="12.75" customHeight="1" x14ac:dyDescent="0.2">
      <c r="A659" s="1">
        <v>15</v>
      </c>
      <c r="B659" s="306"/>
      <c r="C659" s="300"/>
      <c r="D659" s="299"/>
      <c r="E659" s="300"/>
      <c r="F659" s="301"/>
      <c r="G659" s="302"/>
      <c r="H659" s="302"/>
      <c r="I659" s="300"/>
      <c r="J659" s="301"/>
      <c r="K659" s="302"/>
      <c r="L659" s="302"/>
      <c r="M659" s="303"/>
      <c r="N659" s="306"/>
      <c r="O659" s="300"/>
      <c r="P659" s="299"/>
      <c r="Q659" s="300"/>
      <c r="R659" s="301"/>
      <c r="S659" s="302"/>
      <c r="T659" s="302"/>
      <c r="U659" s="300"/>
      <c r="V659" s="301"/>
      <c r="W659" s="302"/>
      <c r="X659" s="302"/>
      <c r="Y659" s="303"/>
      <c r="Z659" s="306"/>
      <c r="AA659" s="300"/>
      <c r="AB659" s="299"/>
      <c r="AC659" s="300"/>
      <c r="AD659" s="301"/>
      <c r="AE659" s="302"/>
      <c r="AF659" s="302"/>
      <c r="AG659" s="300"/>
      <c r="AH659" s="301"/>
      <c r="AI659" s="302"/>
      <c r="AJ659" s="302"/>
      <c r="AK659" s="303"/>
      <c r="AL659" s="306"/>
      <c r="AM659" s="300"/>
      <c r="AN659" s="299"/>
      <c r="AO659" s="300"/>
      <c r="AP659" s="301"/>
      <c r="AQ659" s="302"/>
      <c r="AR659" s="302"/>
      <c r="AS659" s="300"/>
      <c r="AT659" s="301"/>
      <c r="AU659" s="302"/>
      <c r="AV659" s="302"/>
      <c r="AW659" s="303"/>
      <c r="AX659" s="306"/>
      <c r="AY659" s="300"/>
      <c r="AZ659" s="299"/>
      <c r="BA659" s="300"/>
      <c r="BB659" s="301"/>
      <c r="BC659" s="302"/>
      <c r="BD659" s="302"/>
      <c r="BE659" s="300"/>
      <c r="BF659" s="301"/>
      <c r="BG659" s="302"/>
      <c r="BH659" s="302"/>
      <c r="BI659" s="303"/>
      <c r="BJ659" s="304" t="s">
        <v>256</v>
      </c>
      <c r="BK659" s="302"/>
      <c r="BL659" s="302"/>
      <c r="BM659" s="302"/>
      <c r="BN659" s="302"/>
      <c r="BO659" s="302"/>
      <c r="BP659" s="302"/>
      <c r="BQ659" s="302"/>
      <c r="BR659" s="302"/>
      <c r="BS659" s="300"/>
      <c r="BT659" s="305" t="str">
        <f>IF(MIN(R594:T610,R631:T637)=0,"",MIN(R594:T610,R631:T637))</f>
        <v/>
      </c>
      <c r="BU659" s="302"/>
      <c r="BV659" s="302"/>
      <c r="BW659" s="303"/>
      <c r="BX659" s="2"/>
      <c r="BY659" s="8"/>
      <c r="BZ659" s="8"/>
      <c r="CA659" s="8"/>
      <c r="CB659" s="8"/>
      <c r="CC659" s="8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57"/>
      <c r="DI659" s="58"/>
      <c r="DJ659" s="58"/>
      <c r="DK659" s="57"/>
      <c r="DL659" s="58"/>
      <c r="DM659" s="58"/>
      <c r="DN659" s="57"/>
      <c r="DO659" s="58"/>
      <c r="DP659" s="59"/>
      <c r="DQ659" s="59"/>
      <c r="DR659" s="59"/>
      <c r="DZ659" s="133"/>
    </row>
    <row r="660" spans="1:130" ht="12.75" customHeight="1" x14ac:dyDescent="0.2">
      <c r="A660" s="1">
        <v>15</v>
      </c>
      <c r="B660" s="306"/>
      <c r="C660" s="300"/>
      <c r="D660" s="299"/>
      <c r="E660" s="300"/>
      <c r="F660" s="301"/>
      <c r="G660" s="302"/>
      <c r="H660" s="302"/>
      <c r="I660" s="300"/>
      <c r="J660" s="301"/>
      <c r="K660" s="302"/>
      <c r="L660" s="302"/>
      <c r="M660" s="303"/>
      <c r="N660" s="306"/>
      <c r="O660" s="300"/>
      <c r="P660" s="299"/>
      <c r="Q660" s="300"/>
      <c r="R660" s="301"/>
      <c r="S660" s="302"/>
      <c r="T660" s="302"/>
      <c r="U660" s="300"/>
      <c r="V660" s="301"/>
      <c r="W660" s="302"/>
      <c r="X660" s="302"/>
      <c r="Y660" s="303"/>
      <c r="Z660" s="306"/>
      <c r="AA660" s="300"/>
      <c r="AB660" s="299"/>
      <c r="AC660" s="300"/>
      <c r="AD660" s="301"/>
      <c r="AE660" s="302"/>
      <c r="AF660" s="302"/>
      <c r="AG660" s="300"/>
      <c r="AH660" s="301"/>
      <c r="AI660" s="302"/>
      <c r="AJ660" s="302"/>
      <c r="AK660" s="303"/>
      <c r="AL660" s="306"/>
      <c r="AM660" s="300"/>
      <c r="AN660" s="299"/>
      <c r="AO660" s="300"/>
      <c r="AP660" s="301"/>
      <c r="AQ660" s="302"/>
      <c r="AR660" s="302"/>
      <c r="AS660" s="300"/>
      <c r="AT660" s="301"/>
      <c r="AU660" s="302"/>
      <c r="AV660" s="302"/>
      <c r="AW660" s="303"/>
      <c r="AX660" s="306"/>
      <c r="AY660" s="300"/>
      <c r="AZ660" s="299"/>
      <c r="BA660" s="300"/>
      <c r="BB660" s="301"/>
      <c r="BC660" s="302"/>
      <c r="BD660" s="302"/>
      <c r="BE660" s="300"/>
      <c r="BF660" s="301"/>
      <c r="BG660" s="302"/>
      <c r="BH660" s="302"/>
      <c r="BI660" s="303"/>
      <c r="BJ660" s="304" t="s">
        <v>257</v>
      </c>
      <c r="BK660" s="302"/>
      <c r="BL660" s="302"/>
      <c r="BM660" s="302"/>
      <c r="BN660" s="302"/>
      <c r="BO660" s="302"/>
      <c r="BP660" s="302"/>
      <c r="BQ660" s="302"/>
      <c r="BR660" s="302"/>
      <c r="BS660" s="300"/>
      <c r="BT660" s="307" t="str">
        <f ca="1">IF(BT661="","",IF(ISERROR(MATCH(BT661,BK594:BK610,0))=TRUE,OFFSET(BK630,MATCH(BT661,BK631:BK637,0),-5),OFFSET(BK593,MATCH(BT661,BK594:BK610,0),-5)))</f>
        <v/>
      </c>
      <c r="BU660" s="302"/>
      <c r="BV660" s="302"/>
      <c r="BW660" s="303"/>
      <c r="BX660" s="2"/>
      <c r="BY660" s="8"/>
      <c r="BZ660" s="8"/>
      <c r="CA660" s="8"/>
      <c r="CB660" s="8"/>
      <c r="CC660" s="8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57"/>
      <c r="DI660" s="58"/>
      <c r="DJ660" s="58"/>
      <c r="DK660" s="57"/>
      <c r="DL660" s="58"/>
      <c r="DM660" s="58"/>
      <c r="DN660" s="57"/>
      <c r="DO660" s="58"/>
      <c r="DP660" s="59"/>
      <c r="DQ660" s="59"/>
      <c r="DR660" s="59"/>
      <c r="DZ660" s="133"/>
    </row>
    <row r="661" spans="1:130" ht="12.75" customHeight="1" x14ac:dyDescent="0.2">
      <c r="A661" s="1">
        <v>15</v>
      </c>
      <c r="B661" s="306"/>
      <c r="C661" s="300"/>
      <c r="D661" s="299"/>
      <c r="E661" s="300"/>
      <c r="F661" s="301"/>
      <c r="G661" s="302"/>
      <c r="H661" s="302"/>
      <c r="I661" s="300"/>
      <c r="J661" s="301"/>
      <c r="K661" s="302"/>
      <c r="L661" s="302"/>
      <c r="M661" s="303"/>
      <c r="N661" s="306"/>
      <c r="O661" s="300"/>
      <c r="P661" s="299"/>
      <c r="Q661" s="300"/>
      <c r="R661" s="301"/>
      <c r="S661" s="302"/>
      <c r="T661" s="302"/>
      <c r="U661" s="300"/>
      <c r="V661" s="301"/>
      <c r="W661" s="302"/>
      <c r="X661" s="302"/>
      <c r="Y661" s="303"/>
      <c r="Z661" s="306"/>
      <c r="AA661" s="300"/>
      <c r="AB661" s="299"/>
      <c r="AC661" s="300"/>
      <c r="AD661" s="301"/>
      <c r="AE661" s="302"/>
      <c r="AF661" s="302"/>
      <c r="AG661" s="300"/>
      <c r="AH661" s="301"/>
      <c r="AI661" s="302"/>
      <c r="AJ661" s="302"/>
      <c r="AK661" s="303"/>
      <c r="AL661" s="306"/>
      <c r="AM661" s="300"/>
      <c r="AN661" s="299"/>
      <c r="AO661" s="300"/>
      <c r="AP661" s="301"/>
      <c r="AQ661" s="302"/>
      <c r="AR661" s="302"/>
      <c r="AS661" s="300"/>
      <c r="AT661" s="301"/>
      <c r="AU661" s="302"/>
      <c r="AV661" s="302"/>
      <c r="AW661" s="303"/>
      <c r="AX661" s="306"/>
      <c r="AY661" s="300"/>
      <c r="AZ661" s="299"/>
      <c r="BA661" s="300"/>
      <c r="BB661" s="301"/>
      <c r="BC661" s="302"/>
      <c r="BD661" s="302"/>
      <c r="BE661" s="300"/>
      <c r="BF661" s="301"/>
      <c r="BG661" s="302"/>
      <c r="BH661" s="302"/>
      <c r="BI661" s="303"/>
      <c r="BJ661" s="308" t="s">
        <v>258</v>
      </c>
      <c r="BK661" s="302"/>
      <c r="BL661" s="302"/>
      <c r="BM661" s="302"/>
      <c r="BN661" s="302"/>
      <c r="BO661" s="302"/>
      <c r="BP661" s="302"/>
      <c r="BQ661" s="302"/>
      <c r="BR661" s="302"/>
      <c r="BS661" s="300"/>
      <c r="BT661" s="305" t="str">
        <f>IF(MAX(BK594:BM610,BK631:BM637)=0,"",MAX(BK594:BM610,BK631:BM637))</f>
        <v/>
      </c>
      <c r="BU661" s="302"/>
      <c r="BV661" s="302"/>
      <c r="BW661" s="303"/>
      <c r="BX661" s="2"/>
      <c r="BY661" s="8"/>
      <c r="BZ661" s="8"/>
      <c r="CA661" s="8"/>
      <c r="CB661" s="8"/>
      <c r="CC661" s="8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57"/>
      <c r="DI661" s="58"/>
      <c r="DJ661" s="58"/>
      <c r="DK661" s="57"/>
      <c r="DL661" s="58"/>
      <c r="DM661" s="58"/>
      <c r="DN661" s="57"/>
      <c r="DO661" s="58"/>
      <c r="DP661" s="59"/>
      <c r="DQ661" s="59"/>
      <c r="DR661" s="59"/>
      <c r="DZ661" s="133"/>
    </row>
    <row r="662" spans="1:130" ht="12.75" customHeight="1" x14ac:dyDescent="0.2">
      <c r="A662" s="1">
        <v>15</v>
      </c>
      <c r="B662" s="306"/>
      <c r="C662" s="300"/>
      <c r="D662" s="299"/>
      <c r="E662" s="300"/>
      <c r="F662" s="301"/>
      <c r="G662" s="302"/>
      <c r="H662" s="302"/>
      <c r="I662" s="300"/>
      <c r="J662" s="301"/>
      <c r="K662" s="302"/>
      <c r="L662" s="302"/>
      <c r="M662" s="303"/>
      <c r="N662" s="306"/>
      <c r="O662" s="300"/>
      <c r="P662" s="299"/>
      <c r="Q662" s="300"/>
      <c r="R662" s="301"/>
      <c r="S662" s="302"/>
      <c r="T662" s="302"/>
      <c r="U662" s="300"/>
      <c r="V662" s="301"/>
      <c r="W662" s="302"/>
      <c r="X662" s="302"/>
      <c r="Y662" s="303"/>
      <c r="Z662" s="306"/>
      <c r="AA662" s="300"/>
      <c r="AB662" s="299"/>
      <c r="AC662" s="300"/>
      <c r="AD662" s="301"/>
      <c r="AE662" s="302"/>
      <c r="AF662" s="302"/>
      <c r="AG662" s="300"/>
      <c r="AH662" s="301"/>
      <c r="AI662" s="302"/>
      <c r="AJ662" s="302"/>
      <c r="AK662" s="303"/>
      <c r="AL662" s="306"/>
      <c r="AM662" s="300"/>
      <c r="AN662" s="299"/>
      <c r="AO662" s="300"/>
      <c r="AP662" s="301"/>
      <c r="AQ662" s="302"/>
      <c r="AR662" s="302"/>
      <c r="AS662" s="300"/>
      <c r="AT662" s="301"/>
      <c r="AU662" s="302"/>
      <c r="AV662" s="302"/>
      <c r="AW662" s="303"/>
      <c r="AX662" s="306"/>
      <c r="AY662" s="300"/>
      <c r="AZ662" s="299"/>
      <c r="BA662" s="300"/>
      <c r="BB662" s="301"/>
      <c r="BC662" s="302"/>
      <c r="BD662" s="302"/>
      <c r="BE662" s="300"/>
      <c r="BF662" s="301"/>
      <c r="BG662" s="302"/>
      <c r="BH662" s="302"/>
      <c r="BI662" s="303"/>
      <c r="BJ662" s="304" t="s">
        <v>261</v>
      </c>
      <c r="BK662" s="302"/>
      <c r="BL662" s="302"/>
      <c r="BM662" s="302"/>
      <c r="BN662" s="302"/>
      <c r="BO662" s="302"/>
      <c r="BP662" s="302"/>
      <c r="BQ662" s="302"/>
      <c r="BR662" s="302"/>
      <c r="BS662" s="300"/>
      <c r="BT662" s="305"/>
      <c r="BU662" s="300"/>
      <c r="BV662" s="305"/>
      <c r="BW662" s="303"/>
      <c r="BX662" s="2"/>
      <c r="BY662" s="8"/>
      <c r="BZ662" s="8"/>
      <c r="CA662" s="8"/>
      <c r="CB662" s="8"/>
      <c r="CC662" s="8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57"/>
      <c r="DI662" s="58"/>
      <c r="DJ662" s="58"/>
      <c r="DK662" s="57"/>
      <c r="DL662" s="58"/>
      <c r="DM662" s="58"/>
      <c r="DN662" s="57"/>
      <c r="DO662" s="58"/>
      <c r="DP662" s="59"/>
      <c r="DQ662" s="59"/>
      <c r="DR662" s="59"/>
      <c r="DZ662" s="133"/>
    </row>
    <row r="663" spans="1:130" ht="12.75" customHeight="1" x14ac:dyDescent="0.2">
      <c r="A663" s="1">
        <v>15</v>
      </c>
      <c r="B663" s="306"/>
      <c r="C663" s="300"/>
      <c r="D663" s="299"/>
      <c r="E663" s="300"/>
      <c r="F663" s="301"/>
      <c r="G663" s="302"/>
      <c r="H663" s="302"/>
      <c r="I663" s="300"/>
      <c r="J663" s="301"/>
      <c r="K663" s="302"/>
      <c r="L663" s="302"/>
      <c r="M663" s="303"/>
      <c r="N663" s="306"/>
      <c r="O663" s="300"/>
      <c r="P663" s="299"/>
      <c r="Q663" s="300"/>
      <c r="R663" s="301"/>
      <c r="S663" s="302"/>
      <c r="T663" s="302"/>
      <c r="U663" s="300"/>
      <c r="V663" s="301"/>
      <c r="W663" s="302"/>
      <c r="X663" s="302"/>
      <c r="Y663" s="303"/>
      <c r="Z663" s="306"/>
      <c r="AA663" s="300"/>
      <c r="AB663" s="299"/>
      <c r="AC663" s="300"/>
      <c r="AD663" s="301"/>
      <c r="AE663" s="302"/>
      <c r="AF663" s="302"/>
      <c r="AG663" s="300"/>
      <c r="AH663" s="301"/>
      <c r="AI663" s="302"/>
      <c r="AJ663" s="302"/>
      <c r="AK663" s="303"/>
      <c r="AL663" s="306"/>
      <c r="AM663" s="300"/>
      <c r="AN663" s="299"/>
      <c r="AO663" s="300"/>
      <c r="AP663" s="301"/>
      <c r="AQ663" s="302"/>
      <c r="AR663" s="302"/>
      <c r="AS663" s="300"/>
      <c r="AT663" s="301"/>
      <c r="AU663" s="302"/>
      <c r="AV663" s="302"/>
      <c r="AW663" s="303"/>
      <c r="AX663" s="306"/>
      <c r="AY663" s="300"/>
      <c r="AZ663" s="299"/>
      <c r="BA663" s="300"/>
      <c r="BB663" s="301"/>
      <c r="BC663" s="302"/>
      <c r="BD663" s="302"/>
      <c r="BE663" s="300"/>
      <c r="BF663" s="301"/>
      <c r="BG663" s="302"/>
      <c r="BH663" s="302"/>
      <c r="BI663" s="303"/>
      <c r="BJ663" s="304" t="s">
        <v>263</v>
      </c>
      <c r="BK663" s="302"/>
      <c r="BL663" s="302"/>
      <c r="BM663" s="302"/>
      <c r="BN663" s="302"/>
      <c r="BO663" s="302"/>
      <c r="BP663" s="302"/>
      <c r="BQ663" s="302"/>
      <c r="BR663" s="302"/>
      <c r="BS663" s="300"/>
      <c r="BT663" s="305" t="str">
        <f>IF(COUNTBLANK(BT631:BW654)=96,"",(SUM(BT633+BT636+BT639+BT642+BT645+BT648+BT651+BT654)))</f>
        <v/>
      </c>
      <c r="BU663" s="302"/>
      <c r="BV663" s="302"/>
      <c r="BW663" s="303"/>
      <c r="BX663" s="2"/>
      <c r="BY663" s="8"/>
      <c r="BZ663" s="8"/>
      <c r="CA663" s="8"/>
      <c r="CB663" s="8"/>
      <c r="CC663" s="8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57"/>
      <c r="DI663" s="58"/>
      <c r="DJ663" s="58"/>
      <c r="DK663" s="57"/>
      <c r="DL663" s="58"/>
      <c r="DM663" s="58"/>
      <c r="DN663" s="57"/>
      <c r="DO663" s="58"/>
      <c r="DP663" s="59"/>
      <c r="DQ663" s="59"/>
      <c r="DR663" s="59"/>
      <c r="DZ663" s="133"/>
    </row>
    <row r="664" spans="1:130" ht="12.75" customHeight="1" x14ac:dyDescent="0.2">
      <c r="A664" s="1">
        <v>15</v>
      </c>
      <c r="B664" s="298"/>
      <c r="C664" s="292"/>
      <c r="D664" s="291"/>
      <c r="E664" s="292"/>
      <c r="F664" s="293"/>
      <c r="G664" s="294"/>
      <c r="H664" s="294"/>
      <c r="I664" s="292"/>
      <c r="J664" s="293"/>
      <c r="K664" s="294"/>
      <c r="L664" s="294"/>
      <c r="M664" s="295"/>
      <c r="N664" s="298"/>
      <c r="O664" s="292"/>
      <c r="P664" s="291"/>
      <c r="Q664" s="292"/>
      <c r="R664" s="293"/>
      <c r="S664" s="294"/>
      <c r="T664" s="294"/>
      <c r="U664" s="292"/>
      <c r="V664" s="293"/>
      <c r="W664" s="294"/>
      <c r="X664" s="294"/>
      <c r="Y664" s="295"/>
      <c r="Z664" s="298"/>
      <c r="AA664" s="292"/>
      <c r="AB664" s="291"/>
      <c r="AC664" s="292"/>
      <c r="AD664" s="293"/>
      <c r="AE664" s="294"/>
      <c r="AF664" s="294"/>
      <c r="AG664" s="292"/>
      <c r="AH664" s="293"/>
      <c r="AI664" s="294"/>
      <c r="AJ664" s="294"/>
      <c r="AK664" s="295"/>
      <c r="AL664" s="298"/>
      <c r="AM664" s="292"/>
      <c r="AN664" s="291"/>
      <c r="AO664" s="292"/>
      <c r="AP664" s="293"/>
      <c r="AQ664" s="294"/>
      <c r="AR664" s="294"/>
      <c r="AS664" s="292"/>
      <c r="AT664" s="293"/>
      <c r="AU664" s="294"/>
      <c r="AV664" s="294"/>
      <c r="AW664" s="295"/>
      <c r="AX664" s="298"/>
      <c r="AY664" s="292"/>
      <c r="AZ664" s="291"/>
      <c r="BA664" s="292"/>
      <c r="BB664" s="293"/>
      <c r="BC664" s="294"/>
      <c r="BD664" s="294"/>
      <c r="BE664" s="292"/>
      <c r="BF664" s="293"/>
      <c r="BG664" s="294"/>
      <c r="BH664" s="294"/>
      <c r="BI664" s="295"/>
      <c r="BJ664" s="296" t="s">
        <v>299</v>
      </c>
      <c r="BK664" s="294"/>
      <c r="BL664" s="294"/>
      <c r="BM664" s="294"/>
      <c r="BN664" s="294"/>
      <c r="BO664" s="294"/>
      <c r="BP664" s="294"/>
      <c r="BQ664" s="294"/>
      <c r="BR664" s="294"/>
      <c r="BS664" s="294"/>
      <c r="BT664" s="297"/>
      <c r="BU664" s="294"/>
      <c r="BV664" s="294"/>
      <c r="BW664" s="295"/>
      <c r="BX664" s="2"/>
      <c r="BY664" s="8"/>
      <c r="BZ664" s="8"/>
      <c r="CA664" s="8"/>
      <c r="CB664" s="8"/>
      <c r="CC664" s="8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57"/>
      <c r="DI664" s="58"/>
      <c r="DJ664" s="58"/>
      <c r="DK664" s="57"/>
      <c r="DL664" s="58"/>
      <c r="DM664" s="58"/>
      <c r="DN664" s="57"/>
      <c r="DO664" s="58"/>
      <c r="DP664" s="59"/>
      <c r="DQ664" s="59"/>
      <c r="DR664" s="59"/>
      <c r="DZ664" s="133"/>
    </row>
    <row r="665" spans="1:130" ht="12.75" customHeight="1" x14ac:dyDescent="0.2">
      <c r="A665" s="1">
        <v>15</v>
      </c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6"/>
      <c r="BQ665" s="166"/>
      <c r="BR665" s="166"/>
      <c r="BS665" s="166"/>
      <c r="BT665" s="166"/>
      <c r="BU665" s="166"/>
      <c r="BV665" s="166"/>
      <c r="BW665" s="166"/>
      <c r="BX665" s="2"/>
      <c r="BY665" s="8"/>
      <c r="BZ665" s="8"/>
      <c r="CA665" s="8"/>
      <c r="CB665" s="8"/>
      <c r="CC665" s="8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57"/>
      <c r="DI665" s="58"/>
      <c r="DJ665" s="58"/>
      <c r="DK665" s="57"/>
      <c r="DL665" s="58"/>
      <c r="DM665" s="58"/>
      <c r="DN665" s="57"/>
      <c r="DO665" s="58"/>
      <c r="DP665" s="59"/>
      <c r="DQ665" s="59"/>
      <c r="DR665" s="59"/>
      <c r="DZ665" s="133"/>
    </row>
    <row r="666" spans="1:130" ht="12.75" customHeight="1" x14ac:dyDescent="0.2">
      <c r="A666" s="1">
        <v>16</v>
      </c>
      <c r="B666" s="364" t="s">
        <v>4</v>
      </c>
      <c r="C666" s="324"/>
      <c r="D666" s="324"/>
      <c r="E666" s="338"/>
      <c r="F666" s="365" t="s">
        <v>5</v>
      </c>
      <c r="G666" s="338"/>
      <c r="H666" s="365" t="s">
        <v>6</v>
      </c>
      <c r="I666" s="324"/>
      <c r="J666" s="323" t="s">
        <v>7</v>
      </c>
      <c r="K666" s="324"/>
      <c r="L666" s="324"/>
      <c r="M666" s="324"/>
      <c r="N666" s="324"/>
      <c r="O666" s="324"/>
      <c r="P666" s="324"/>
      <c r="Q666" s="324"/>
      <c r="R666" s="324"/>
      <c r="S666" s="324"/>
      <c r="T666" s="324"/>
      <c r="U666" s="324"/>
      <c r="V666" s="324"/>
      <c r="W666" s="324"/>
      <c r="X666" s="324"/>
      <c r="Y666" s="324"/>
      <c r="Z666" s="324"/>
      <c r="AA666" s="324"/>
      <c r="AB666" s="324"/>
      <c r="AC666" s="324"/>
      <c r="AD666" s="324"/>
      <c r="AE666" s="324"/>
      <c r="AF666" s="338"/>
      <c r="AG666" s="366" t="s">
        <v>8</v>
      </c>
      <c r="AH666" s="324"/>
      <c r="AI666" s="324"/>
      <c r="AJ666" s="324"/>
      <c r="AK666" s="324"/>
      <c r="AL666" s="324"/>
      <c r="AM666" s="324"/>
      <c r="AN666" s="324"/>
      <c r="AO666" s="324"/>
      <c r="AP666" s="338"/>
      <c r="AQ666" s="323" t="s">
        <v>9</v>
      </c>
      <c r="AR666" s="324"/>
      <c r="AS666" s="324"/>
      <c r="AT666" s="324"/>
      <c r="AU666" s="324"/>
      <c r="AV666" s="324"/>
      <c r="AW666" s="324"/>
      <c r="AX666" s="324"/>
      <c r="AY666" s="324"/>
      <c r="AZ666" s="324"/>
      <c r="BA666" s="324"/>
      <c r="BB666" s="324"/>
      <c r="BC666" s="324"/>
      <c r="BD666" s="324"/>
      <c r="BE666" s="324"/>
      <c r="BF666" s="324"/>
      <c r="BG666" s="338"/>
      <c r="BH666" s="323" t="s">
        <v>10</v>
      </c>
      <c r="BI666" s="324"/>
      <c r="BJ666" s="324"/>
      <c r="BK666" s="324"/>
      <c r="BL666" s="324"/>
      <c r="BM666" s="324"/>
      <c r="BN666" s="338"/>
      <c r="BO666" s="323" t="s">
        <v>11</v>
      </c>
      <c r="BP666" s="324"/>
      <c r="BQ666" s="324"/>
      <c r="BR666" s="324"/>
      <c r="BS666" s="338"/>
      <c r="BT666" s="323" t="s">
        <v>12</v>
      </c>
      <c r="BU666" s="324"/>
      <c r="BV666" s="324"/>
      <c r="BW666" s="338"/>
      <c r="BX666" s="2"/>
      <c r="BY666" s="8"/>
      <c r="BZ666" s="8"/>
      <c r="CA666" s="8"/>
      <c r="CB666" s="8"/>
      <c r="CC666" s="8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57"/>
      <c r="DI666" s="58"/>
      <c r="DJ666" s="58"/>
      <c r="DK666" s="57"/>
      <c r="DL666" s="58"/>
      <c r="DM666" s="58"/>
      <c r="DN666" s="57"/>
      <c r="DO666" s="58"/>
      <c r="DP666" s="59"/>
      <c r="DQ666" s="59"/>
      <c r="DR666" s="59"/>
      <c r="DZ666" s="133"/>
    </row>
    <row r="667" spans="1:130" ht="12.75" customHeight="1" x14ac:dyDescent="0.2">
      <c r="A667" s="1">
        <v>16</v>
      </c>
      <c r="B667" s="364">
        <f>$B$7</f>
        <v>0</v>
      </c>
      <c r="C667" s="324"/>
      <c r="D667" s="324"/>
      <c r="E667" s="338"/>
      <c r="F667" s="365">
        <f>$F$7</f>
        <v>0</v>
      </c>
      <c r="G667" s="338"/>
      <c r="H667" s="365" t="s">
        <v>186</v>
      </c>
      <c r="I667" s="324"/>
      <c r="J667" s="323">
        <f>J579</f>
        <v>0</v>
      </c>
      <c r="K667" s="324"/>
      <c r="L667" s="324"/>
      <c r="M667" s="324"/>
      <c r="N667" s="324"/>
      <c r="O667" s="324"/>
      <c r="P667" s="324"/>
      <c r="Q667" s="324"/>
      <c r="R667" s="324"/>
      <c r="S667" s="324"/>
      <c r="T667" s="324"/>
      <c r="U667" s="324"/>
      <c r="V667" s="324"/>
      <c r="W667" s="324"/>
      <c r="X667" s="324"/>
      <c r="Y667" s="324"/>
      <c r="Z667" s="324"/>
      <c r="AA667" s="324"/>
      <c r="AB667" s="324"/>
      <c r="AC667" s="324"/>
      <c r="AD667" s="324"/>
      <c r="AE667" s="324"/>
      <c r="AF667" s="338"/>
      <c r="AG667" s="367" t="e">
        <f>VLOOKUP(J667,$DH$6:$DO$31,4,FALSE)</f>
        <v>#N/A</v>
      </c>
      <c r="AH667" s="324"/>
      <c r="AI667" s="324"/>
      <c r="AJ667" s="324"/>
      <c r="AK667" s="324"/>
      <c r="AL667" s="324"/>
      <c r="AM667" s="324"/>
      <c r="AN667" s="324"/>
      <c r="AO667" s="324"/>
      <c r="AP667" s="338"/>
      <c r="AQ667" s="323" t="e">
        <f>VLOOKUP(J667,$DH$6:$DO$31,7,FALSE)</f>
        <v>#N/A</v>
      </c>
      <c r="AR667" s="324"/>
      <c r="AS667" s="324"/>
      <c r="AT667" s="324"/>
      <c r="AU667" s="324"/>
      <c r="AV667" s="324"/>
      <c r="AW667" s="324"/>
      <c r="AX667" s="324"/>
      <c r="AY667" s="324"/>
      <c r="AZ667" s="324"/>
      <c r="BA667" s="324"/>
      <c r="BB667" s="324"/>
      <c r="BC667" s="324"/>
      <c r="BD667" s="324"/>
      <c r="BE667" s="324"/>
      <c r="BF667" s="324"/>
      <c r="BG667" s="338"/>
      <c r="BH667" s="323" t="e">
        <f>VLOOKUP(J667,$DH$6:$DP$31,9,FALSE)</f>
        <v>#N/A</v>
      </c>
      <c r="BI667" s="324"/>
      <c r="BJ667" s="324"/>
      <c r="BK667" s="324"/>
      <c r="BL667" s="324"/>
      <c r="BM667" s="324"/>
      <c r="BN667" s="338"/>
      <c r="BO667" s="323" t="e">
        <f>VLOOKUP(J667,$DH$6:$DP$31,8,FALSE)</f>
        <v>#N/A</v>
      </c>
      <c r="BP667" s="324"/>
      <c r="BQ667" s="324"/>
      <c r="BR667" s="324"/>
      <c r="BS667" s="338"/>
      <c r="BT667" s="323" t="e">
        <f>VLOOKUP(J667,$DH$6:$DP$31,2,FALSE)</f>
        <v>#N/A</v>
      </c>
      <c r="BU667" s="324"/>
      <c r="BV667" s="324"/>
      <c r="BW667" s="338"/>
      <c r="BX667" s="2"/>
      <c r="BY667" s="8"/>
      <c r="BZ667" s="8"/>
      <c r="CA667" s="8"/>
      <c r="CB667" s="8"/>
      <c r="CC667" s="8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57"/>
      <c r="DI667" s="58"/>
      <c r="DJ667" s="58"/>
      <c r="DK667" s="57"/>
      <c r="DL667" s="58"/>
      <c r="DM667" s="58"/>
      <c r="DN667" s="57"/>
      <c r="DO667" s="58"/>
      <c r="DP667" s="59"/>
      <c r="DQ667" s="59"/>
      <c r="DR667" s="59"/>
      <c r="DZ667" s="133"/>
    </row>
    <row r="668" spans="1:130" ht="12.75" customHeight="1" x14ac:dyDescent="0.2">
      <c r="A668" s="1">
        <v>16</v>
      </c>
      <c r="B668" s="169"/>
      <c r="C668" s="157"/>
      <c r="D668" s="157"/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  <c r="AN668" s="158"/>
      <c r="AO668" s="158"/>
      <c r="AP668" s="158"/>
      <c r="AQ668" s="158"/>
      <c r="AR668" s="158"/>
      <c r="AS668" s="158"/>
      <c r="AT668" s="158"/>
      <c r="AU668" s="158"/>
      <c r="AV668" s="158"/>
      <c r="AW668" s="158"/>
      <c r="AX668" s="158"/>
      <c r="AY668" s="158"/>
      <c r="AZ668" s="158"/>
      <c r="BA668" s="158"/>
      <c r="BB668" s="158"/>
      <c r="BC668" s="158"/>
      <c r="BD668" s="158"/>
      <c r="BE668" s="158"/>
      <c r="BF668" s="158"/>
      <c r="BG668" s="158"/>
      <c r="BH668" s="158"/>
      <c r="BI668" s="158"/>
      <c r="BJ668" s="158"/>
      <c r="BK668" s="158"/>
      <c r="BL668" s="158"/>
      <c r="BM668" s="158"/>
      <c r="BN668" s="158"/>
      <c r="BO668" s="158"/>
      <c r="BP668" s="158"/>
      <c r="BQ668" s="158"/>
      <c r="BR668" s="158"/>
      <c r="BS668" s="158"/>
      <c r="BT668" s="158"/>
      <c r="BU668" s="158"/>
      <c r="BV668" s="158"/>
      <c r="BW668" s="170"/>
      <c r="BX668" s="2"/>
      <c r="BY668" s="8"/>
      <c r="BZ668" s="8"/>
      <c r="CA668" s="8"/>
      <c r="CB668" s="8"/>
      <c r="CC668" s="8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57"/>
      <c r="DI668" s="58"/>
      <c r="DJ668" s="58"/>
      <c r="DK668" s="57"/>
      <c r="DL668" s="58"/>
      <c r="DM668" s="58"/>
      <c r="DN668" s="57"/>
      <c r="DO668" s="58"/>
      <c r="DP668" s="59"/>
      <c r="DQ668" s="59"/>
      <c r="DR668" s="59"/>
      <c r="DZ668" s="133"/>
    </row>
    <row r="669" spans="1:130" ht="12.75" customHeight="1" x14ac:dyDescent="0.2">
      <c r="A669" s="1">
        <v>16</v>
      </c>
      <c r="B669" s="351" t="s">
        <v>34</v>
      </c>
      <c r="C669" s="327"/>
      <c r="D669" s="352" t="s">
        <v>35</v>
      </c>
      <c r="E669" s="324"/>
      <c r="F669" s="324"/>
      <c r="G669" s="324"/>
      <c r="H669" s="324"/>
      <c r="I669" s="324"/>
      <c r="J669" s="324"/>
      <c r="K669" s="324"/>
      <c r="L669" s="324"/>
      <c r="M669" s="324"/>
      <c r="N669" s="324"/>
      <c r="O669" s="324"/>
      <c r="P669" s="324"/>
      <c r="Q669" s="338"/>
      <c r="R669" s="352" t="s">
        <v>36</v>
      </c>
      <c r="S669" s="324"/>
      <c r="T669" s="324"/>
      <c r="U669" s="324"/>
      <c r="V669" s="324"/>
      <c r="W669" s="324"/>
      <c r="X669" s="324"/>
      <c r="Y669" s="324"/>
      <c r="Z669" s="324"/>
      <c r="AA669" s="324"/>
      <c r="AB669" s="338"/>
      <c r="AC669" s="352" t="s">
        <v>37</v>
      </c>
      <c r="AD669" s="324"/>
      <c r="AE669" s="324"/>
      <c r="AF669" s="324"/>
      <c r="AG669" s="324"/>
      <c r="AH669" s="324"/>
      <c r="AI669" s="324"/>
      <c r="AJ669" s="324"/>
      <c r="AK669" s="324"/>
      <c r="AL669" s="324"/>
      <c r="AM669" s="324"/>
      <c r="AN669" s="324"/>
      <c r="AO669" s="324"/>
      <c r="AP669" s="324"/>
      <c r="AQ669" s="324"/>
      <c r="AR669" s="324"/>
      <c r="AS669" s="324"/>
      <c r="AT669" s="324"/>
      <c r="AU669" s="324"/>
      <c r="AV669" s="324"/>
      <c r="AW669" s="324"/>
      <c r="AX669" s="324"/>
      <c r="AY669" s="324"/>
      <c r="AZ669" s="324"/>
      <c r="BA669" s="324"/>
      <c r="BB669" s="324"/>
      <c r="BC669" s="324"/>
      <c r="BD669" s="324"/>
      <c r="BE669" s="338"/>
      <c r="BF669" s="352" t="s">
        <v>38</v>
      </c>
      <c r="BG669" s="324"/>
      <c r="BH669" s="324"/>
      <c r="BI669" s="324"/>
      <c r="BJ669" s="324"/>
      <c r="BK669" s="324"/>
      <c r="BL669" s="324"/>
      <c r="BM669" s="338"/>
      <c r="BN669" s="353" t="s">
        <v>39</v>
      </c>
      <c r="BO669" s="326"/>
      <c r="BP669" s="327"/>
      <c r="BQ669" s="353" t="s">
        <v>40</v>
      </c>
      <c r="BR669" s="327"/>
      <c r="BS669" s="354" t="s">
        <v>41</v>
      </c>
      <c r="BT669" s="324"/>
      <c r="BU669" s="324"/>
      <c r="BV669" s="324"/>
      <c r="BW669" s="338"/>
      <c r="BX669" s="2"/>
      <c r="BY669" s="8"/>
      <c r="BZ669" s="8"/>
      <c r="CA669" s="8"/>
      <c r="CB669" s="8"/>
      <c r="CC669" s="8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57"/>
      <c r="DI669" s="58"/>
      <c r="DJ669" s="58"/>
      <c r="DK669" s="57"/>
      <c r="DL669" s="58"/>
      <c r="DM669" s="58"/>
      <c r="DN669" s="57"/>
      <c r="DO669" s="58"/>
      <c r="DP669" s="59"/>
      <c r="DQ669" s="59"/>
      <c r="DR669" s="59"/>
      <c r="DZ669" s="133"/>
    </row>
    <row r="670" spans="1:130" ht="12.75" customHeight="1" x14ac:dyDescent="0.2">
      <c r="A670" s="1">
        <v>16</v>
      </c>
      <c r="B670" s="346"/>
      <c r="C670" s="347"/>
      <c r="D670" s="355" t="s">
        <v>52</v>
      </c>
      <c r="E670" s="326"/>
      <c r="F670" s="326"/>
      <c r="G670" s="326"/>
      <c r="H670" s="327"/>
      <c r="I670" s="355" t="s">
        <v>53</v>
      </c>
      <c r="J670" s="326"/>
      <c r="K670" s="326"/>
      <c r="L670" s="326"/>
      <c r="M670" s="327"/>
      <c r="N670" s="355" t="s">
        <v>54</v>
      </c>
      <c r="O670" s="326"/>
      <c r="P670" s="326"/>
      <c r="Q670" s="327"/>
      <c r="R670" s="356" t="s">
        <v>55</v>
      </c>
      <c r="S670" s="326"/>
      <c r="T670" s="327"/>
      <c r="U670" s="353" t="s">
        <v>56</v>
      </c>
      <c r="V670" s="326"/>
      <c r="W670" s="327"/>
      <c r="X670" s="353" t="s">
        <v>57</v>
      </c>
      <c r="Y670" s="327"/>
      <c r="Z670" s="353" t="s">
        <v>58</v>
      </c>
      <c r="AA670" s="326"/>
      <c r="AB670" s="327"/>
      <c r="AC670" s="352" t="s">
        <v>59</v>
      </c>
      <c r="AD670" s="324"/>
      <c r="AE670" s="324"/>
      <c r="AF670" s="324"/>
      <c r="AG670" s="324"/>
      <c r="AH670" s="338"/>
      <c r="AI670" s="352" t="s">
        <v>60</v>
      </c>
      <c r="AJ670" s="324"/>
      <c r="AK670" s="324"/>
      <c r="AL670" s="324"/>
      <c r="AM670" s="324"/>
      <c r="AN670" s="338"/>
      <c r="AO670" s="352" t="s">
        <v>61</v>
      </c>
      <c r="AP670" s="324"/>
      <c r="AQ670" s="324"/>
      <c r="AR670" s="324"/>
      <c r="AS670" s="324"/>
      <c r="AT670" s="338"/>
      <c r="AU670" s="352" t="s">
        <v>62</v>
      </c>
      <c r="AV670" s="324"/>
      <c r="AW670" s="324"/>
      <c r="AX670" s="324"/>
      <c r="AY670" s="324"/>
      <c r="AZ670" s="357"/>
      <c r="BA670" s="352" t="s">
        <v>63</v>
      </c>
      <c r="BB670" s="324"/>
      <c r="BC670" s="324"/>
      <c r="BD670" s="338"/>
      <c r="BE670" s="358" t="s">
        <v>64</v>
      </c>
      <c r="BF670" s="361" t="s">
        <v>65</v>
      </c>
      <c r="BG670" s="326"/>
      <c r="BH670" s="327"/>
      <c r="BI670" s="361" t="s">
        <v>66</v>
      </c>
      <c r="BJ670" s="326"/>
      <c r="BK670" s="326"/>
      <c r="BL670" s="326"/>
      <c r="BM670" s="327"/>
      <c r="BN670" s="346"/>
      <c r="BO670" s="322"/>
      <c r="BP670" s="347"/>
      <c r="BQ670" s="346"/>
      <c r="BR670" s="347"/>
      <c r="BS670" s="358" t="s">
        <v>67</v>
      </c>
      <c r="BT670" s="363" t="s">
        <v>68</v>
      </c>
      <c r="BU670" s="326"/>
      <c r="BV670" s="326"/>
      <c r="BW670" s="327"/>
      <c r="BX670" s="2"/>
      <c r="BY670" s="8"/>
      <c r="BZ670" s="8"/>
      <c r="CA670" s="8"/>
      <c r="CB670" s="8"/>
      <c r="CC670" s="8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57"/>
      <c r="DI670" s="58"/>
      <c r="DJ670" s="58"/>
      <c r="DK670" s="57"/>
      <c r="DL670" s="58"/>
      <c r="DM670" s="58"/>
      <c r="DN670" s="57"/>
      <c r="DO670" s="58"/>
      <c r="DP670" s="59"/>
      <c r="DQ670" s="59"/>
      <c r="DR670" s="59"/>
      <c r="DZ670" s="133"/>
    </row>
    <row r="671" spans="1:130" ht="12.75" customHeight="1" x14ac:dyDescent="0.2">
      <c r="A671" s="1">
        <v>16</v>
      </c>
      <c r="B671" s="346"/>
      <c r="C671" s="347"/>
      <c r="D671" s="346"/>
      <c r="E671" s="322"/>
      <c r="F671" s="322"/>
      <c r="G671" s="322"/>
      <c r="H671" s="347"/>
      <c r="I671" s="346"/>
      <c r="J671" s="322"/>
      <c r="K671" s="322"/>
      <c r="L671" s="322"/>
      <c r="M671" s="347"/>
      <c r="N671" s="346"/>
      <c r="O671" s="322"/>
      <c r="P671" s="322"/>
      <c r="Q671" s="347"/>
      <c r="R671" s="346"/>
      <c r="S671" s="322"/>
      <c r="T671" s="347"/>
      <c r="U671" s="346"/>
      <c r="V671" s="322"/>
      <c r="W671" s="347"/>
      <c r="X671" s="346"/>
      <c r="Y671" s="347"/>
      <c r="Z671" s="346"/>
      <c r="AA671" s="322"/>
      <c r="AB671" s="347"/>
      <c r="AC671" s="342" t="s">
        <v>77</v>
      </c>
      <c r="AD671" s="342" t="s">
        <v>78</v>
      </c>
      <c r="AE671" s="345" t="s">
        <v>79</v>
      </c>
      <c r="AF671" s="326"/>
      <c r="AG671" s="326"/>
      <c r="AH671" s="327"/>
      <c r="AI671" s="342" t="s">
        <v>77</v>
      </c>
      <c r="AJ671" s="342" t="s">
        <v>78</v>
      </c>
      <c r="AK671" s="345" t="s">
        <v>79</v>
      </c>
      <c r="AL671" s="326"/>
      <c r="AM671" s="326"/>
      <c r="AN671" s="327"/>
      <c r="AO671" s="342" t="s">
        <v>77</v>
      </c>
      <c r="AP671" s="342" t="s">
        <v>78</v>
      </c>
      <c r="AQ671" s="345" t="s">
        <v>79</v>
      </c>
      <c r="AR671" s="326"/>
      <c r="AS671" s="326"/>
      <c r="AT671" s="327"/>
      <c r="AU671" s="342" t="s">
        <v>77</v>
      </c>
      <c r="AV671" s="342" t="s">
        <v>78</v>
      </c>
      <c r="AW671" s="345" t="s">
        <v>79</v>
      </c>
      <c r="AX671" s="326"/>
      <c r="AY671" s="326"/>
      <c r="AZ671" s="327"/>
      <c r="BA671" s="342" t="s">
        <v>77</v>
      </c>
      <c r="BB671" s="342" t="s">
        <v>65</v>
      </c>
      <c r="BC671" s="348" t="s">
        <v>80</v>
      </c>
      <c r="BD671" s="349"/>
      <c r="BE671" s="359"/>
      <c r="BF671" s="346"/>
      <c r="BG671" s="322"/>
      <c r="BH671" s="347"/>
      <c r="BI671" s="346"/>
      <c r="BJ671" s="322"/>
      <c r="BK671" s="322"/>
      <c r="BL671" s="322"/>
      <c r="BM671" s="347"/>
      <c r="BN671" s="346"/>
      <c r="BO671" s="322"/>
      <c r="BP671" s="347"/>
      <c r="BQ671" s="346"/>
      <c r="BR671" s="347"/>
      <c r="BS671" s="359"/>
      <c r="BT671" s="346"/>
      <c r="BU671" s="322"/>
      <c r="BV671" s="322"/>
      <c r="BW671" s="347"/>
      <c r="BX671" s="2"/>
      <c r="BY671" s="8"/>
      <c r="BZ671" s="8"/>
      <c r="CA671" s="8"/>
      <c r="CB671" s="8"/>
      <c r="CC671" s="8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57"/>
      <c r="DI671" s="58"/>
      <c r="DJ671" s="58"/>
      <c r="DK671" s="57"/>
      <c r="DL671" s="58"/>
      <c r="DM671" s="58"/>
      <c r="DN671" s="57"/>
      <c r="DO671" s="58"/>
      <c r="DP671" s="59"/>
      <c r="DQ671" s="59"/>
      <c r="DR671" s="59"/>
      <c r="DZ671" s="133"/>
    </row>
    <row r="672" spans="1:130" ht="12.75" customHeight="1" x14ac:dyDescent="0.2">
      <c r="A672" s="1">
        <v>16</v>
      </c>
      <c r="B672" s="346"/>
      <c r="C672" s="347"/>
      <c r="D672" s="346"/>
      <c r="E672" s="322"/>
      <c r="F672" s="322"/>
      <c r="G672" s="322"/>
      <c r="H672" s="347"/>
      <c r="I672" s="346"/>
      <c r="J672" s="322"/>
      <c r="K672" s="322"/>
      <c r="L672" s="322"/>
      <c r="M672" s="347"/>
      <c r="N672" s="346"/>
      <c r="O672" s="322"/>
      <c r="P672" s="322"/>
      <c r="Q672" s="347"/>
      <c r="R672" s="346"/>
      <c r="S672" s="322"/>
      <c r="T672" s="347"/>
      <c r="U672" s="346"/>
      <c r="V672" s="322"/>
      <c r="W672" s="347"/>
      <c r="X672" s="346"/>
      <c r="Y672" s="347"/>
      <c r="Z672" s="346"/>
      <c r="AA672" s="322"/>
      <c r="AB672" s="347"/>
      <c r="AC672" s="343"/>
      <c r="AD672" s="343"/>
      <c r="AE672" s="346"/>
      <c r="AF672" s="322"/>
      <c r="AG672" s="322"/>
      <c r="AH672" s="347"/>
      <c r="AI672" s="343"/>
      <c r="AJ672" s="343"/>
      <c r="AK672" s="346"/>
      <c r="AL672" s="322"/>
      <c r="AM672" s="322"/>
      <c r="AN672" s="347"/>
      <c r="AO672" s="343"/>
      <c r="AP672" s="343"/>
      <c r="AQ672" s="346"/>
      <c r="AR672" s="322"/>
      <c r="AS672" s="322"/>
      <c r="AT672" s="347"/>
      <c r="AU672" s="343"/>
      <c r="AV672" s="343"/>
      <c r="AW672" s="346"/>
      <c r="AX672" s="322"/>
      <c r="AY672" s="322"/>
      <c r="AZ672" s="347"/>
      <c r="BA672" s="343"/>
      <c r="BB672" s="343"/>
      <c r="BC672" s="346"/>
      <c r="BD672" s="347"/>
      <c r="BE672" s="359"/>
      <c r="BF672" s="346"/>
      <c r="BG672" s="322"/>
      <c r="BH672" s="347"/>
      <c r="BI672" s="346"/>
      <c r="BJ672" s="322"/>
      <c r="BK672" s="322"/>
      <c r="BL672" s="322"/>
      <c r="BM672" s="347"/>
      <c r="BN672" s="346"/>
      <c r="BO672" s="322"/>
      <c r="BP672" s="347"/>
      <c r="BQ672" s="346"/>
      <c r="BR672" s="347"/>
      <c r="BS672" s="359"/>
      <c r="BT672" s="346"/>
      <c r="BU672" s="322"/>
      <c r="BV672" s="322"/>
      <c r="BW672" s="347"/>
      <c r="BX672" s="2"/>
      <c r="BY672" s="8"/>
      <c r="BZ672" s="8"/>
      <c r="CA672" s="8"/>
      <c r="CB672" s="8"/>
      <c r="CC672" s="8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57"/>
      <c r="DI672" s="58"/>
      <c r="DJ672" s="58"/>
      <c r="DK672" s="57"/>
      <c r="DL672" s="58"/>
      <c r="DM672" s="58"/>
      <c r="DN672" s="57"/>
      <c r="DO672" s="58"/>
      <c r="DP672" s="59"/>
      <c r="DQ672" s="59"/>
      <c r="DR672" s="59"/>
      <c r="DZ672" s="133"/>
    </row>
    <row r="673" spans="1:130" ht="12.75" customHeight="1" x14ac:dyDescent="0.2">
      <c r="A673" s="1">
        <v>16</v>
      </c>
      <c r="B673" s="328"/>
      <c r="C673" s="330"/>
      <c r="D673" s="328"/>
      <c r="E673" s="329"/>
      <c r="F673" s="329"/>
      <c r="G673" s="329"/>
      <c r="H673" s="330"/>
      <c r="I673" s="328"/>
      <c r="J673" s="329"/>
      <c r="K673" s="329"/>
      <c r="L673" s="329"/>
      <c r="M673" s="330"/>
      <c r="N673" s="328"/>
      <c r="O673" s="329"/>
      <c r="P673" s="329"/>
      <c r="Q673" s="330"/>
      <c r="R673" s="328"/>
      <c r="S673" s="329"/>
      <c r="T673" s="330"/>
      <c r="U673" s="328"/>
      <c r="V673" s="329"/>
      <c r="W673" s="330"/>
      <c r="X673" s="328"/>
      <c r="Y673" s="330"/>
      <c r="Z673" s="328"/>
      <c r="AA673" s="329"/>
      <c r="AB673" s="330"/>
      <c r="AC673" s="343"/>
      <c r="AD673" s="343"/>
      <c r="AE673" s="346"/>
      <c r="AF673" s="322"/>
      <c r="AG673" s="322"/>
      <c r="AH673" s="347"/>
      <c r="AI673" s="343"/>
      <c r="AJ673" s="343"/>
      <c r="AK673" s="346"/>
      <c r="AL673" s="322"/>
      <c r="AM673" s="322"/>
      <c r="AN673" s="347"/>
      <c r="AO673" s="343"/>
      <c r="AP673" s="343"/>
      <c r="AQ673" s="346"/>
      <c r="AR673" s="322"/>
      <c r="AS673" s="322"/>
      <c r="AT673" s="347"/>
      <c r="AU673" s="343"/>
      <c r="AV673" s="343"/>
      <c r="AW673" s="346"/>
      <c r="AX673" s="322"/>
      <c r="AY673" s="322"/>
      <c r="AZ673" s="347"/>
      <c r="BA673" s="343"/>
      <c r="BB673" s="343"/>
      <c r="BC673" s="346"/>
      <c r="BD673" s="347"/>
      <c r="BE673" s="359"/>
      <c r="BF673" s="328"/>
      <c r="BG673" s="329"/>
      <c r="BH673" s="330"/>
      <c r="BI673" s="328"/>
      <c r="BJ673" s="329"/>
      <c r="BK673" s="329"/>
      <c r="BL673" s="329"/>
      <c r="BM673" s="330"/>
      <c r="BN673" s="346"/>
      <c r="BO673" s="322"/>
      <c r="BP673" s="347"/>
      <c r="BQ673" s="346"/>
      <c r="BR673" s="347"/>
      <c r="BS673" s="362"/>
      <c r="BT673" s="328"/>
      <c r="BU673" s="329"/>
      <c r="BV673" s="329"/>
      <c r="BW673" s="330"/>
      <c r="BX673" s="2"/>
      <c r="BY673" s="8"/>
      <c r="BZ673" s="8"/>
      <c r="CA673" s="8"/>
      <c r="CB673" s="8"/>
      <c r="CC673" s="8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57"/>
      <c r="DI673" s="58"/>
      <c r="DJ673" s="58"/>
      <c r="DK673" s="57"/>
      <c r="DL673" s="58"/>
      <c r="DM673" s="58"/>
      <c r="DN673" s="57"/>
      <c r="DO673" s="58"/>
      <c r="DP673" s="59"/>
      <c r="DQ673" s="59"/>
      <c r="DR673" s="59"/>
      <c r="DZ673" s="133"/>
    </row>
    <row r="674" spans="1:130" ht="12.75" customHeight="1" x14ac:dyDescent="0.2">
      <c r="A674" s="1">
        <v>16</v>
      </c>
      <c r="B674" s="135" t="s">
        <v>103</v>
      </c>
      <c r="C674" s="135" t="s">
        <v>104</v>
      </c>
      <c r="D674" s="337" t="s">
        <v>105</v>
      </c>
      <c r="E674" s="324"/>
      <c r="F674" s="324"/>
      <c r="G674" s="324"/>
      <c r="H674" s="338"/>
      <c r="I674" s="337" t="s">
        <v>105</v>
      </c>
      <c r="J674" s="324"/>
      <c r="K674" s="324"/>
      <c r="L674" s="324"/>
      <c r="M674" s="338"/>
      <c r="N674" s="337" t="s">
        <v>105</v>
      </c>
      <c r="O674" s="324"/>
      <c r="P674" s="324"/>
      <c r="Q674" s="338"/>
      <c r="R674" s="337" t="s">
        <v>106</v>
      </c>
      <c r="S674" s="324"/>
      <c r="T674" s="338"/>
      <c r="U674" s="337" t="s">
        <v>106</v>
      </c>
      <c r="V674" s="324"/>
      <c r="W674" s="338"/>
      <c r="X674" s="337" t="s">
        <v>107</v>
      </c>
      <c r="Y674" s="338"/>
      <c r="Z674" s="337" t="s">
        <v>105</v>
      </c>
      <c r="AA674" s="324"/>
      <c r="AB674" s="338"/>
      <c r="AC674" s="344"/>
      <c r="AD674" s="344"/>
      <c r="AE674" s="328"/>
      <c r="AF674" s="329"/>
      <c r="AG674" s="329"/>
      <c r="AH674" s="330"/>
      <c r="AI674" s="344"/>
      <c r="AJ674" s="344"/>
      <c r="AK674" s="328"/>
      <c r="AL674" s="329"/>
      <c r="AM674" s="329"/>
      <c r="AN674" s="330"/>
      <c r="AO674" s="344"/>
      <c r="AP674" s="344"/>
      <c r="AQ674" s="328"/>
      <c r="AR674" s="329"/>
      <c r="AS674" s="329"/>
      <c r="AT674" s="330"/>
      <c r="AU674" s="344"/>
      <c r="AV674" s="344"/>
      <c r="AW674" s="328"/>
      <c r="AX674" s="329"/>
      <c r="AY674" s="329"/>
      <c r="AZ674" s="330"/>
      <c r="BA674" s="344"/>
      <c r="BB674" s="344"/>
      <c r="BC674" s="328"/>
      <c r="BD674" s="330"/>
      <c r="BE674" s="360"/>
      <c r="BF674" s="350" t="s">
        <v>108</v>
      </c>
      <c r="BG674" s="324"/>
      <c r="BH674" s="338"/>
      <c r="BI674" s="337" t="s">
        <v>109</v>
      </c>
      <c r="BJ674" s="338"/>
      <c r="BK674" s="337" t="s">
        <v>110</v>
      </c>
      <c r="BL674" s="324"/>
      <c r="BM674" s="338"/>
      <c r="BN674" s="328"/>
      <c r="BO674" s="329"/>
      <c r="BP674" s="330"/>
      <c r="BQ674" s="328"/>
      <c r="BR674" s="330"/>
      <c r="BS674" s="159" t="s">
        <v>104</v>
      </c>
      <c r="BT674" s="337" t="s">
        <v>111</v>
      </c>
      <c r="BU674" s="324"/>
      <c r="BV674" s="324"/>
      <c r="BW674" s="338"/>
      <c r="BX674" s="2"/>
      <c r="BY674" s="8"/>
      <c r="BZ674" s="8"/>
      <c r="CA674" s="8"/>
      <c r="CB674" s="8"/>
      <c r="CC674" s="8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57"/>
      <c r="DI674" s="58"/>
      <c r="DJ674" s="58"/>
      <c r="DK674" s="57"/>
      <c r="DL674" s="58"/>
      <c r="DM674" s="58"/>
      <c r="DN674" s="57"/>
      <c r="DO674" s="58"/>
      <c r="DP674" s="59"/>
      <c r="DQ674" s="59"/>
      <c r="DR674" s="59"/>
      <c r="DZ674" s="133"/>
    </row>
    <row r="675" spans="1:130" ht="12.75" customHeight="1" x14ac:dyDescent="0.2">
      <c r="A675" s="1">
        <v>16</v>
      </c>
      <c r="B675" s="160" t="s">
        <v>87</v>
      </c>
      <c r="C675" s="160" t="s">
        <v>19</v>
      </c>
      <c r="D675" s="339"/>
      <c r="E675" s="315"/>
      <c r="F675" s="315"/>
      <c r="G675" s="315"/>
      <c r="H675" s="318"/>
      <c r="I675" s="339"/>
      <c r="J675" s="315"/>
      <c r="K675" s="315"/>
      <c r="L675" s="315"/>
      <c r="M675" s="318"/>
      <c r="N675" s="340" t="str">
        <f t="shared" ref="N675:N698" si="65">IF(D675="","",INT(VLOOKUP($J$7,$DH$6:$DO$31,3,FALSE)+D675))</f>
        <v/>
      </c>
      <c r="O675" s="315"/>
      <c r="P675" s="315"/>
      <c r="Q675" s="318"/>
      <c r="R675" s="339"/>
      <c r="S675" s="315"/>
      <c r="T675" s="318"/>
      <c r="U675" s="339"/>
      <c r="V675" s="315"/>
      <c r="W675" s="318"/>
      <c r="X675" s="340" t="str">
        <f t="shared" ref="X675:X698" si="66">IF(OR(U675="",U675&gt;R675),"",100*(Z675/(6.11*EXP((17.27*R675)/(237.3+R675)))))</f>
        <v/>
      </c>
      <c r="Y675" s="318"/>
      <c r="Z675" s="339" t="str">
        <f t="shared" ref="Z675:Z698" si="67">IF(OR(U675="",U675&gt;R675),"",6.11*EXP((17.7*U675/(243.5+U675))))</f>
        <v/>
      </c>
      <c r="AA675" s="315"/>
      <c r="AB675" s="318"/>
      <c r="AC675" s="138"/>
      <c r="AD675" s="139"/>
      <c r="AE675" s="340"/>
      <c r="AF675" s="315"/>
      <c r="AG675" s="315"/>
      <c r="AH675" s="318"/>
      <c r="AI675" s="140"/>
      <c r="AJ675" s="139"/>
      <c r="AK675" s="340"/>
      <c r="AL675" s="315"/>
      <c r="AM675" s="315"/>
      <c r="AN675" s="318"/>
      <c r="AO675" s="140"/>
      <c r="AP675" s="139"/>
      <c r="AQ675" s="340"/>
      <c r="AR675" s="315"/>
      <c r="AS675" s="315"/>
      <c r="AT675" s="318"/>
      <c r="AU675" s="140"/>
      <c r="AV675" s="139"/>
      <c r="AW675" s="340"/>
      <c r="AX675" s="315"/>
      <c r="AY675" s="315"/>
      <c r="AZ675" s="318"/>
      <c r="BA675" s="140"/>
      <c r="BB675" s="141"/>
      <c r="BC675" s="340"/>
      <c r="BD675" s="318"/>
      <c r="BE675" s="161"/>
      <c r="BF675" s="341"/>
      <c r="BG675" s="315"/>
      <c r="BH675" s="318"/>
      <c r="BI675" s="340"/>
      <c r="BJ675" s="318"/>
      <c r="BK675" s="339" t="str">
        <f t="shared" ref="BK675:BK698" si="68">IF(BI675="","",BI675/1.94384)</f>
        <v/>
      </c>
      <c r="BL675" s="315"/>
      <c r="BM675" s="318"/>
      <c r="BN675" s="341"/>
      <c r="BO675" s="315"/>
      <c r="BP675" s="318"/>
      <c r="BQ675" s="341"/>
      <c r="BR675" s="318"/>
      <c r="BS675" s="142" t="s">
        <v>101</v>
      </c>
      <c r="BT675" s="339"/>
      <c r="BU675" s="315"/>
      <c r="BV675" s="315"/>
      <c r="BW675" s="318"/>
      <c r="BX675" s="2"/>
      <c r="BY675" s="8"/>
      <c r="BZ675" s="8"/>
      <c r="CA675" s="8"/>
      <c r="CB675" s="8"/>
      <c r="CC675" s="8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57"/>
      <c r="DI675" s="58"/>
      <c r="DJ675" s="58"/>
      <c r="DK675" s="57"/>
      <c r="DL675" s="58"/>
      <c r="DM675" s="58"/>
      <c r="DN675" s="57"/>
      <c r="DO675" s="58"/>
      <c r="DP675" s="59"/>
      <c r="DQ675" s="59"/>
      <c r="DR675" s="59"/>
      <c r="DZ675" s="133"/>
    </row>
    <row r="676" spans="1:130" ht="12.75" customHeight="1" x14ac:dyDescent="0.2">
      <c r="A676" s="1">
        <v>16</v>
      </c>
      <c r="B676" s="162" t="s">
        <v>94</v>
      </c>
      <c r="C676" s="162" t="s">
        <v>27</v>
      </c>
      <c r="D676" s="335"/>
      <c r="E676" s="302"/>
      <c r="F676" s="302"/>
      <c r="G676" s="302"/>
      <c r="H676" s="303"/>
      <c r="I676" s="335"/>
      <c r="J676" s="302"/>
      <c r="K676" s="302"/>
      <c r="L676" s="302"/>
      <c r="M676" s="303"/>
      <c r="N676" s="336" t="str">
        <f t="shared" si="65"/>
        <v/>
      </c>
      <c r="O676" s="302"/>
      <c r="P676" s="302"/>
      <c r="Q676" s="303"/>
      <c r="R676" s="335"/>
      <c r="S676" s="302"/>
      <c r="T676" s="303"/>
      <c r="U676" s="335"/>
      <c r="V676" s="302"/>
      <c r="W676" s="303"/>
      <c r="X676" s="336" t="str">
        <f t="shared" si="66"/>
        <v/>
      </c>
      <c r="Y676" s="303"/>
      <c r="Z676" s="335" t="str">
        <f t="shared" si="67"/>
        <v/>
      </c>
      <c r="AA676" s="302"/>
      <c r="AB676" s="303"/>
      <c r="AC676" s="144"/>
      <c r="AD676" s="145"/>
      <c r="AE676" s="336"/>
      <c r="AF676" s="302"/>
      <c r="AG676" s="302"/>
      <c r="AH676" s="303"/>
      <c r="AI676" s="146"/>
      <c r="AJ676" s="145"/>
      <c r="AK676" s="336"/>
      <c r="AL676" s="302"/>
      <c r="AM676" s="302"/>
      <c r="AN676" s="303"/>
      <c r="AO676" s="146"/>
      <c r="AP676" s="145"/>
      <c r="AQ676" s="336"/>
      <c r="AR676" s="302"/>
      <c r="AS676" s="302"/>
      <c r="AT676" s="303"/>
      <c r="AU676" s="146"/>
      <c r="AV676" s="145"/>
      <c r="AW676" s="336"/>
      <c r="AX676" s="302"/>
      <c r="AY676" s="302"/>
      <c r="AZ676" s="303"/>
      <c r="BA676" s="146"/>
      <c r="BB676" s="145"/>
      <c r="BC676" s="336"/>
      <c r="BD676" s="303"/>
      <c r="BE676" s="163"/>
      <c r="BF676" s="306"/>
      <c r="BG676" s="302"/>
      <c r="BH676" s="303"/>
      <c r="BI676" s="336"/>
      <c r="BJ676" s="303"/>
      <c r="BK676" s="335" t="str">
        <f t="shared" si="68"/>
        <v/>
      </c>
      <c r="BL676" s="302"/>
      <c r="BM676" s="303"/>
      <c r="BN676" s="306"/>
      <c r="BO676" s="302"/>
      <c r="BP676" s="303"/>
      <c r="BQ676" s="306"/>
      <c r="BR676" s="303"/>
      <c r="BS676" s="147" t="s">
        <v>117</v>
      </c>
      <c r="BT676" s="335"/>
      <c r="BU676" s="302"/>
      <c r="BV676" s="302"/>
      <c r="BW676" s="303"/>
      <c r="BX676" s="2"/>
      <c r="BY676" s="8"/>
      <c r="BZ676" s="8"/>
      <c r="CA676" s="8"/>
      <c r="CB676" s="8"/>
      <c r="CC676" s="8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57"/>
      <c r="DI676" s="58"/>
      <c r="DJ676" s="58"/>
      <c r="DK676" s="57"/>
      <c r="DL676" s="58"/>
      <c r="DM676" s="58"/>
      <c r="DN676" s="57"/>
      <c r="DO676" s="58"/>
      <c r="DP676" s="59"/>
      <c r="DQ676" s="59"/>
      <c r="DR676" s="59"/>
      <c r="DZ676" s="133"/>
    </row>
    <row r="677" spans="1:130" ht="12.75" customHeight="1" x14ac:dyDescent="0.2">
      <c r="A677" s="1">
        <v>16</v>
      </c>
      <c r="B677" s="162" t="s">
        <v>101</v>
      </c>
      <c r="C677" s="162" t="s">
        <v>33</v>
      </c>
      <c r="D677" s="335"/>
      <c r="E677" s="302"/>
      <c r="F677" s="302"/>
      <c r="G677" s="302"/>
      <c r="H677" s="303"/>
      <c r="I677" s="335"/>
      <c r="J677" s="302"/>
      <c r="K677" s="302"/>
      <c r="L677" s="302"/>
      <c r="M677" s="303"/>
      <c r="N677" s="336" t="str">
        <f t="shared" si="65"/>
        <v/>
      </c>
      <c r="O677" s="302"/>
      <c r="P677" s="302"/>
      <c r="Q677" s="303"/>
      <c r="R677" s="335"/>
      <c r="S677" s="302"/>
      <c r="T677" s="303"/>
      <c r="U677" s="335"/>
      <c r="V677" s="302"/>
      <c r="W677" s="303"/>
      <c r="X677" s="336" t="str">
        <f t="shared" si="66"/>
        <v/>
      </c>
      <c r="Y677" s="303"/>
      <c r="Z677" s="335" t="str">
        <f t="shared" si="67"/>
        <v/>
      </c>
      <c r="AA677" s="302"/>
      <c r="AB677" s="303"/>
      <c r="AC677" s="144"/>
      <c r="AD677" s="145"/>
      <c r="AE677" s="336"/>
      <c r="AF677" s="302"/>
      <c r="AG677" s="302"/>
      <c r="AH677" s="303"/>
      <c r="AI677" s="146"/>
      <c r="AJ677" s="145"/>
      <c r="AK677" s="336"/>
      <c r="AL677" s="302"/>
      <c r="AM677" s="302"/>
      <c r="AN677" s="303"/>
      <c r="AO677" s="146"/>
      <c r="AP677" s="145"/>
      <c r="AQ677" s="336"/>
      <c r="AR677" s="302"/>
      <c r="AS677" s="302"/>
      <c r="AT677" s="303"/>
      <c r="AU677" s="146"/>
      <c r="AV677" s="145"/>
      <c r="AW677" s="336"/>
      <c r="AX677" s="302"/>
      <c r="AY677" s="302"/>
      <c r="AZ677" s="303"/>
      <c r="BA677" s="146"/>
      <c r="BB677" s="145"/>
      <c r="BC677" s="336"/>
      <c r="BD677" s="303"/>
      <c r="BE677" s="163"/>
      <c r="BF677" s="306"/>
      <c r="BG677" s="302"/>
      <c r="BH677" s="303"/>
      <c r="BI677" s="336"/>
      <c r="BJ677" s="303"/>
      <c r="BK677" s="335" t="str">
        <f t="shared" si="68"/>
        <v/>
      </c>
      <c r="BL677" s="302"/>
      <c r="BM677" s="303"/>
      <c r="BN677" s="306"/>
      <c r="BO677" s="302"/>
      <c r="BP677" s="303"/>
      <c r="BQ677" s="306"/>
      <c r="BR677" s="303"/>
      <c r="BS677" s="148">
        <v>10</v>
      </c>
      <c r="BT677" s="335"/>
      <c r="BU677" s="302"/>
      <c r="BV677" s="302"/>
      <c r="BW677" s="303"/>
      <c r="BX677" s="2"/>
      <c r="BY677" s="8"/>
      <c r="BZ677" s="8"/>
      <c r="CA677" s="8"/>
      <c r="CB677" s="8"/>
      <c r="CC677" s="8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57"/>
      <c r="DI677" s="58"/>
      <c r="DJ677" s="58"/>
      <c r="DK677" s="57"/>
      <c r="DL677" s="58"/>
      <c r="DM677" s="58"/>
      <c r="DN677" s="57"/>
      <c r="DO677" s="58"/>
      <c r="DP677" s="59"/>
      <c r="DQ677" s="59"/>
      <c r="DR677" s="59"/>
      <c r="DZ677" s="133"/>
    </row>
    <row r="678" spans="1:130" ht="12.75" customHeight="1" x14ac:dyDescent="0.2">
      <c r="A678" s="1">
        <v>16</v>
      </c>
      <c r="B678" s="162" t="s">
        <v>117</v>
      </c>
      <c r="C678" s="162" t="s">
        <v>47</v>
      </c>
      <c r="D678" s="335"/>
      <c r="E678" s="302"/>
      <c r="F678" s="302"/>
      <c r="G678" s="302"/>
      <c r="H678" s="303"/>
      <c r="I678" s="335"/>
      <c r="J678" s="302"/>
      <c r="K678" s="302"/>
      <c r="L678" s="302"/>
      <c r="M678" s="303"/>
      <c r="N678" s="336" t="str">
        <f t="shared" si="65"/>
        <v/>
      </c>
      <c r="O678" s="302"/>
      <c r="P678" s="302"/>
      <c r="Q678" s="303"/>
      <c r="R678" s="335"/>
      <c r="S678" s="302"/>
      <c r="T678" s="303"/>
      <c r="U678" s="335"/>
      <c r="V678" s="302"/>
      <c r="W678" s="303"/>
      <c r="X678" s="336" t="str">
        <f t="shared" si="66"/>
        <v/>
      </c>
      <c r="Y678" s="303"/>
      <c r="Z678" s="335" t="str">
        <f t="shared" si="67"/>
        <v/>
      </c>
      <c r="AA678" s="302"/>
      <c r="AB678" s="303"/>
      <c r="AC678" s="144"/>
      <c r="AD678" s="145"/>
      <c r="AE678" s="336"/>
      <c r="AF678" s="302"/>
      <c r="AG678" s="302"/>
      <c r="AH678" s="303"/>
      <c r="AI678" s="146"/>
      <c r="AJ678" s="145"/>
      <c r="AK678" s="336"/>
      <c r="AL678" s="302"/>
      <c r="AM678" s="302"/>
      <c r="AN678" s="303"/>
      <c r="AO678" s="146"/>
      <c r="AP678" s="145"/>
      <c r="AQ678" s="336"/>
      <c r="AR678" s="302"/>
      <c r="AS678" s="302"/>
      <c r="AT678" s="303"/>
      <c r="AU678" s="146"/>
      <c r="AV678" s="145"/>
      <c r="AW678" s="336"/>
      <c r="AX678" s="302"/>
      <c r="AY678" s="302"/>
      <c r="AZ678" s="303"/>
      <c r="BA678" s="146"/>
      <c r="BB678" s="145"/>
      <c r="BC678" s="336"/>
      <c r="BD678" s="303"/>
      <c r="BE678" s="163"/>
      <c r="BF678" s="306"/>
      <c r="BG678" s="302"/>
      <c r="BH678" s="303"/>
      <c r="BI678" s="336"/>
      <c r="BJ678" s="303"/>
      <c r="BK678" s="335" t="str">
        <f t="shared" si="68"/>
        <v/>
      </c>
      <c r="BL678" s="302"/>
      <c r="BM678" s="303"/>
      <c r="BN678" s="306"/>
      <c r="BO678" s="302"/>
      <c r="BP678" s="303"/>
      <c r="BQ678" s="306"/>
      <c r="BR678" s="303"/>
      <c r="BS678" s="148">
        <v>11</v>
      </c>
      <c r="BT678" s="335"/>
      <c r="BU678" s="302"/>
      <c r="BV678" s="302"/>
      <c r="BW678" s="303"/>
      <c r="BX678" s="2"/>
      <c r="BY678" s="8"/>
      <c r="BZ678" s="8"/>
      <c r="CA678" s="8"/>
      <c r="CB678" s="8"/>
      <c r="CC678" s="8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57"/>
      <c r="DI678" s="58"/>
      <c r="DJ678" s="58"/>
      <c r="DK678" s="57"/>
      <c r="DL678" s="58"/>
      <c r="DM678" s="58"/>
      <c r="DN678" s="57"/>
      <c r="DO678" s="58"/>
      <c r="DP678" s="59"/>
      <c r="DQ678" s="59"/>
      <c r="DR678" s="59"/>
      <c r="DZ678" s="133"/>
    </row>
    <row r="679" spans="1:130" ht="12.75" customHeight="1" x14ac:dyDescent="0.2">
      <c r="A679" s="1">
        <v>16</v>
      </c>
      <c r="B679" s="163" t="s">
        <v>145</v>
      </c>
      <c r="C679" s="163" t="s">
        <v>75</v>
      </c>
      <c r="D679" s="335"/>
      <c r="E679" s="302"/>
      <c r="F679" s="302"/>
      <c r="G679" s="302"/>
      <c r="H679" s="303"/>
      <c r="I679" s="335"/>
      <c r="J679" s="302"/>
      <c r="K679" s="302"/>
      <c r="L679" s="302"/>
      <c r="M679" s="303"/>
      <c r="N679" s="336" t="str">
        <f t="shared" si="65"/>
        <v/>
      </c>
      <c r="O679" s="302"/>
      <c r="P679" s="302"/>
      <c r="Q679" s="303"/>
      <c r="R679" s="335"/>
      <c r="S679" s="302"/>
      <c r="T679" s="303"/>
      <c r="U679" s="335"/>
      <c r="V679" s="302"/>
      <c r="W679" s="303"/>
      <c r="X679" s="336" t="str">
        <f t="shared" si="66"/>
        <v/>
      </c>
      <c r="Y679" s="303"/>
      <c r="Z679" s="335" t="str">
        <f t="shared" si="67"/>
        <v/>
      </c>
      <c r="AA679" s="302"/>
      <c r="AB679" s="303"/>
      <c r="AC679" s="144"/>
      <c r="AD679" s="145"/>
      <c r="AE679" s="336"/>
      <c r="AF679" s="302"/>
      <c r="AG679" s="302"/>
      <c r="AH679" s="303"/>
      <c r="AI679" s="146"/>
      <c r="AJ679" s="145"/>
      <c r="AK679" s="336"/>
      <c r="AL679" s="302"/>
      <c r="AM679" s="302"/>
      <c r="AN679" s="303"/>
      <c r="AO679" s="146"/>
      <c r="AP679" s="145"/>
      <c r="AQ679" s="336"/>
      <c r="AR679" s="302"/>
      <c r="AS679" s="302"/>
      <c r="AT679" s="303"/>
      <c r="AU679" s="146"/>
      <c r="AV679" s="145"/>
      <c r="AW679" s="336"/>
      <c r="AX679" s="302"/>
      <c r="AY679" s="302"/>
      <c r="AZ679" s="303"/>
      <c r="BA679" s="146"/>
      <c r="BB679" s="145"/>
      <c r="BC679" s="336"/>
      <c r="BD679" s="303"/>
      <c r="BE679" s="163"/>
      <c r="BF679" s="306"/>
      <c r="BG679" s="302"/>
      <c r="BH679" s="303"/>
      <c r="BI679" s="336"/>
      <c r="BJ679" s="303"/>
      <c r="BK679" s="335" t="str">
        <f t="shared" si="68"/>
        <v/>
      </c>
      <c r="BL679" s="302"/>
      <c r="BM679" s="303"/>
      <c r="BN679" s="306"/>
      <c r="BO679" s="302"/>
      <c r="BP679" s="303"/>
      <c r="BQ679" s="306"/>
      <c r="BR679" s="303"/>
      <c r="BS679" s="148">
        <v>12</v>
      </c>
      <c r="BT679" s="335"/>
      <c r="BU679" s="302"/>
      <c r="BV679" s="302"/>
      <c r="BW679" s="303"/>
      <c r="BX679" s="2"/>
      <c r="BY679" s="8"/>
      <c r="BZ679" s="8"/>
      <c r="CA679" s="8"/>
      <c r="CB679" s="8"/>
      <c r="CC679" s="8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57"/>
      <c r="DI679" s="58"/>
      <c r="DJ679" s="58"/>
      <c r="DK679" s="57"/>
      <c r="DL679" s="58"/>
      <c r="DM679" s="58"/>
      <c r="DN679" s="57"/>
      <c r="DO679" s="58"/>
      <c r="DP679" s="59"/>
      <c r="DQ679" s="59"/>
      <c r="DR679" s="59"/>
      <c r="DZ679" s="133"/>
    </row>
    <row r="680" spans="1:130" ht="12.75" customHeight="1" x14ac:dyDescent="0.2">
      <c r="A680" s="1">
        <v>16</v>
      </c>
      <c r="B680" s="163" t="s">
        <v>151</v>
      </c>
      <c r="C680" s="163" t="s">
        <v>87</v>
      </c>
      <c r="D680" s="335"/>
      <c r="E680" s="302"/>
      <c r="F680" s="302"/>
      <c r="G680" s="302"/>
      <c r="H680" s="303"/>
      <c r="I680" s="335"/>
      <c r="J680" s="302"/>
      <c r="K680" s="302"/>
      <c r="L680" s="302"/>
      <c r="M680" s="303"/>
      <c r="N680" s="336" t="str">
        <f t="shared" si="65"/>
        <v/>
      </c>
      <c r="O680" s="302"/>
      <c r="P680" s="302"/>
      <c r="Q680" s="303"/>
      <c r="R680" s="335"/>
      <c r="S680" s="302"/>
      <c r="T680" s="303"/>
      <c r="U680" s="335"/>
      <c r="V680" s="302"/>
      <c r="W680" s="303"/>
      <c r="X680" s="336" t="str">
        <f t="shared" si="66"/>
        <v/>
      </c>
      <c r="Y680" s="303"/>
      <c r="Z680" s="335" t="str">
        <f t="shared" si="67"/>
        <v/>
      </c>
      <c r="AA680" s="302"/>
      <c r="AB680" s="303"/>
      <c r="AC680" s="144"/>
      <c r="AD680" s="145"/>
      <c r="AE680" s="336"/>
      <c r="AF680" s="302"/>
      <c r="AG680" s="302"/>
      <c r="AH680" s="303"/>
      <c r="AI680" s="146"/>
      <c r="AJ680" s="145"/>
      <c r="AK680" s="336"/>
      <c r="AL680" s="302"/>
      <c r="AM680" s="302"/>
      <c r="AN680" s="303"/>
      <c r="AO680" s="146"/>
      <c r="AP680" s="145"/>
      <c r="AQ680" s="336"/>
      <c r="AR680" s="302"/>
      <c r="AS680" s="302"/>
      <c r="AT680" s="303"/>
      <c r="AU680" s="146"/>
      <c r="AV680" s="145"/>
      <c r="AW680" s="336"/>
      <c r="AX680" s="302"/>
      <c r="AY680" s="302"/>
      <c r="AZ680" s="303"/>
      <c r="BA680" s="146"/>
      <c r="BB680" s="145"/>
      <c r="BC680" s="336"/>
      <c r="BD680" s="303"/>
      <c r="BE680" s="163"/>
      <c r="BF680" s="306"/>
      <c r="BG680" s="302"/>
      <c r="BH680" s="303"/>
      <c r="BI680" s="336"/>
      <c r="BJ680" s="303"/>
      <c r="BK680" s="335" t="str">
        <f t="shared" si="68"/>
        <v/>
      </c>
      <c r="BL680" s="302"/>
      <c r="BM680" s="303"/>
      <c r="BN680" s="306"/>
      <c r="BO680" s="302"/>
      <c r="BP680" s="303"/>
      <c r="BQ680" s="306"/>
      <c r="BR680" s="303"/>
      <c r="BS680" s="148">
        <v>13</v>
      </c>
      <c r="BT680" s="335"/>
      <c r="BU680" s="302"/>
      <c r="BV680" s="302"/>
      <c r="BW680" s="303"/>
      <c r="BX680" s="2"/>
      <c r="BY680" s="8"/>
      <c r="BZ680" s="8"/>
      <c r="CA680" s="8"/>
      <c r="CB680" s="8"/>
      <c r="CC680" s="8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57"/>
      <c r="DI680" s="58"/>
      <c r="DJ680" s="58"/>
      <c r="DK680" s="57"/>
      <c r="DL680" s="58"/>
      <c r="DM680" s="58"/>
      <c r="DN680" s="57"/>
      <c r="DO680" s="58"/>
      <c r="DP680" s="59"/>
      <c r="DQ680" s="59"/>
      <c r="DR680" s="59"/>
      <c r="DZ680" s="133"/>
    </row>
    <row r="681" spans="1:130" ht="12.75" customHeight="1" x14ac:dyDescent="0.2">
      <c r="A681" s="1">
        <v>16</v>
      </c>
      <c r="B681" s="163" t="s">
        <v>158</v>
      </c>
      <c r="C681" s="163" t="s">
        <v>94</v>
      </c>
      <c r="D681" s="335"/>
      <c r="E681" s="302"/>
      <c r="F681" s="302"/>
      <c r="G681" s="302"/>
      <c r="H681" s="303"/>
      <c r="I681" s="335"/>
      <c r="J681" s="302"/>
      <c r="K681" s="302"/>
      <c r="L681" s="302"/>
      <c r="M681" s="303"/>
      <c r="N681" s="336" t="str">
        <f t="shared" si="65"/>
        <v/>
      </c>
      <c r="O681" s="302"/>
      <c r="P681" s="302"/>
      <c r="Q681" s="303"/>
      <c r="R681" s="335"/>
      <c r="S681" s="302"/>
      <c r="T681" s="303"/>
      <c r="U681" s="335"/>
      <c r="V681" s="302"/>
      <c r="W681" s="303"/>
      <c r="X681" s="336" t="str">
        <f t="shared" si="66"/>
        <v/>
      </c>
      <c r="Y681" s="303"/>
      <c r="Z681" s="335" t="str">
        <f t="shared" si="67"/>
        <v/>
      </c>
      <c r="AA681" s="302"/>
      <c r="AB681" s="303"/>
      <c r="AC681" s="144"/>
      <c r="AD681" s="145"/>
      <c r="AE681" s="336"/>
      <c r="AF681" s="302"/>
      <c r="AG681" s="302"/>
      <c r="AH681" s="303"/>
      <c r="AI681" s="146"/>
      <c r="AJ681" s="145"/>
      <c r="AK681" s="336"/>
      <c r="AL681" s="302"/>
      <c r="AM681" s="302"/>
      <c r="AN681" s="303"/>
      <c r="AO681" s="146"/>
      <c r="AP681" s="145"/>
      <c r="AQ681" s="336"/>
      <c r="AR681" s="302"/>
      <c r="AS681" s="302"/>
      <c r="AT681" s="303"/>
      <c r="AU681" s="146"/>
      <c r="AV681" s="145"/>
      <c r="AW681" s="336"/>
      <c r="AX681" s="302"/>
      <c r="AY681" s="302"/>
      <c r="AZ681" s="303"/>
      <c r="BA681" s="146"/>
      <c r="BB681" s="145"/>
      <c r="BC681" s="336"/>
      <c r="BD681" s="303"/>
      <c r="BE681" s="163"/>
      <c r="BF681" s="306"/>
      <c r="BG681" s="302"/>
      <c r="BH681" s="303"/>
      <c r="BI681" s="336"/>
      <c r="BJ681" s="303"/>
      <c r="BK681" s="335" t="str">
        <f t="shared" si="68"/>
        <v/>
      </c>
      <c r="BL681" s="302"/>
      <c r="BM681" s="303"/>
      <c r="BN681" s="306"/>
      <c r="BO681" s="302"/>
      <c r="BP681" s="303"/>
      <c r="BQ681" s="306"/>
      <c r="BR681" s="303"/>
      <c r="BS681" s="148">
        <v>14</v>
      </c>
      <c r="BT681" s="335"/>
      <c r="BU681" s="302"/>
      <c r="BV681" s="302"/>
      <c r="BW681" s="303"/>
      <c r="BX681" s="2"/>
      <c r="BY681" s="8"/>
      <c r="BZ681" s="8"/>
      <c r="CA681" s="8"/>
      <c r="CB681" s="8"/>
      <c r="CC681" s="8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57"/>
      <c r="DI681" s="58"/>
      <c r="DJ681" s="58"/>
      <c r="DK681" s="57"/>
      <c r="DL681" s="58"/>
      <c r="DM681" s="58"/>
      <c r="DN681" s="57"/>
      <c r="DO681" s="58"/>
      <c r="DP681" s="59"/>
      <c r="DQ681" s="59"/>
      <c r="DR681" s="59"/>
      <c r="DZ681" s="133"/>
    </row>
    <row r="682" spans="1:130" ht="12.75" customHeight="1" x14ac:dyDescent="0.2">
      <c r="A682" s="1">
        <v>16</v>
      </c>
      <c r="B682" s="163" t="s">
        <v>163</v>
      </c>
      <c r="C682" s="163" t="s">
        <v>101</v>
      </c>
      <c r="D682" s="335"/>
      <c r="E682" s="302"/>
      <c r="F682" s="302"/>
      <c r="G682" s="302"/>
      <c r="H682" s="303"/>
      <c r="I682" s="335"/>
      <c r="J682" s="302"/>
      <c r="K682" s="302"/>
      <c r="L682" s="302"/>
      <c r="M682" s="303"/>
      <c r="N682" s="336" t="str">
        <f t="shared" si="65"/>
        <v/>
      </c>
      <c r="O682" s="302"/>
      <c r="P682" s="302"/>
      <c r="Q682" s="303"/>
      <c r="R682" s="335"/>
      <c r="S682" s="302"/>
      <c r="T682" s="303"/>
      <c r="U682" s="335"/>
      <c r="V682" s="302"/>
      <c r="W682" s="303"/>
      <c r="X682" s="336" t="str">
        <f t="shared" si="66"/>
        <v/>
      </c>
      <c r="Y682" s="303"/>
      <c r="Z682" s="335" t="str">
        <f t="shared" si="67"/>
        <v/>
      </c>
      <c r="AA682" s="302"/>
      <c r="AB682" s="303"/>
      <c r="AC682" s="144"/>
      <c r="AD682" s="145"/>
      <c r="AE682" s="336"/>
      <c r="AF682" s="302"/>
      <c r="AG682" s="302"/>
      <c r="AH682" s="303"/>
      <c r="AI682" s="146"/>
      <c r="AJ682" s="145"/>
      <c r="AK682" s="336"/>
      <c r="AL682" s="302"/>
      <c r="AM682" s="302"/>
      <c r="AN682" s="303"/>
      <c r="AO682" s="146"/>
      <c r="AP682" s="145"/>
      <c r="AQ682" s="336"/>
      <c r="AR682" s="302"/>
      <c r="AS682" s="302"/>
      <c r="AT682" s="303"/>
      <c r="AU682" s="146"/>
      <c r="AV682" s="145"/>
      <c r="AW682" s="336"/>
      <c r="AX682" s="302"/>
      <c r="AY682" s="302"/>
      <c r="AZ682" s="303"/>
      <c r="BA682" s="146"/>
      <c r="BB682" s="145"/>
      <c r="BC682" s="336"/>
      <c r="BD682" s="303"/>
      <c r="BE682" s="163"/>
      <c r="BF682" s="306"/>
      <c r="BG682" s="302"/>
      <c r="BH682" s="303"/>
      <c r="BI682" s="336"/>
      <c r="BJ682" s="303"/>
      <c r="BK682" s="335" t="str">
        <f t="shared" si="68"/>
        <v/>
      </c>
      <c r="BL682" s="302"/>
      <c r="BM682" s="303"/>
      <c r="BN682" s="306"/>
      <c r="BO682" s="302"/>
      <c r="BP682" s="303"/>
      <c r="BQ682" s="306"/>
      <c r="BR682" s="303"/>
      <c r="BS682" s="148">
        <v>15</v>
      </c>
      <c r="BT682" s="335"/>
      <c r="BU682" s="302"/>
      <c r="BV682" s="302"/>
      <c r="BW682" s="303"/>
      <c r="BX682" s="2"/>
      <c r="BY682" s="8"/>
      <c r="BZ682" s="8"/>
      <c r="CA682" s="8"/>
      <c r="CB682" s="8"/>
      <c r="CC682" s="8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57"/>
      <c r="DI682" s="58"/>
      <c r="DJ682" s="58"/>
      <c r="DK682" s="57"/>
      <c r="DL682" s="58"/>
      <c r="DM682" s="58"/>
      <c r="DN682" s="57"/>
      <c r="DO682" s="58"/>
      <c r="DP682" s="59"/>
      <c r="DQ682" s="59"/>
      <c r="DR682" s="59"/>
      <c r="DZ682" s="133"/>
    </row>
    <row r="683" spans="1:130" ht="12.75" customHeight="1" x14ac:dyDescent="0.2">
      <c r="A683" s="1">
        <v>16</v>
      </c>
      <c r="B683" s="163" t="s">
        <v>171</v>
      </c>
      <c r="C683" s="163" t="s">
        <v>117</v>
      </c>
      <c r="D683" s="335"/>
      <c r="E683" s="302"/>
      <c r="F683" s="302"/>
      <c r="G683" s="302"/>
      <c r="H683" s="303"/>
      <c r="I683" s="335"/>
      <c r="J683" s="302"/>
      <c r="K683" s="302"/>
      <c r="L683" s="302"/>
      <c r="M683" s="303"/>
      <c r="N683" s="336" t="str">
        <f t="shared" si="65"/>
        <v/>
      </c>
      <c r="O683" s="302"/>
      <c r="P683" s="302"/>
      <c r="Q683" s="303"/>
      <c r="R683" s="335"/>
      <c r="S683" s="302"/>
      <c r="T683" s="303"/>
      <c r="U683" s="335"/>
      <c r="V683" s="302"/>
      <c r="W683" s="303"/>
      <c r="X683" s="336" t="str">
        <f t="shared" si="66"/>
        <v/>
      </c>
      <c r="Y683" s="303"/>
      <c r="Z683" s="335" t="str">
        <f t="shared" si="67"/>
        <v/>
      </c>
      <c r="AA683" s="302"/>
      <c r="AB683" s="303"/>
      <c r="AC683" s="144"/>
      <c r="AD683" s="145"/>
      <c r="AE683" s="336"/>
      <c r="AF683" s="302"/>
      <c r="AG683" s="302"/>
      <c r="AH683" s="303"/>
      <c r="AI683" s="146"/>
      <c r="AJ683" s="145"/>
      <c r="AK683" s="336"/>
      <c r="AL683" s="302"/>
      <c r="AM683" s="302"/>
      <c r="AN683" s="303"/>
      <c r="AO683" s="146"/>
      <c r="AP683" s="145"/>
      <c r="AQ683" s="336"/>
      <c r="AR683" s="302"/>
      <c r="AS683" s="302"/>
      <c r="AT683" s="303"/>
      <c r="AU683" s="146"/>
      <c r="AV683" s="145"/>
      <c r="AW683" s="336"/>
      <c r="AX683" s="302"/>
      <c r="AY683" s="302"/>
      <c r="AZ683" s="303"/>
      <c r="BA683" s="146"/>
      <c r="BB683" s="145"/>
      <c r="BC683" s="336"/>
      <c r="BD683" s="303"/>
      <c r="BE683" s="163"/>
      <c r="BF683" s="306"/>
      <c r="BG683" s="302"/>
      <c r="BH683" s="303"/>
      <c r="BI683" s="336"/>
      <c r="BJ683" s="303"/>
      <c r="BK683" s="335" t="str">
        <f t="shared" si="68"/>
        <v/>
      </c>
      <c r="BL683" s="302"/>
      <c r="BM683" s="303"/>
      <c r="BN683" s="306"/>
      <c r="BO683" s="302"/>
      <c r="BP683" s="303"/>
      <c r="BQ683" s="306"/>
      <c r="BR683" s="303"/>
      <c r="BS683" s="148">
        <v>16</v>
      </c>
      <c r="BT683" s="335"/>
      <c r="BU683" s="302"/>
      <c r="BV683" s="302"/>
      <c r="BW683" s="303"/>
      <c r="BX683" s="2"/>
      <c r="BY683" s="8"/>
      <c r="BZ683" s="8"/>
      <c r="CA683" s="8"/>
      <c r="CB683" s="8"/>
      <c r="CC683" s="8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57"/>
      <c r="DI683" s="58"/>
      <c r="DJ683" s="58"/>
      <c r="DK683" s="57"/>
      <c r="DL683" s="58"/>
      <c r="DM683" s="58"/>
      <c r="DN683" s="57"/>
      <c r="DO683" s="58"/>
      <c r="DP683" s="59"/>
      <c r="DQ683" s="59"/>
      <c r="DR683" s="59"/>
      <c r="DZ683" s="133"/>
    </row>
    <row r="684" spans="1:130" ht="12.75" customHeight="1" x14ac:dyDescent="0.2">
      <c r="A684" s="1">
        <v>16</v>
      </c>
      <c r="B684" s="163" t="s">
        <v>177</v>
      </c>
      <c r="C684" s="163" t="s">
        <v>145</v>
      </c>
      <c r="D684" s="335"/>
      <c r="E684" s="302"/>
      <c r="F684" s="302"/>
      <c r="G684" s="302"/>
      <c r="H684" s="303"/>
      <c r="I684" s="335"/>
      <c r="J684" s="302"/>
      <c r="K684" s="302"/>
      <c r="L684" s="302"/>
      <c r="M684" s="303"/>
      <c r="N684" s="336" t="str">
        <f t="shared" si="65"/>
        <v/>
      </c>
      <c r="O684" s="302"/>
      <c r="P684" s="302"/>
      <c r="Q684" s="303"/>
      <c r="R684" s="335"/>
      <c r="S684" s="302"/>
      <c r="T684" s="303"/>
      <c r="U684" s="335"/>
      <c r="V684" s="302"/>
      <c r="W684" s="303"/>
      <c r="X684" s="336" t="str">
        <f t="shared" si="66"/>
        <v/>
      </c>
      <c r="Y684" s="303"/>
      <c r="Z684" s="335" t="str">
        <f t="shared" si="67"/>
        <v/>
      </c>
      <c r="AA684" s="302"/>
      <c r="AB684" s="303"/>
      <c r="AC684" s="144"/>
      <c r="AD684" s="145"/>
      <c r="AE684" s="336"/>
      <c r="AF684" s="302"/>
      <c r="AG684" s="302"/>
      <c r="AH684" s="303"/>
      <c r="AI684" s="146"/>
      <c r="AJ684" s="145"/>
      <c r="AK684" s="336"/>
      <c r="AL684" s="302"/>
      <c r="AM684" s="302"/>
      <c r="AN684" s="303"/>
      <c r="AO684" s="146"/>
      <c r="AP684" s="145"/>
      <c r="AQ684" s="336"/>
      <c r="AR684" s="302"/>
      <c r="AS684" s="302"/>
      <c r="AT684" s="303"/>
      <c r="AU684" s="146"/>
      <c r="AV684" s="145"/>
      <c r="AW684" s="336"/>
      <c r="AX684" s="302"/>
      <c r="AY684" s="302"/>
      <c r="AZ684" s="303"/>
      <c r="BA684" s="146"/>
      <c r="BB684" s="145"/>
      <c r="BC684" s="336"/>
      <c r="BD684" s="303"/>
      <c r="BE684" s="163"/>
      <c r="BF684" s="306"/>
      <c r="BG684" s="302"/>
      <c r="BH684" s="303"/>
      <c r="BI684" s="336"/>
      <c r="BJ684" s="303"/>
      <c r="BK684" s="335" t="str">
        <f t="shared" si="68"/>
        <v/>
      </c>
      <c r="BL684" s="302"/>
      <c r="BM684" s="303"/>
      <c r="BN684" s="306"/>
      <c r="BO684" s="302"/>
      <c r="BP684" s="303"/>
      <c r="BQ684" s="306"/>
      <c r="BR684" s="303"/>
      <c r="BS684" s="148">
        <v>17</v>
      </c>
      <c r="BT684" s="335"/>
      <c r="BU684" s="302"/>
      <c r="BV684" s="302"/>
      <c r="BW684" s="303"/>
      <c r="BX684" s="2"/>
      <c r="BY684" s="8"/>
      <c r="BZ684" s="8"/>
      <c r="CA684" s="8"/>
      <c r="CB684" s="8"/>
      <c r="CC684" s="8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57"/>
      <c r="DI684" s="58"/>
      <c r="DJ684" s="58"/>
      <c r="DK684" s="57"/>
      <c r="DL684" s="58"/>
      <c r="DM684" s="58"/>
      <c r="DN684" s="57"/>
      <c r="DO684" s="58"/>
      <c r="DP684" s="59"/>
      <c r="DQ684" s="59"/>
      <c r="DR684" s="59"/>
      <c r="DZ684" s="133"/>
    </row>
    <row r="685" spans="1:130" ht="12.75" customHeight="1" x14ac:dyDescent="0.2">
      <c r="A685" s="1">
        <v>16</v>
      </c>
      <c r="B685" s="163" t="s">
        <v>186</v>
      </c>
      <c r="C685" s="163" t="s">
        <v>151</v>
      </c>
      <c r="D685" s="335"/>
      <c r="E685" s="302"/>
      <c r="F685" s="302"/>
      <c r="G685" s="302"/>
      <c r="H685" s="303"/>
      <c r="I685" s="335"/>
      <c r="J685" s="302"/>
      <c r="K685" s="302"/>
      <c r="L685" s="302"/>
      <c r="M685" s="303"/>
      <c r="N685" s="336" t="str">
        <f t="shared" si="65"/>
        <v/>
      </c>
      <c r="O685" s="302"/>
      <c r="P685" s="302"/>
      <c r="Q685" s="303"/>
      <c r="R685" s="335"/>
      <c r="S685" s="302"/>
      <c r="T685" s="303"/>
      <c r="U685" s="335"/>
      <c r="V685" s="302"/>
      <c r="W685" s="303"/>
      <c r="X685" s="336" t="str">
        <f t="shared" si="66"/>
        <v/>
      </c>
      <c r="Y685" s="303"/>
      <c r="Z685" s="335" t="str">
        <f t="shared" si="67"/>
        <v/>
      </c>
      <c r="AA685" s="302"/>
      <c r="AB685" s="303"/>
      <c r="AC685" s="144"/>
      <c r="AD685" s="145"/>
      <c r="AE685" s="336"/>
      <c r="AF685" s="302"/>
      <c r="AG685" s="302"/>
      <c r="AH685" s="303"/>
      <c r="AI685" s="146"/>
      <c r="AJ685" s="145"/>
      <c r="AK685" s="336"/>
      <c r="AL685" s="302"/>
      <c r="AM685" s="302"/>
      <c r="AN685" s="303"/>
      <c r="AO685" s="146"/>
      <c r="AP685" s="145"/>
      <c r="AQ685" s="336"/>
      <c r="AR685" s="302"/>
      <c r="AS685" s="302"/>
      <c r="AT685" s="303"/>
      <c r="AU685" s="146"/>
      <c r="AV685" s="145"/>
      <c r="AW685" s="336"/>
      <c r="AX685" s="302"/>
      <c r="AY685" s="302"/>
      <c r="AZ685" s="303"/>
      <c r="BA685" s="146"/>
      <c r="BB685" s="145"/>
      <c r="BC685" s="336"/>
      <c r="BD685" s="303"/>
      <c r="BE685" s="163"/>
      <c r="BF685" s="306"/>
      <c r="BG685" s="302"/>
      <c r="BH685" s="303"/>
      <c r="BI685" s="336"/>
      <c r="BJ685" s="303"/>
      <c r="BK685" s="335" t="str">
        <f t="shared" si="68"/>
        <v/>
      </c>
      <c r="BL685" s="302"/>
      <c r="BM685" s="303"/>
      <c r="BN685" s="306"/>
      <c r="BO685" s="302"/>
      <c r="BP685" s="303"/>
      <c r="BQ685" s="306"/>
      <c r="BR685" s="303"/>
      <c r="BS685" s="148">
        <v>18</v>
      </c>
      <c r="BT685" s="335"/>
      <c r="BU685" s="302"/>
      <c r="BV685" s="302"/>
      <c r="BW685" s="303"/>
      <c r="BX685" s="2"/>
      <c r="BY685" s="8"/>
      <c r="BZ685" s="8"/>
      <c r="CA685" s="8"/>
      <c r="CB685" s="8"/>
      <c r="CC685" s="8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57"/>
      <c r="DI685" s="58"/>
      <c r="DJ685" s="58"/>
      <c r="DK685" s="57"/>
      <c r="DL685" s="58"/>
      <c r="DM685" s="58"/>
      <c r="DN685" s="57"/>
      <c r="DO685" s="58"/>
      <c r="DP685" s="59"/>
      <c r="DQ685" s="59"/>
      <c r="DR685" s="59"/>
      <c r="DZ685" s="133"/>
    </row>
    <row r="686" spans="1:130" ht="12.75" customHeight="1" x14ac:dyDescent="0.2">
      <c r="A686" s="1">
        <v>16</v>
      </c>
      <c r="B686" s="163" t="s">
        <v>195</v>
      </c>
      <c r="C686" s="163" t="s">
        <v>158</v>
      </c>
      <c r="D686" s="335"/>
      <c r="E686" s="302"/>
      <c r="F686" s="302"/>
      <c r="G686" s="302"/>
      <c r="H686" s="303"/>
      <c r="I686" s="335"/>
      <c r="J686" s="302"/>
      <c r="K686" s="302"/>
      <c r="L686" s="302"/>
      <c r="M686" s="303"/>
      <c r="N686" s="336" t="str">
        <f t="shared" si="65"/>
        <v/>
      </c>
      <c r="O686" s="302"/>
      <c r="P686" s="302"/>
      <c r="Q686" s="303"/>
      <c r="R686" s="335"/>
      <c r="S686" s="302"/>
      <c r="T686" s="303"/>
      <c r="U686" s="335"/>
      <c r="V686" s="302"/>
      <c r="W686" s="303"/>
      <c r="X686" s="336" t="str">
        <f t="shared" si="66"/>
        <v/>
      </c>
      <c r="Y686" s="303"/>
      <c r="Z686" s="335" t="str">
        <f t="shared" si="67"/>
        <v/>
      </c>
      <c r="AA686" s="302"/>
      <c r="AB686" s="303"/>
      <c r="AC686" s="144"/>
      <c r="AD686" s="145"/>
      <c r="AE686" s="336"/>
      <c r="AF686" s="302"/>
      <c r="AG686" s="302"/>
      <c r="AH686" s="303"/>
      <c r="AI686" s="146"/>
      <c r="AJ686" s="145"/>
      <c r="AK686" s="336"/>
      <c r="AL686" s="302"/>
      <c r="AM686" s="302"/>
      <c r="AN686" s="303"/>
      <c r="AO686" s="146"/>
      <c r="AP686" s="145"/>
      <c r="AQ686" s="336"/>
      <c r="AR686" s="302"/>
      <c r="AS686" s="302"/>
      <c r="AT686" s="303"/>
      <c r="AU686" s="146"/>
      <c r="AV686" s="145"/>
      <c r="AW686" s="336"/>
      <c r="AX686" s="302"/>
      <c r="AY686" s="302"/>
      <c r="AZ686" s="303"/>
      <c r="BA686" s="146"/>
      <c r="BB686" s="145"/>
      <c r="BC686" s="336"/>
      <c r="BD686" s="303"/>
      <c r="BE686" s="163"/>
      <c r="BF686" s="306"/>
      <c r="BG686" s="302"/>
      <c r="BH686" s="303"/>
      <c r="BI686" s="336"/>
      <c r="BJ686" s="303"/>
      <c r="BK686" s="335" t="str">
        <f t="shared" si="68"/>
        <v/>
      </c>
      <c r="BL686" s="302"/>
      <c r="BM686" s="303"/>
      <c r="BN686" s="306"/>
      <c r="BO686" s="302"/>
      <c r="BP686" s="303"/>
      <c r="BQ686" s="306"/>
      <c r="BR686" s="303"/>
      <c r="BS686" s="148">
        <v>19</v>
      </c>
      <c r="BT686" s="335"/>
      <c r="BU686" s="302"/>
      <c r="BV686" s="302"/>
      <c r="BW686" s="303"/>
      <c r="BX686" s="2"/>
      <c r="BY686" s="8"/>
      <c r="BZ686" s="8"/>
      <c r="CA686" s="8"/>
      <c r="CB686" s="8"/>
      <c r="CC686" s="8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57"/>
      <c r="DI686" s="58"/>
      <c r="DJ686" s="58"/>
      <c r="DK686" s="57"/>
      <c r="DL686" s="58"/>
      <c r="DM686" s="58"/>
      <c r="DN686" s="57"/>
      <c r="DO686" s="58"/>
      <c r="DP686" s="59"/>
      <c r="DQ686" s="59"/>
      <c r="DR686" s="59"/>
      <c r="DZ686" s="133"/>
    </row>
    <row r="687" spans="1:130" ht="12.75" customHeight="1" x14ac:dyDescent="0.2">
      <c r="A687" s="1">
        <v>16</v>
      </c>
      <c r="B687" s="163" t="s">
        <v>201</v>
      </c>
      <c r="C687" s="163" t="s">
        <v>163</v>
      </c>
      <c r="D687" s="335"/>
      <c r="E687" s="302"/>
      <c r="F687" s="302"/>
      <c r="G687" s="302"/>
      <c r="H687" s="303"/>
      <c r="I687" s="335"/>
      <c r="J687" s="302"/>
      <c r="K687" s="302"/>
      <c r="L687" s="302"/>
      <c r="M687" s="303"/>
      <c r="N687" s="336" t="str">
        <f t="shared" si="65"/>
        <v/>
      </c>
      <c r="O687" s="302"/>
      <c r="P687" s="302"/>
      <c r="Q687" s="303"/>
      <c r="R687" s="335"/>
      <c r="S687" s="302"/>
      <c r="T687" s="303"/>
      <c r="U687" s="335"/>
      <c r="V687" s="302"/>
      <c r="W687" s="303"/>
      <c r="X687" s="336" t="str">
        <f t="shared" si="66"/>
        <v/>
      </c>
      <c r="Y687" s="303"/>
      <c r="Z687" s="335" t="str">
        <f t="shared" si="67"/>
        <v/>
      </c>
      <c r="AA687" s="302"/>
      <c r="AB687" s="303"/>
      <c r="AC687" s="144"/>
      <c r="AD687" s="145"/>
      <c r="AE687" s="336"/>
      <c r="AF687" s="302"/>
      <c r="AG687" s="302"/>
      <c r="AH687" s="303"/>
      <c r="AI687" s="146"/>
      <c r="AJ687" s="145"/>
      <c r="AK687" s="336"/>
      <c r="AL687" s="302"/>
      <c r="AM687" s="302"/>
      <c r="AN687" s="303"/>
      <c r="AO687" s="146"/>
      <c r="AP687" s="145"/>
      <c r="AQ687" s="336"/>
      <c r="AR687" s="302"/>
      <c r="AS687" s="302"/>
      <c r="AT687" s="303"/>
      <c r="AU687" s="146"/>
      <c r="AV687" s="145"/>
      <c r="AW687" s="336"/>
      <c r="AX687" s="302"/>
      <c r="AY687" s="302"/>
      <c r="AZ687" s="303"/>
      <c r="BA687" s="146"/>
      <c r="BB687" s="145"/>
      <c r="BC687" s="336"/>
      <c r="BD687" s="303"/>
      <c r="BE687" s="163"/>
      <c r="BF687" s="306"/>
      <c r="BG687" s="302"/>
      <c r="BH687" s="303"/>
      <c r="BI687" s="336"/>
      <c r="BJ687" s="303"/>
      <c r="BK687" s="335" t="str">
        <f t="shared" si="68"/>
        <v/>
      </c>
      <c r="BL687" s="302"/>
      <c r="BM687" s="303"/>
      <c r="BN687" s="306"/>
      <c r="BO687" s="302"/>
      <c r="BP687" s="303"/>
      <c r="BQ687" s="306"/>
      <c r="BR687" s="303"/>
      <c r="BS687" s="148">
        <v>20</v>
      </c>
      <c r="BT687" s="335"/>
      <c r="BU687" s="302"/>
      <c r="BV687" s="302"/>
      <c r="BW687" s="303"/>
      <c r="BX687" s="2"/>
      <c r="BY687" s="8"/>
      <c r="BZ687" s="8"/>
      <c r="CA687" s="8"/>
      <c r="CB687" s="8"/>
      <c r="CC687" s="8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57"/>
      <c r="DI687" s="58"/>
      <c r="DJ687" s="58"/>
      <c r="DK687" s="57"/>
      <c r="DL687" s="58"/>
      <c r="DM687" s="58"/>
      <c r="DN687" s="57"/>
      <c r="DO687" s="58"/>
      <c r="DP687" s="59"/>
      <c r="DQ687" s="59"/>
      <c r="DR687" s="59"/>
      <c r="DZ687" s="133"/>
    </row>
    <row r="688" spans="1:130" ht="12.75" customHeight="1" x14ac:dyDescent="0.2">
      <c r="A688" s="1">
        <v>16</v>
      </c>
      <c r="B688" s="163" t="s">
        <v>209</v>
      </c>
      <c r="C688" s="163" t="s">
        <v>171</v>
      </c>
      <c r="D688" s="335"/>
      <c r="E688" s="302"/>
      <c r="F688" s="302"/>
      <c r="G688" s="302"/>
      <c r="H688" s="303"/>
      <c r="I688" s="335"/>
      <c r="J688" s="302"/>
      <c r="K688" s="302"/>
      <c r="L688" s="302"/>
      <c r="M688" s="303"/>
      <c r="N688" s="336" t="str">
        <f t="shared" si="65"/>
        <v/>
      </c>
      <c r="O688" s="302"/>
      <c r="P688" s="302"/>
      <c r="Q688" s="303"/>
      <c r="R688" s="335"/>
      <c r="S688" s="302"/>
      <c r="T688" s="303"/>
      <c r="U688" s="335"/>
      <c r="V688" s="302"/>
      <c r="W688" s="303"/>
      <c r="X688" s="336" t="str">
        <f t="shared" si="66"/>
        <v/>
      </c>
      <c r="Y688" s="303"/>
      <c r="Z688" s="335" t="str">
        <f t="shared" si="67"/>
        <v/>
      </c>
      <c r="AA688" s="302"/>
      <c r="AB688" s="303"/>
      <c r="AC688" s="144"/>
      <c r="AD688" s="145"/>
      <c r="AE688" s="336"/>
      <c r="AF688" s="302"/>
      <c r="AG688" s="302"/>
      <c r="AH688" s="303"/>
      <c r="AI688" s="146"/>
      <c r="AJ688" s="145"/>
      <c r="AK688" s="336"/>
      <c r="AL688" s="302"/>
      <c r="AM688" s="302"/>
      <c r="AN688" s="303"/>
      <c r="AO688" s="146"/>
      <c r="AP688" s="145"/>
      <c r="AQ688" s="336"/>
      <c r="AR688" s="302"/>
      <c r="AS688" s="302"/>
      <c r="AT688" s="303"/>
      <c r="AU688" s="146"/>
      <c r="AV688" s="145"/>
      <c r="AW688" s="336"/>
      <c r="AX688" s="302"/>
      <c r="AY688" s="302"/>
      <c r="AZ688" s="303"/>
      <c r="BA688" s="146"/>
      <c r="BB688" s="145"/>
      <c r="BC688" s="336"/>
      <c r="BD688" s="303"/>
      <c r="BE688" s="163"/>
      <c r="BF688" s="306"/>
      <c r="BG688" s="302"/>
      <c r="BH688" s="303"/>
      <c r="BI688" s="336"/>
      <c r="BJ688" s="303"/>
      <c r="BK688" s="335" t="str">
        <f t="shared" si="68"/>
        <v/>
      </c>
      <c r="BL688" s="302"/>
      <c r="BM688" s="303"/>
      <c r="BN688" s="306"/>
      <c r="BO688" s="302"/>
      <c r="BP688" s="303"/>
      <c r="BQ688" s="306"/>
      <c r="BR688" s="303"/>
      <c r="BS688" s="148">
        <v>21</v>
      </c>
      <c r="BT688" s="335"/>
      <c r="BU688" s="302"/>
      <c r="BV688" s="302"/>
      <c r="BW688" s="303"/>
      <c r="BX688" s="2"/>
      <c r="BY688" s="8"/>
      <c r="BZ688" s="8"/>
      <c r="CA688" s="8"/>
      <c r="CB688" s="8"/>
      <c r="CC688" s="8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57"/>
      <c r="DI688" s="58"/>
      <c r="DJ688" s="58"/>
      <c r="DK688" s="57"/>
      <c r="DL688" s="58"/>
      <c r="DM688" s="58"/>
      <c r="DN688" s="57"/>
      <c r="DO688" s="58"/>
      <c r="DP688" s="59"/>
      <c r="DQ688" s="59"/>
      <c r="DR688" s="59"/>
      <c r="DZ688" s="133"/>
    </row>
    <row r="689" spans="1:130" ht="12.75" customHeight="1" x14ac:dyDescent="0.2">
      <c r="A689" s="1">
        <v>16</v>
      </c>
      <c r="B689" s="163" t="s">
        <v>216</v>
      </c>
      <c r="C689" s="163" t="s">
        <v>177</v>
      </c>
      <c r="D689" s="335"/>
      <c r="E689" s="302"/>
      <c r="F689" s="302"/>
      <c r="G689" s="302"/>
      <c r="H689" s="303"/>
      <c r="I689" s="335"/>
      <c r="J689" s="302"/>
      <c r="K689" s="302"/>
      <c r="L689" s="302"/>
      <c r="M689" s="303"/>
      <c r="N689" s="336" t="str">
        <f t="shared" si="65"/>
        <v/>
      </c>
      <c r="O689" s="302"/>
      <c r="P689" s="302"/>
      <c r="Q689" s="303"/>
      <c r="R689" s="335"/>
      <c r="S689" s="302"/>
      <c r="T689" s="303"/>
      <c r="U689" s="335"/>
      <c r="V689" s="302"/>
      <c r="W689" s="303"/>
      <c r="X689" s="336" t="str">
        <f t="shared" si="66"/>
        <v/>
      </c>
      <c r="Y689" s="303"/>
      <c r="Z689" s="335" t="str">
        <f t="shared" si="67"/>
        <v/>
      </c>
      <c r="AA689" s="302"/>
      <c r="AB689" s="303"/>
      <c r="AC689" s="144"/>
      <c r="AD689" s="145"/>
      <c r="AE689" s="336"/>
      <c r="AF689" s="302"/>
      <c r="AG689" s="302"/>
      <c r="AH689" s="303"/>
      <c r="AI689" s="146"/>
      <c r="AJ689" s="145"/>
      <c r="AK689" s="336"/>
      <c r="AL689" s="302"/>
      <c r="AM689" s="302"/>
      <c r="AN689" s="303"/>
      <c r="AO689" s="146"/>
      <c r="AP689" s="145"/>
      <c r="AQ689" s="336"/>
      <c r="AR689" s="302"/>
      <c r="AS689" s="302"/>
      <c r="AT689" s="303"/>
      <c r="AU689" s="146"/>
      <c r="AV689" s="145"/>
      <c r="AW689" s="336"/>
      <c r="AX689" s="302"/>
      <c r="AY689" s="302"/>
      <c r="AZ689" s="303"/>
      <c r="BA689" s="146"/>
      <c r="BB689" s="145"/>
      <c r="BC689" s="336"/>
      <c r="BD689" s="303"/>
      <c r="BE689" s="163"/>
      <c r="BF689" s="306"/>
      <c r="BG689" s="302"/>
      <c r="BH689" s="303"/>
      <c r="BI689" s="336"/>
      <c r="BJ689" s="303"/>
      <c r="BK689" s="335" t="str">
        <f t="shared" si="68"/>
        <v/>
      </c>
      <c r="BL689" s="302"/>
      <c r="BM689" s="303"/>
      <c r="BN689" s="306"/>
      <c r="BO689" s="302"/>
      <c r="BP689" s="303"/>
      <c r="BQ689" s="306"/>
      <c r="BR689" s="303"/>
      <c r="BS689" s="148">
        <v>22</v>
      </c>
      <c r="BT689" s="335"/>
      <c r="BU689" s="302"/>
      <c r="BV689" s="302"/>
      <c r="BW689" s="303"/>
      <c r="BX689" s="2"/>
      <c r="BY689" s="8"/>
      <c r="BZ689" s="8"/>
      <c r="CA689" s="8"/>
      <c r="CB689" s="8"/>
      <c r="CC689" s="8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57"/>
      <c r="DI689" s="58"/>
      <c r="DJ689" s="58"/>
      <c r="DK689" s="57"/>
      <c r="DL689" s="58"/>
      <c r="DM689" s="58"/>
      <c r="DN689" s="57"/>
      <c r="DO689" s="58"/>
      <c r="DP689" s="59"/>
      <c r="DQ689" s="59"/>
      <c r="DR689" s="59"/>
      <c r="DZ689" s="133"/>
    </row>
    <row r="690" spans="1:130" ht="12.75" customHeight="1" x14ac:dyDescent="0.2">
      <c r="A690" s="1">
        <v>16</v>
      </c>
      <c r="B690" s="163" t="s">
        <v>224</v>
      </c>
      <c r="C690" s="163" t="s">
        <v>186</v>
      </c>
      <c r="D690" s="335"/>
      <c r="E690" s="302"/>
      <c r="F690" s="302"/>
      <c r="G690" s="302"/>
      <c r="H690" s="303"/>
      <c r="I690" s="335"/>
      <c r="J690" s="302"/>
      <c r="K690" s="302"/>
      <c r="L690" s="302"/>
      <c r="M690" s="303"/>
      <c r="N690" s="336" t="str">
        <f t="shared" si="65"/>
        <v/>
      </c>
      <c r="O690" s="302"/>
      <c r="P690" s="302"/>
      <c r="Q690" s="303"/>
      <c r="R690" s="335"/>
      <c r="S690" s="302"/>
      <c r="T690" s="303"/>
      <c r="U690" s="335"/>
      <c r="V690" s="302"/>
      <c r="W690" s="303"/>
      <c r="X690" s="336" t="str">
        <f t="shared" si="66"/>
        <v/>
      </c>
      <c r="Y690" s="303"/>
      <c r="Z690" s="335" t="str">
        <f t="shared" si="67"/>
        <v/>
      </c>
      <c r="AA690" s="302"/>
      <c r="AB690" s="303"/>
      <c r="AC690" s="144"/>
      <c r="AD690" s="145"/>
      <c r="AE690" s="336"/>
      <c r="AF690" s="302"/>
      <c r="AG690" s="302"/>
      <c r="AH690" s="303"/>
      <c r="AI690" s="146"/>
      <c r="AJ690" s="145"/>
      <c r="AK690" s="336"/>
      <c r="AL690" s="302"/>
      <c r="AM690" s="302"/>
      <c r="AN690" s="303"/>
      <c r="AO690" s="146"/>
      <c r="AP690" s="145"/>
      <c r="AQ690" s="336"/>
      <c r="AR690" s="302"/>
      <c r="AS690" s="302"/>
      <c r="AT690" s="303"/>
      <c r="AU690" s="146"/>
      <c r="AV690" s="145"/>
      <c r="AW690" s="336"/>
      <c r="AX690" s="302"/>
      <c r="AY690" s="302"/>
      <c r="AZ690" s="303"/>
      <c r="BA690" s="146"/>
      <c r="BB690" s="145"/>
      <c r="BC690" s="336"/>
      <c r="BD690" s="303"/>
      <c r="BE690" s="163"/>
      <c r="BF690" s="306"/>
      <c r="BG690" s="302"/>
      <c r="BH690" s="303"/>
      <c r="BI690" s="336"/>
      <c r="BJ690" s="303"/>
      <c r="BK690" s="335" t="str">
        <f t="shared" si="68"/>
        <v/>
      </c>
      <c r="BL690" s="302"/>
      <c r="BM690" s="303"/>
      <c r="BN690" s="306"/>
      <c r="BO690" s="302"/>
      <c r="BP690" s="303"/>
      <c r="BQ690" s="306"/>
      <c r="BR690" s="303"/>
      <c r="BS690" s="148">
        <v>23</v>
      </c>
      <c r="BT690" s="335"/>
      <c r="BU690" s="302"/>
      <c r="BV690" s="302"/>
      <c r="BW690" s="303"/>
      <c r="BX690" s="2"/>
      <c r="BY690" s="8"/>
      <c r="BZ690" s="8"/>
      <c r="CA690" s="8"/>
      <c r="CB690" s="8"/>
      <c r="CC690" s="8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57"/>
      <c r="DI690" s="58"/>
      <c r="DJ690" s="58"/>
      <c r="DK690" s="57"/>
      <c r="DL690" s="58"/>
      <c r="DM690" s="58"/>
      <c r="DN690" s="57"/>
      <c r="DO690" s="58"/>
      <c r="DP690" s="59"/>
      <c r="DQ690" s="59"/>
      <c r="DR690" s="59"/>
      <c r="DZ690" s="133"/>
    </row>
    <row r="691" spans="1:130" ht="12.75" customHeight="1" x14ac:dyDescent="0.2">
      <c r="A691" s="1">
        <v>16</v>
      </c>
      <c r="B691" s="163" t="s">
        <v>232</v>
      </c>
      <c r="C691" s="163" t="s">
        <v>195</v>
      </c>
      <c r="D691" s="335"/>
      <c r="E691" s="302"/>
      <c r="F691" s="302"/>
      <c r="G691" s="302"/>
      <c r="H691" s="303"/>
      <c r="I691" s="335"/>
      <c r="J691" s="302"/>
      <c r="K691" s="302"/>
      <c r="L691" s="302"/>
      <c r="M691" s="303"/>
      <c r="N691" s="336" t="str">
        <f t="shared" si="65"/>
        <v/>
      </c>
      <c r="O691" s="302"/>
      <c r="P691" s="302"/>
      <c r="Q691" s="303"/>
      <c r="R691" s="335"/>
      <c r="S691" s="302"/>
      <c r="T691" s="303"/>
      <c r="U691" s="335"/>
      <c r="V691" s="302"/>
      <c r="W691" s="303"/>
      <c r="X691" s="336" t="str">
        <f t="shared" si="66"/>
        <v/>
      </c>
      <c r="Y691" s="303"/>
      <c r="Z691" s="335" t="str">
        <f t="shared" si="67"/>
        <v/>
      </c>
      <c r="AA691" s="302"/>
      <c r="AB691" s="303"/>
      <c r="AC691" s="144"/>
      <c r="AD691" s="145"/>
      <c r="AE691" s="336"/>
      <c r="AF691" s="302"/>
      <c r="AG691" s="302"/>
      <c r="AH691" s="303"/>
      <c r="AI691" s="146"/>
      <c r="AJ691" s="145"/>
      <c r="AK691" s="336"/>
      <c r="AL691" s="302"/>
      <c r="AM691" s="302"/>
      <c r="AN691" s="303"/>
      <c r="AO691" s="146"/>
      <c r="AP691" s="145"/>
      <c r="AQ691" s="336"/>
      <c r="AR691" s="302"/>
      <c r="AS691" s="302"/>
      <c r="AT691" s="303"/>
      <c r="AU691" s="146"/>
      <c r="AV691" s="145"/>
      <c r="AW691" s="336"/>
      <c r="AX691" s="302"/>
      <c r="AY691" s="302"/>
      <c r="AZ691" s="303"/>
      <c r="BA691" s="146"/>
      <c r="BB691" s="145"/>
      <c r="BC691" s="336"/>
      <c r="BD691" s="303"/>
      <c r="BE691" s="163"/>
      <c r="BF691" s="306"/>
      <c r="BG691" s="302"/>
      <c r="BH691" s="303"/>
      <c r="BI691" s="336"/>
      <c r="BJ691" s="303"/>
      <c r="BK691" s="335" t="str">
        <f t="shared" si="68"/>
        <v/>
      </c>
      <c r="BL691" s="302"/>
      <c r="BM691" s="303"/>
      <c r="BN691" s="306"/>
      <c r="BO691" s="302"/>
      <c r="BP691" s="303"/>
      <c r="BQ691" s="306"/>
      <c r="BR691" s="303"/>
      <c r="BS691" s="148">
        <v>24</v>
      </c>
      <c r="BT691" s="335"/>
      <c r="BU691" s="302"/>
      <c r="BV691" s="302"/>
      <c r="BW691" s="303"/>
      <c r="BX691" s="2"/>
      <c r="BY691" s="8"/>
      <c r="BZ691" s="8"/>
      <c r="CA691" s="8"/>
      <c r="CB691" s="8"/>
      <c r="CC691" s="8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57"/>
      <c r="DI691" s="58"/>
      <c r="DJ691" s="58"/>
      <c r="DK691" s="57"/>
      <c r="DL691" s="58"/>
      <c r="DM691" s="58"/>
      <c r="DN691" s="57"/>
      <c r="DO691" s="58"/>
      <c r="DP691" s="59"/>
      <c r="DQ691" s="59"/>
      <c r="DR691" s="59"/>
      <c r="DZ691" s="133"/>
    </row>
    <row r="692" spans="1:130" ht="12.75" customHeight="1" x14ac:dyDescent="0.2">
      <c r="A692" s="1">
        <v>16</v>
      </c>
      <c r="B692" s="163" t="s">
        <v>239</v>
      </c>
      <c r="C692" s="163" t="s">
        <v>201</v>
      </c>
      <c r="D692" s="335"/>
      <c r="E692" s="302"/>
      <c r="F692" s="302"/>
      <c r="G692" s="302"/>
      <c r="H692" s="303"/>
      <c r="I692" s="335"/>
      <c r="J692" s="302"/>
      <c r="K692" s="302"/>
      <c r="L692" s="302"/>
      <c r="M692" s="303"/>
      <c r="N692" s="336" t="str">
        <f t="shared" si="65"/>
        <v/>
      </c>
      <c r="O692" s="302"/>
      <c r="P692" s="302"/>
      <c r="Q692" s="303"/>
      <c r="R692" s="335"/>
      <c r="S692" s="302"/>
      <c r="T692" s="303"/>
      <c r="U692" s="335"/>
      <c r="V692" s="302"/>
      <c r="W692" s="303"/>
      <c r="X692" s="336" t="str">
        <f t="shared" si="66"/>
        <v/>
      </c>
      <c r="Y692" s="303"/>
      <c r="Z692" s="335" t="str">
        <f t="shared" si="67"/>
        <v/>
      </c>
      <c r="AA692" s="302"/>
      <c r="AB692" s="303"/>
      <c r="AC692" s="144"/>
      <c r="AD692" s="145"/>
      <c r="AE692" s="336"/>
      <c r="AF692" s="302"/>
      <c r="AG692" s="302"/>
      <c r="AH692" s="303"/>
      <c r="AI692" s="146"/>
      <c r="AJ692" s="145"/>
      <c r="AK692" s="336"/>
      <c r="AL692" s="302"/>
      <c r="AM692" s="302"/>
      <c r="AN692" s="303"/>
      <c r="AO692" s="146"/>
      <c r="AP692" s="145"/>
      <c r="AQ692" s="336"/>
      <c r="AR692" s="302"/>
      <c r="AS692" s="302"/>
      <c r="AT692" s="303"/>
      <c r="AU692" s="146"/>
      <c r="AV692" s="145"/>
      <c r="AW692" s="336"/>
      <c r="AX692" s="302"/>
      <c r="AY692" s="302"/>
      <c r="AZ692" s="303"/>
      <c r="BA692" s="146"/>
      <c r="BB692" s="145"/>
      <c r="BC692" s="336"/>
      <c r="BD692" s="303"/>
      <c r="BE692" s="163"/>
      <c r="BF692" s="306"/>
      <c r="BG692" s="302"/>
      <c r="BH692" s="303"/>
      <c r="BI692" s="336"/>
      <c r="BJ692" s="303"/>
      <c r="BK692" s="335" t="str">
        <f t="shared" si="68"/>
        <v/>
      </c>
      <c r="BL692" s="302"/>
      <c r="BM692" s="303"/>
      <c r="BN692" s="306"/>
      <c r="BO692" s="302"/>
      <c r="BP692" s="303"/>
      <c r="BQ692" s="306"/>
      <c r="BR692" s="303"/>
      <c r="BS692" s="147" t="s">
        <v>19</v>
      </c>
      <c r="BT692" s="335"/>
      <c r="BU692" s="302"/>
      <c r="BV692" s="302"/>
      <c r="BW692" s="303"/>
      <c r="BX692" s="2"/>
      <c r="BY692" s="8"/>
      <c r="BZ692" s="8"/>
      <c r="CA692" s="8"/>
      <c r="CB692" s="8"/>
      <c r="CC692" s="8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57"/>
      <c r="DI692" s="58"/>
      <c r="DJ692" s="58"/>
      <c r="DK692" s="57"/>
      <c r="DL692" s="58"/>
      <c r="DM692" s="58"/>
      <c r="DN692" s="57"/>
      <c r="DO692" s="58"/>
      <c r="DP692" s="59"/>
      <c r="DQ692" s="59"/>
      <c r="DR692" s="59"/>
      <c r="DZ692" s="133"/>
    </row>
    <row r="693" spans="1:130" ht="12.75" customHeight="1" x14ac:dyDescent="0.2">
      <c r="A693" s="1">
        <v>16</v>
      </c>
      <c r="B693" s="162" t="s">
        <v>2</v>
      </c>
      <c r="C693" s="162" t="s">
        <v>209</v>
      </c>
      <c r="D693" s="335"/>
      <c r="E693" s="302"/>
      <c r="F693" s="302"/>
      <c r="G693" s="302"/>
      <c r="H693" s="303"/>
      <c r="I693" s="335"/>
      <c r="J693" s="302"/>
      <c r="K693" s="302"/>
      <c r="L693" s="302"/>
      <c r="M693" s="303"/>
      <c r="N693" s="336" t="str">
        <f t="shared" si="65"/>
        <v/>
      </c>
      <c r="O693" s="302"/>
      <c r="P693" s="302"/>
      <c r="Q693" s="303"/>
      <c r="R693" s="335"/>
      <c r="S693" s="302"/>
      <c r="T693" s="303"/>
      <c r="U693" s="335"/>
      <c r="V693" s="302"/>
      <c r="W693" s="303"/>
      <c r="X693" s="336" t="str">
        <f t="shared" si="66"/>
        <v/>
      </c>
      <c r="Y693" s="303"/>
      <c r="Z693" s="335" t="str">
        <f t="shared" si="67"/>
        <v/>
      </c>
      <c r="AA693" s="302"/>
      <c r="AB693" s="303"/>
      <c r="AC693" s="144"/>
      <c r="AD693" s="145"/>
      <c r="AE693" s="336"/>
      <c r="AF693" s="302"/>
      <c r="AG693" s="302"/>
      <c r="AH693" s="303"/>
      <c r="AI693" s="146"/>
      <c r="AJ693" s="145"/>
      <c r="AK693" s="336"/>
      <c r="AL693" s="302"/>
      <c r="AM693" s="302"/>
      <c r="AN693" s="303"/>
      <c r="AO693" s="146"/>
      <c r="AP693" s="145"/>
      <c r="AQ693" s="336"/>
      <c r="AR693" s="302"/>
      <c r="AS693" s="302"/>
      <c r="AT693" s="303"/>
      <c r="AU693" s="146"/>
      <c r="AV693" s="145"/>
      <c r="AW693" s="336"/>
      <c r="AX693" s="302"/>
      <c r="AY693" s="302"/>
      <c r="AZ693" s="303"/>
      <c r="BA693" s="146"/>
      <c r="BB693" s="145"/>
      <c r="BC693" s="336"/>
      <c r="BD693" s="303"/>
      <c r="BE693" s="163"/>
      <c r="BF693" s="306"/>
      <c r="BG693" s="302"/>
      <c r="BH693" s="303"/>
      <c r="BI693" s="336"/>
      <c r="BJ693" s="303"/>
      <c r="BK693" s="335" t="str">
        <f t="shared" si="68"/>
        <v/>
      </c>
      <c r="BL693" s="302"/>
      <c r="BM693" s="303"/>
      <c r="BN693" s="306"/>
      <c r="BO693" s="302"/>
      <c r="BP693" s="303"/>
      <c r="BQ693" s="306"/>
      <c r="BR693" s="303"/>
      <c r="BS693" s="147" t="s">
        <v>27</v>
      </c>
      <c r="BT693" s="335"/>
      <c r="BU693" s="302"/>
      <c r="BV693" s="302"/>
      <c r="BW693" s="303"/>
      <c r="BX693" s="2"/>
      <c r="BY693" s="8"/>
      <c r="BZ693" s="8"/>
      <c r="CA693" s="8"/>
      <c r="CB693" s="8"/>
      <c r="CC693" s="8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57"/>
      <c r="DI693" s="58"/>
      <c r="DJ693" s="58"/>
      <c r="DK693" s="57"/>
      <c r="DL693" s="58"/>
      <c r="DM693" s="58"/>
      <c r="DN693" s="57"/>
      <c r="DO693" s="58"/>
      <c r="DP693" s="59"/>
      <c r="DQ693" s="59"/>
      <c r="DR693" s="59"/>
      <c r="DZ693" s="133"/>
    </row>
    <row r="694" spans="1:130" ht="12.75" customHeight="1" x14ac:dyDescent="0.2">
      <c r="A694" s="1">
        <v>16</v>
      </c>
      <c r="B694" s="162" t="s">
        <v>19</v>
      </c>
      <c r="C694" s="162" t="s">
        <v>216</v>
      </c>
      <c r="D694" s="335"/>
      <c r="E694" s="302"/>
      <c r="F694" s="302"/>
      <c r="G694" s="302"/>
      <c r="H694" s="303"/>
      <c r="I694" s="335"/>
      <c r="J694" s="302"/>
      <c r="K694" s="302"/>
      <c r="L694" s="302"/>
      <c r="M694" s="303"/>
      <c r="N694" s="336" t="str">
        <f t="shared" si="65"/>
        <v/>
      </c>
      <c r="O694" s="302"/>
      <c r="P694" s="302"/>
      <c r="Q694" s="303"/>
      <c r="R694" s="335"/>
      <c r="S694" s="302"/>
      <c r="T694" s="303"/>
      <c r="U694" s="335"/>
      <c r="V694" s="302"/>
      <c r="W694" s="303"/>
      <c r="X694" s="336" t="str">
        <f t="shared" si="66"/>
        <v/>
      </c>
      <c r="Y694" s="303"/>
      <c r="Z694" s="335" t="str">
        <f t="shared" si="67"/>
        <v/>
      </c>
      <c r="AA694" s="302"/>
      <c r="AB694" s="303"/>
      <c r="AC694" s="144"/>
      <c r="AD694" s="145"/>
      <c r="AE694" s="336"/>
      <c r="AF694" s="302"/>
      <c r="AG694" s="302"/>
      <c r="AH694" s="303"/>
      <c r="AI694" s="146"/>
      <c r="AJ694" s="145"/>
      <c r="AK694" s="336"/>
      <c r="AL694" s="302"/>
      <c r="AM694" s="302"/>
      <c r="AN694" s="303"/>
      <c r="AO694" s="146"/>
      <c r="AP694" s="145"/>
      <c r="AQ694" s="336"/>
      <c r="AR694" s="302"/>
      <c r="AS694" s="302"/>
      <c r="AT694" s="303"/>
      <c r="AU694" s="146"/>
      <c r="AV694" s="145"/>
      <c r="AW694" s="336"/>
      <c r="AX694" s="302"/>
      <c r="AY694" s="302"/>
      <c r="AZ694" s="303"/>
      <c r="BA694" s="146"/>
      <c r="BB694" s="145"/>
      <c r="BC694" s="336"/>
      <c r="BD694" s="303"/>
      <c r="BE694" s="163"/>
      <c r="BF694" s="306"/>
      <c r="BG694" s="302"/>
      <c r="BH694" s="303"/>
      <c r="BI694" s="336"/>
      <c r="BJ694" s="303"/>
      <c r="BK694" s="335" t="str">
        <f t="shared" si="68"/>
        <v/>
      </c>
      <c r="BL694" s="302"/>
      <c r="BM694" s="303"/>
      <c r="BN694" s="306"/>
      <c r="BO694" s="302"/>
      <c r="BP694" s="303"/>
      <c r="BQ694" s="306"/>
      <c r="BR694" s="303"/>
      <c r="BS694" s="147" t="s">
        <v>33</v>
      </c>
      <c r="BT694" s="335"/>
      <c r="BU694" s="302"/>
      <c r="BV694" s="302"/>
      <c r="BW694" s="303"/>
      <c r="BX694" s="2"/>
      <c r="BY694" s="8"/>
      <c r="BZ694" s="8"/>
      <c r="CA694" s="8"/>
      <c r="CB694" s="8"/>
      <c r="CC694" s="8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57"/>
      <c r="DI694" s="58"/>
      <c r="DJ694" s="58"/>
      <c r="DK694" s="57"/>
      <c r="DL694" s="58"/>
      <c r="DM694" s="58"/>
      <c r="DN694" s="57"/>
      <c r="DO694" s="58"/>
      <c r="DP694" s="59"/>
      <c r="DQ694" s="59"/>
      <c r="DR694" s="59"/>
      <c r="DZ694" s="133"/>
    </row>
    <row r="695" spans="1:130" ht="12.75" customHeight="1" x14ac:dyDescent="0.2">
      <c r="A695" s="1">
        <v>16</v>
      </c>
      <c r="B695" s="162" t="s">
        <v>27</v>
      </c>
      <c r="C695" s="162" t="s">
        <v>224</v>
      </c>
      <c r="D695" s="335"/>
      <c r="E695" s="302"/>
      <c r="F695" s="302"/>
      <c r="G695" s="302"/>
      <c r="H695" s="303"/>
      <c r="I695" s="335"/>
      <c r="J695" s="302"/>
      <c r="K695" s="302"/>
      <c r="L695" s="302"/>
      <c r="M695" s="303"/>
      <c r="N695" s="336" t="str">
        <f t="shared" si="65"/>
        <v/>
      </c>
      <c r="O695" s="302"/>
      <c r="P695" s="302"/>
      <c r="Q695" s="303"/>
      <c r="R695" s="335"/>
      <c r="S695" s="302"/>
      <c r="T695" s="303"/>
      <c r="U695" s="335"/>
      <c r="V695" s="302"/>
      <c r="W695" s="303"/>
      <c r="X695" s="336" t="str">
        <f t="shared" si="66"/>
        <v/>
      </c>
      <c r="Y695" s="303"/>
      <c r="Z695" s="335" t="str">
        <f t="shared" si="67"/>
        <v/>
      </c>
      <c r="AA695" s="302"/>
      <c r="AB695" s="303"/>
      <c r="AC695" s="144"/>
      <c r="AD695" s="145"/>
      <c r="AE695" s="336"/>
      <c r="AF695" s="302"/>
      <c r="AG695" s="302"/>
      <c r="AH695" s="303"/>
      <c r="AI695" s="146"/>
      <c r="AJ695" s="145"/>
      <c r="AK695" s="336"/>
      <c r="AL695" s="302"/>
      <c r="AM695" s="302"/>
      <c r="AN695" s="303"/>
      <c r="AO695" s="146"/>
      <c r="AP695" s="145"/>
      <c r="AQ695" s="336"/>
      <c r="AR695" s="302"/>
      <c r="AS695" s="302"/>
      <c r="AT695" s="303"/>
      <c r="AU695" s="146"/>
      <c r="AV695" s="145"/>
      <c r="AW695" s="336"/>
      <c r="AX695" s="302"/>
      <c r="AY695" s="302"/>
      <c r="AZ695" s="303"/>
      <c r="BA695" s="146"/>
      <c r="BB695" s="145"/>
      <c r="BC695" s="336"/>
      <c r="BD695" s="303"/>
      <c r="BE695" s="163"/>
      <c r="BF695" s="306"/>
      <c r="BG695" s="302"/>
      <c r="BH695" s="303"/>
      <c r="BI695" s="336"/>
      <c r="BJ695" s="303"/>
      <c r="BK695" s="335" t="str">
        <f t="shared" si="68"/>
        <v/>
      </c>
      <c r="BL695" s="302"/>
      <c r="BM695" s="303"/>
      <c r="BN695" s="306"/>
      <c r="BO695" s="302"/>
      <c r="BP695" s="303"/>
      <c r="BQ695" s="306"/>
      <c r="BR695" s="303"/>
      <c r="BS695" s="147" t="s">
        <v>47</v>
      </c>
      <c r="BT695" s="335"/>
      <c r="BU695" s="302"/>
      <c r="BV695" s="302"/>
      <c r="BW695" s="303"/>
      <c r="BX695" s="2"/>
      <c r="BY695" s="8"/>
      <c r="BZ695" s="8"/>
      <c r="CA695" s="8"/>
      <c r="CB695" s="8"/>
      <c r="CC695" s="8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57"/>
      <c r="DI695" s="58"/>
      <c r="DJ695" s="58"/>
      <c r="DK695" s="57"/>
      <c r="DL695" s="58"/>
      <c r="DM695" s="58"/>
      <c r="DN695" s="57"/>
      <c r="DO695" s="58"/>
      <c r="DP695" s="59"/>
      <c r="DQ695" s="59"/>
      <c r="DR695" s="59"/>
      <c r="DZ695" s="133"/>
    </row>
    <row r="696" spans="1:130" ht="12.75" customHeight="1" x14ac:dyDescent="0.2">
      <c r="A696" s="1">
        <v>16</v>
      </c>
      <c r="B696" s="162" t="s">
        <v>33</v>
      </c>
      <c r="C696" s="162" t="s">
        <v>232</v>
      </c>
      <c r="D696" s="335"/>
      <c r="E696" s="302"/>
      <c r="F696" s="302"/>
      <c r="G696" s="302"/>
      <c r="H696" s="303"/>
      <c r="I696" s="335"/>
      <c r="J696" s="302"/>
      <c r="K696" s="302"/>
      <c r="L696" s="302"/>
      <c r="M696" s="303"/>
      <c r="N696" s="336" t="str">
        <f t="shared" si="65"/>
        <v/>
      </c>
      <c r="O696" s="302"/>
      <c r="P696" s="302"/>
      <c r="Q696" s="303"/>
      <c r="R696" s="335"/>
      <c r="S696" s="302"/>
      <c r="T696" s="303"/>
      <c r="U696" s="335"/>
      <c r="V696" s="302"/>
      <c r="W696" s="303"/>
      <c r="X696" s="336" t="str">
        <f t="shared" si="66"/>
        <v/>
      </c>
      <c r="Y696" s="303"/>
      <c r="Z696" s="335" t="str">
        <f t="shared" si="67"/>
        <v/>
      </c>
      <c r="AA696" s="302"/>
      <c r="AB696" s="303"/>
      <c r="AC696" s="144"/>
      <c r="AD696" s="145"/>
      <c r="AE696" s="336"/>
      <c r="AF696" s="302"/>
      <c r="AG696" s="302"/>
      <c r="AH696" s="303"/>
      <c r="AI696" s="146"/>
      <c r="AJ696" s="145"/>
      <c r="AK696" s="336"/>
      <c r="AL696" s="302"/>
      <c r="AM696" s="302"/>
      <c r="AN696" s="303"/>
      <c r="AO696" s="146"/>
      <c r="AP696" s="145"/>
      <c r="AQ696" s="336"/>
      <c r="AR696" s="302"/>
      <c r="AS696" s="302"/>
      <c r="AT696" s="303"/>
      <c r="AU696" s="146"/>
      <c r="AV696" s="145"/>
      <c r="AW696" s="336"/>
      <c r="AX696" s="302"/>
      <c r="AY696" s="302"/>
      <c r="AZ696" s="303"/>
      <c r="BA696" s="146"/>
      <c r="BB696" s="145"/>
      <c r="BC696" s="336"/>
      <c r="BD696" s="303"/>
      <c r="BE696" s="163"/>
      <c r="BF696" s="306"/>
      <c r="BG696" s="302"/>
      <c r="BH696" s="303"/>
      <c r="BI696" s="336"/>
      <c r="BJ696" s="303"/>
      <c r="BK696" s="335" t="str">
        <f t="shared" si="68"/>
        <v/>
      </c>
      <c r="BL696" s="302"/>
      <c r="BM696" s="303"/>
      <c r="BN696" s="306"/>
      <c r="BO696" s="302"/>
      <c r="BP696" s="303"/>
      <c r="BQ696" s="306"/>
      <c r="BR696" s="303"/>
      <c r="BS696" s="147" t="s">
        <v>75</v>
      </c>
      <c r="BT696" s="335"/>
      <c r="BU696" s="302"/>
      <c r="BV696" s="302"/>
      <c r="BW696" s="303"/>
      <c r="BX696" s="2"/>
      <c r="BY696" s="8"/>
      <c r="BZ696" s="8"/>
      <c r="CA696" s="8"/>
      <c r="CB696" s="8"/>
      <c r="CC696" s="8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57"/>
      <c r="DI696" s="58"/>
      <c r="DJ696" s="58"/>
      <c r="DK696" s="57"/>
      <c r="DL696" s="58"/>
      <c r="DM696" s="58"/>
      <c r="DN696" s="57"/>
      <c r="DO696" s="58"/>
      <c r="DP696" s="59"/>
      <c r="DQ696" s="59"/>
      <c r="DR696" s="59"/>
      <c r="DZ696" s="133"/>
    </row>
    <row r="697" spans="1:130" ht="12.75" customHeight="1" x14ac:dyDescent="0.2">
      <c r="A697" s="1">
        <v>16</v>
      </c>
      <c r="B697" s="162" t="s">
        <v>47</v>
      </c>
      <c r="C697" s="162" t="s">
        <v>239</v>
      </c>
      <c r="D697" s="335"/>
      <c r="E697" s="302"/>
      <c r="F697" s="302"/>
      <c r="G697" s="302"/>
      <c r="H697" s="303"/>
      <c r="I697" s="335"/>
      <c r="J697" s="302"/>
      <c r="K697" s="302"/>
      <c r="L697" s="302"/>
      <c r="M697" s="303"/>
      <c r="N697" s="336" t="str">
        <f t="shared" si="65"/>
        <v/>
      </c>
      <c r="O697" s="302"/>
      <c r="P697" s="302"/>
      <c r="Q697" s="303"/>
      <c r="R697" s="335"/>
      <c r="S697" s="302"/>
      <c r="T697" s="303"/>
      <c r="U697" s="335"/>
      <c r="V697" s="302"/>
      <c r="W697" s="303"/>
      <c r="X697" s="336" t="str">
        <f t="shared" si="66"/>
        <v/>
      </c>
      <c r="Y697" s="303"/>
      <c r="Z697" s="335" t="str">
        <f t="shared" si="67"/>
        <v/>
      </c>
      <c r="AA697" s="302"/>
      <c r="AB697" s="303"/>
      <c r="AC697" s="144"/>
      <c r="AD697" s="145"/>
      <c r="AE697" s="336"/>
      <c r="AF697" s="302"/>
      <c r="AG697" s="302"/>
      <c r="AH697" s="303"/>
      <c r="AI697" s="146"/>
      <c r="AJ697" s="145"/>
      <c r="AK697" s="336"/>
      <c r="AL697" s="302"/>
      <c r="AM697" s="302"/>
      <c r="AN697" s="303"/>
      <c r="AO697" s="146"/>
      <c r="AP697" s="145"/>
      <c r="AQ697" s="336"/>
      <c r="AR697" s="302"/>
      <c r="AS697" s="302"/>
      <c r="AT697" s="303"/>
      <c r="AU697" s="146"/>
      <c r="AV697" s="145"/>
      <c r="AW697" s="336"/>
      <c r="AX697" s="302"/>
      <c r="AY697" s="302"/>
      <c r="AZ697" s="303"/>
      <c r="BA697" s="146"/>
      <c r="BB697" s="145"/>
      <c r="BC697" s="336"/>
      <c r="BD697" s="303"/>
      <c r="BE697" s="163"/>
      <c r="BF697" s="306"/>
      <c r="BG697" s="302"/>
      <c r="BH697" s="303"/>
      <c r="BI697" s="336"/>
      <c r="BJ697" s="303"/>
      <c r="BK697" s="335" t="str">
        <f t="shared" si="68"/>
        <v/>
      </c>
      <c r="BL697" s="302"/>
      <c r="BM697" s="303"/>
      <c r="BN697" s="306"/>
      <c r="BO697" s="302"/>
      <c r="BP697" s="303"/>
      <c r="BQ697" s="306"/>
      <c r="BR697" s="303"/>
      <c r="BS697" s="147" t="s">
        <v>87</v>
      </c>
      <c r="BT697" s="335"/>
      <c r="BU697" s="302"/>
      <c r="BV697" s="302"/>
      <c r="BW697" s="303"/>
      <c r="BX697" s="2"/>
      <c r="BY697" s="8"/>
      <c r="BZ697" s="8"/>
      <c r="CA697" s="8"/>
      <c r="CB697" s="8"/>
      <c r="CC697" s="8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57"/>
      <c r="DI697" s="58"/>
      <c r="DJ697" s="58"/>
      <c r="DK697" s="57"/>
      <c r="DL697" s="58"/>
      <c r="DM697" s="58"/>
      <c r="DN697" s="57"/>
      <c r="DO697" s="58"/>
      <c r="DP697" s="59"/>
      <c r="DQ697" s="59"/>
      <c r="DR697" s="59"/>
      <c r="DZ697" s="133"/>
    </row>
    <row r="698" spans="1:130" ht="12.75" customHeight="1" x14ac:dyDescent="0.2">
      <c r="A698" s="1">
        <v>16</v>
      </c>
      <c r="B698" s="164" t="s">
        <v>75</v>
      </c>
      <c r="C698" s="164" t="s">
        <v>245</v>
      </c>
      <c r="D698" s="320"/>
      <c r="E698" s="294"/>
      <c r="F698" s="294"/>
      <c r="G698" s="294"/>
      <c r="H698" s="295"/>
      <c r="I698" s="320"/>
      <c r="J698" s="294"/>
      <c r="K698" s="294"/>
      <c r="L698" s="294"/>
      <c r="M698" s="295"/>
      <c r="N698" s="334" t="str">
        <f t="shared" si="65"/>
        <v/>
      </c>
      <c r="O698" s="294"/>
      <c r="P698" s="294"/>
      <c r="Q698" s="295"/>
      <c r="R698" s="320"/>
      <c r="S698" s="294"/>
      <c r="T698" s="295"/>
      <c r="U698" s="320"/>
      <c r="V698" s="294"/>
      <c r="W698" s="295"/>
      <c r="X698" s="334" t="str">
        <f t="shared" si="66"/>
        <v/>
      </c>
      <c r="Y698" s="295"/>
      <c r="Z698" s="320" t="str">
        <f t="shared" si="67"/>
        <v/>
      </c>
      <c r="AA698" s="294"/>
      <c r="AB698" s="295"/>
      <c r="AC698" s="151"/>
      <c r="AD698" s="152"/>
      <c r="AE698" s="334"/>
      <c r="AF698" s="294"/>
      <c r="AG698" s="294"/>
      <c r="AH698" s="295"/>
      <c r="AI698" s="153"/>
      <c r="AJ698" s="152"/>
      <c r="AK698" s="334"/>
      <c r="AL698" s="294"/>
      <c r="AM698" s="294"/>
      <c r="AN698" s="295"/>
      <c r="AO698" s="153"/>
      <c r="AP698" s="152"/>
      <c r="AQ698" s="334"/>
      <c r="AR698" s="294"/>
      <c r="AS698" s="294"/>
      <c r="AT698" s="295"/>
      <c r="AU698" s="153"/>
      <c r="AV698" s="152"/>
      <c r="AW698" s="334"/>
      <c r="AX698" s="294"/>
      <c r="AY698" s="294"/>
      <c r="AZ698" s="295"/>
      <c r="BA698" s="153"/>
      <c r="BB698" s="152"/>
      <c r="BC698" s="334"/>
      <c r="BD698" s="295"/>
      <c r="BE698" s="165"/>
      <c r="BF698" s="298"/>
      <c r="BG698" s="294"/>
      <c r="BH698" s="295"/>
      <c r="BI698" s="334"/>
      <c r="BJ698" s="295"/>
      <c r="BK698" s="320" t="str">
        <f t="shared" si="68"/>
        <v/>
      </c>
      <c r="BL698" s="294"/>
      <c r="BM698" s="295"/>
      <c r="BN698" s="298"/>
      <c r="BO698" s="294"/>
      <c r="BP698" s="295"/>
      <c r="BQ698" s="298"/>
      <c r="BR698" s="295"/>
      <c r="BS698" s="154" t="s">
        <v>94</v>
      </c>
      <c r="BT698" s="320"/>
      <c r="BU698" s="294"/>
      <c r="BV698" s="294"/>
      <c r="BW698" s="295"/>
      <c r="BX698" s="2"/>
      <c r="BY698" s="8"/>
      <c r="BZ698" s="8"/>
      <c r="CA698" s="8"/>
      <c r="CB698" s="8"/>
      <c r="CC698" s="8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57"/>
      <c r="DI698" s="58"/>
      <c r="DJ698" s="58"/>
      <c r="DK698" s="57"/>
      <c r="DL698" s="58"/>
      <c r="DM698" s="58"/>
      <c r="DN698" s="57"/>
      <c r="DO698" s="58"/>
      <c r="DP698" s="59"/>
      <c r="DQ698" s="59"/>
      <c r="DR698" s="59"/>
      <c r="DZ698" s="133"/>
    </row>
    <row r="699" spans="1:130" ht="12.75" customHeight="1" x14ac:dyDescent="0.2">
      <c r="A699" s="1">
        <v>16</v>
      </c>
      <c r="B699" s="321"/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2"/>
      <c r="Z699" s="322"/>
      <c r="AA699" s="322"/>
      <c r="AB699" s="322"/>
      <c r="AC699" s="322"/>
      <c r="AD699" s="322"/>
      <c r="AE699" s="322"/>
      <c r="AF699" s="322"/>
      <c r="AG699" s="322"/>
      <c r="AH699" s="322"/>
      <c r="AI699" s="322"/>
      <c r="AJ699" s="322"/>
      <c r="AK699" s="322"/>
      <c r="AL699" s="322"/>
      <c r="AM699" s="322"/>
      <c r="AN699" s="322"/>
      <c r="AO699" s="322"/>
      <c r="AP699" s="322"/>
      <c r="AQ699" s="322"/>
      <c r="AR699" s="322"/>
      <c r="AS699" s="322"/>
      <c r="AT699" s="322"/>
      <c r="AU699" s="322"/>
      <c r="AV699" s="322"/>
      <c r="AW699" s="322"/>
      <c r="AX699" s="322"/>
      <c r="AY699" s="322"/>
      <c r="AZ699" s="322"/>
      <c r="BA699" s="322"/>
      <c r="BB699" s="322"/>
      <c r="BC699" s="322"/>
      <c r="BD699" s="322"/>
      <c r="BE699" s="322"/>
      <c r="BF699" s="322"/>
      <c r="BG699" s="322"/>
      <c r="BH699" s="322"/>
      <c r="BI699" s="322"/>
      <c r="BJ699" s="322"/>
      <c r="BK699" s="322"/>
      <c r="BL699" s="322"/>
      <c r="BM699" s="322"/>
      <c r="BN699" s="322"/>
      <c r="BO699" s="322"/>
      <c r="BP699" s="322"/>
      <c r="BQ699" s="322"/>
      <c r="BR699" s="322"/>
      <c r="BS699" s="322"/>
      <c r="BT699" s="322"/>
      <c r="BU699" s="322"/>
      <c r="BV699" s="322"/>
      <c r="BW699" s="322"/>
      <c r="BX699" s="2"/>
      <c r="BY699" s="8"/>
      <c r="BZ699" s="8"/>
      <c r="CA699" s="8"/>
      <c r="CB699" s="8"/>
      <c r="CC699" s="8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57"/>
      <c r="DI699" s="58"/>
      <c r="DJ699" s="58"/>
      <c r="DK699" s="57"/>
      <c r="DL699" s="58"/>
      <c r="DM699" s="58"/>
      <c r="DN699" s="57"/>
      <c r="DO699" s="58"/>
      <c r="DP699" s="59"/>
      <c r="DQ699" s="59"/>
      <c r="DR699" s="59"/>
      <c r="DZ699" s="133"/>
    </row>
    <row r="700" spans="1:130" ht="12.75" customHeight="1" x14ac:dyDescent="0.2">
      <c r="A700" s="1">
        <v>16</v>
      </c>
      <c r="B700" s="323" t="s">
        <v>247</v>
      </c>
      <c r="C700" s="324"/>
      <c r="D700" s="324"/>
      <c r="E700" s="324"/>
      <c r="F700" s="324"/>
      <c r="G700" s="324"/>
      <c r="H700" s="324"/>
      <c r="I700" s="324"/>
      <c r="J700" s="324"/>
      <c r="K700" s="324"/>
      <c r="L700" s="324"/>
      <c r="M700" s="324"/>
      <c r="N700" s="324"/>
      <c r="O700" s="324"/>
      <c r="P700" s="324"/>
      <c r="Q700" s="324"/>
      <c r="R700" s="324"/>
      <c r="S700" s="324"/>
      <c r="T700" s="324"/>
      <c r="U700" s="324"/>
      <c r="V700" s="324"/>
      <c r="W700" s="324"/>
      <c r="X700" s="324"/>
      <c r="Y700" s="324"/>
      <c r="Z700" s="324"/>
      <c r="AA700" s="324"/>
      <c r="AB700" s="324"/>
      <c r="AC700" s="324"/>
      <c r="AD700" s="324"/>
      <c r="AE700" s="324"/>
      <c r="AF700" s="324"/>
      <c r="AG700" s="324"/>
      <c r="AH700" s="324"/>
      <c r="AI700" s="324"/>
      <c r="AJ700" s="324"/>
      <c r="AK700" s="324"/>
      <c r="AL700" s="324"/>
      <c r="AM700" s="324"/>
      <c r="AN700" s="324"/>
      <c r="AO700" s="324"/>
      <c r="AP700" s="324"/>
      <c r="AQ700" s="324"/>
      <c r="AR700" s="324"/>
      <c r="AS700" s="324"/>
      <c r="AT700" s="324"/>
      <c r="AU700" s="324"/>
      <c r="AV700" s="324"/>
      <c r="AW700" s="324"/>
      <c r="AX700" s="324"/>
      <c r="AY700" s="324"/>
      <c r="AZ700" s="324"/>
      <c r="BA700" s="324"/>
      <c r="BB700" s="324"/>
      <c r="BC700" s="324"/>
      <c r="BD700" s="324"/>
      <c r="BE700" s="324"/>
      <c r="BF700" s="324"/>
      <c r="BG700" s="324"/>
      <c r="BH700" s="324"/>
      <c r="BI700" s="324"/>
      <c r="BJ700" s="325" t="s">
        <v>248</v>
      </c>
      <c r="BK700" s="326"/>
      <c r="BL700" s="326"/>
      <c r="BM700" s="326"/>
      <c r="BN700" s="326"/>
      <c r="BO700" s="326"/>
      <c r="BP700" s="326"/>
      <c r="BQ700" s="326"/>
      <c r="BR700" s="326"/>
      <c r="BS700" s="326"/>
      <c r="BT700" s="326"/>
      <c r="BU700" s="326"/>
      <c r="BV700" s="326"/>
      <c r="BW700" s="327"/>
      <c r="BX700" s="2"/>
      <c r="BY700" s="8"/>
      <c r="BZ700" s="8"/>
      <c r="CA700" s="8"/>
      <c r="CB700" s="8"/>
      <c r="CC700" s="8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57"/>
      <c r="DI700" s="58"/>
      <c r="DJ700" s="58"/>
      <c r="DK700" s="57"/>
      <c r="DL700" s="58"/>
      <c r="DM700" s="58"/>
      <c r="DN700" s="57"/>
      <c r="DO700" s="58"/>
      <c r="DP700" s="59"/>
      <c r="DQ700" s="59"/>
      <c r="DR700" s="59"/>
      <c r="DZ700" s="133"/>
    </row>
    <row r="701" spans="1:130" ht="12.75" customHeight="1" x14ac:dyDescent="0.2">
      <c r="A701" s="1">
        <v>16</v>
      </c>
      <c r="B701" s="331" t="s">
        <v>249</v>
      </c>
      <c r="C701" s="316"/>
      <c r="D701" s="332" t="s">
        <v>250</v>
      </c>
      <c r="E701" s="316"/>
      <c r="F701" s="333" t="s">
        <v>251</v>
      </c>
      <c r="G701" s="315"/>
      <c r="H701" s="315"/>
      <c r="I701" s="316"/>
      <c r="J701" s="333" t="s">
        <v>252</v>
      </c>
      <c r="K701" s="315"/>
      <c r="L701" s="315"/>
      <c r="M701" s="318"/>
      <c r="N701" s="331" t="s">
        <v>249</v>
      </c>
      <c r="O701" s="316"/>
      <c r="P701" s="332" t="s">
        <v>250</v>
      </c>
      <c r="Q701" s="316"/>
      <c r="R701" s="333" t="s">
        <v>251</v>
      </c>
      <c r="S701" s="315"/>
      <c r="T701" s="315"/>
      <c r="U701" s="316"/>
      <c r="V701" s="333" t="s">
        <v>252</v>
      </c>
      <c r="W701" s="315"/>
      <c r="X701" s="315"/>
      <c r="Y701" s="318"/>
      <c r="Z701" s="331" t="s">
        <v>249</v>
      </c>
      <c r="AA701" s="316"/>
      <c r="AB701" s="332" t="s">
        <v>250</v>
      </c>
      <c r="AC701" s="316"/>
      <c r="AD701" s="333" t="s">
        <v>251</v>
      </c>
      <c r="AE701" s="315"/>
      <c r="AF701" s="315"/>
      <c r="AG701" s="316"/>
      <c r="AH701" s="333" t="s">
        <v>252</v>
      </c>
      <c r="AI701" s="315"/>
      <c r="AJ701" s="315"/>
      <c r="AK701" s="318"/>
      <c r="AL701" s="331" t="s">
        <v>249</v>
      </c>
      <c r="AM701" s="316"/>
      <c r="AN701" s="332" t="s">
        <v>250</v>
      </c>
      <c r="AO701" s="316"/>
      <c r="AP701" s="333" t="s">
        <v>251</v>
      </c>
      <c r="AQ701" s="315"/>
      <c r="AR701" s="315"/>
      <c r="AS701" s="316"/>
      <c r="AT701" s="333" t="s">
        <v>252</v>
      </c>
      <c r="AU701" s="315"/>
      <c r="AV701" s="315"/>
      <c r="AW701" s="318"/>
      <c r="AX701" s="331" t="s">
        <v>249</v>
      </c>
      <c r="AY701" s="316"/>
      <c r="AZ701" s="332" t="s">
        <v>250</v>
      </c>
      <c r="BA701" s="316"/>
      <c r="BB701" s="333" t="s">
        <v>251</v>
      </c>
      <c r="BC701" s="315"/>
      <c r="BD701" s="315"/>
      <c r="BE701" s="316"/>
      <c r="BF701" s="333" t="s">
        <v>253</v>
      </c>
      <c r="BG701" s="315"/>
      <c r="BH701" s="315"/>
      <c r="BI701" s="318"/>
      <c r="BJ701" s="328"/>
      <c r="BK701" s="329"/>
      <c r="BL701" s="329"/>
      <c r="BM701" s="329"/>
      <c r="BN701" s="329"/>
      <c r="BO701" s="329"/>
      <c r="BP701" s="329"/>
      <c r="BQ701" s="329"/>
      <c r="BR701" s="329"/>
      <c r="BS701" s="329"/>
      <c r="BT701" s="329"/>
      <c r="BU701" s="329"/>
      <c r="BV701" s="329"/>
      <c r="BW701" s="330"/>
      <c r="BX701" s="2"/>
      <c r="BY701" s="8"/>
      <c r="BZ701" s="8"/>
      <c r="CA701" s="8"/>
      <c r="CB701" s="8"/>
      <c r="CC701" s="8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57"/>
      <c r="DI701" s="58"/>
      <c r="DJ701" s="58"/>
      <c r="DK701" s="57"/>
      <c r="DL701" s="58"/>
      <c r="DM701" s="58"/>
      <c r="DN701" s="57"/>
      <c r="DO701" s="58"/>
      <c r="DP701" s="59"/>
      <c r="DQ701" s="59"/>
      <c r="DR701" s="59"/>
      <c r="DZ701" s="133"/>
    </row>
    <row r="702" spans="1:130" ht="12.75" customHeight="1" x14ac:dyDescent="0.2">
      <c r="A702" s="1">
        <v>16</v>
      </c>
      <c r="B702" s="319"/>
      <c r="C702" s="310"/>
      <c r="D702" s="309"/>
      <c r="E702" s="310"/>
      <c r="F702" s="311"/>
      <c r="G702" s="312"/>
      <c r="H702" s="312"/>
      <c r="I702" s="310"/>
      <c r="J702" s="311"/>
      <c r="K702" s="312"/>
      <c r="L702" s="312"/>
      <c r="M702" s="313"/>
      <c r="N702" s="319"/>
      <c r="O702" s="310"/>
      <c r="P702" s="309"/>
      <c r="Q702" s="310"/>
      <c r="R702" s="311"/>
      <c r="S702" s="312"/>
      <c r="T702" s="312"/>
      <c r="U702" s="310"/>
      <c r="V702" s="311"/>
      <c r="W702" s="312"/>
      <c r="X702" s="312"/>
      <c r="Y702" s="313"/>
      <c r="Z702" s="319"/>
      <c r="AA702" s="310"/>
      <c r="AB702" s="309"/>
      <c r="AC702" s="310"/>
      <c r="AD702" s="311"/>
      <c r="AE702" s="312"/>
      <c r="AF702" s="312"/>
      <c r="AG702" s="310"/>
      <c r="AH702" s="311"/>
      <c r="AI702" s="312"/>
      <c r="AJ702" s="312"/>
      <c r="AK702" s="313"/>
      <c r="AL702" s="319"/>
      <c r="AM702" s="310"/>
      <c r="AN702" s="309"/>
      <c r="AO702" s="310"/>
      <c r="AP702" s="311"/>
      <c r="AQ702" s="312"/>
      <c r="AR702" s="312"/>
      <c r="AS702" s="310"/>
      <c r="AT702" s="311"/>
      <c r="AU702" s="312"/>
      <c r="AV702" s="312"/>
      <c r="AW702" s="313"/>
      <c r="AX702" s="319"/>
      <c r="AY702" s="310"/>
      <c r="AZ702" s="309"/>
      <c r="BA702" s="310"/>
      <c r="BB702" s="311"/>
      <c r="BC702" s="312"/>
      <c r="BD702" s="312"/>
      <c r="BE702" s="310"/>
      <c r="BF702" s="311"/>
      <c r="BG702" s="312"/>
      <c r="BH702" s="312"/>
      <c r="BI702" s="313"/>
      <c r="BJ702" s="314" t="s">
        <v>255</v>
      </c>
      <c r="BK702" s="315"/>
      <c r="BL702" s="315"/>
      <c r="BM702" s="315"/>
      <c r="BN702" s="315"/>
      <c r="BO702" s="315"/>
      <c r="BP702" s="315"/>
      <c r="BQ702" s="315"/>
      <c r="BR702" s="315"/>
      <c r="BS702" s="316"/>
      <c r="BT702" s="317" t="str">
        <f>IF(MAX(R638:T654,R675:T681)=0,"",MAX(R638:T654,R675:T681))</f>
        <v/>
      </c>
      <c r="BU702" s="315"/>
      <c r="BV702" s="315"/>
      <c r="BW702" s="318"/>
      <c r="BX702" s="2"/>
      <c r="BY702" s="8"/>
      <c r="BZ702" s="8"/>
      <c r="CA702" s="8"/>
      <c r="CB702" s="8"/>
      <c r="CC702" s="8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57"/>
      <c r="DI702" s="58"/>
      <c r="DJ702" s="58"/>
      <c r="DK702" s="57"/>
      <c r="DL702" s="58"/>
      <c r="DM702" s="58"/>
      <c r="DN702" s="57"/>
      <c r="DO702" s="58"/>
      <c r="DP702" s="59"/>
      <c r="DQ702" s="59"/>
      <c r="DR702" s="59"/>
      <c r="DZ702" s="133"/>
    </row>
    <row r="703" spans="1:130" ht="12.75" customHeight="1" x14ac:dyDescent="0.2">
      <c r="A703" s="1">
        <v>16</v>
      </c>
      <c r="B703" s="306"/>
      <c r="C703" s="300"/>
      <c r="D703" s="299"/>
      <c r="E703" s="300"/>
      <c r="F703" s="301"/>
      <c r="G703" s="302"/>
      <c r="H703" s="302"/>
      <c r="I703" s="300"/>
      <c r="J703" s="301"/>
      <c r="K703" s="302"/>
      <c r="L703" s="302"/>
      <c r="M703" s="303"/>
      <c r="N703" s="306"/>
      <c r="O703" s="300"/>
      <c r="P703" s="299"/>
      <c r="Q703" s="300"/>
      <c r="R703" s="301"/>
      <c r="S703" s="302"/>
      <c r="T703" s="302"/>
      <c r="U703" s="300"/>
      <c r="V703" s="301"/>
      <c r="W703" s="302"/>
      <c r="X703" s="302"/>
      <c r="Y703" s="303"/>
      <c r="Z703" s="306"/>
      <c r="AA703" s="300"/>
      <c r="AB703" s="299"/>
      <c r="AC703" s="300"/>
      <c r="AD703" s="301"/>
      <c r="AE703" s="302"/>
      <c r="AF703" s="302"/>
      <c r="AG703" s="300"/>
      <c r="AH703" s="301"/>
      <c r="AI703" s="302"/>
      <c r="AJ703" s="302"/>
      <c r="AK703" s="303"/>
      <c r="AL703" s="306"/>
      <c r="AM703" s="300"/>
      <c r="AN703" s="299"/>
      <c r="AO703" s="300"/>
      <c r="AP703" s="301"/>
      <c r="AQ703" s="302"/>
      <c r="AR703" s="302"/>
      <c r="AS703" s="300"/>
      <c r="AT703" s="301"/>
      <c r="AU703" s="302"/>
      <c r="AV703" s="302"/>
      <c r="AW703" s="303"/>
      <c r="AX703" s="306"/>
      <c r="AY703" s="300"/>
      <c r="AZ703" s="299"/>
      <c r="BA703" s="300"/>
      <c r="BB703" s="301"/>
      <c r="BC703" s="302"/>
      <c r="BD703" s="302"/>
      <c r="BE703" s="300"/>
      <c r="BF703" s="301"/>
      <c r="BG703" s="302"/>
      <c r="BH703" s="302"/>
      <c r="BI703" s="303"/>
      <c r="BJ703" s="304" t="s">
        <v>256</v>
      </c>
      <c r="BK703" s="302"/>
      <c r="BL703" s="302"/>
      <c r="BM703" s="302"/>
      <c r="BN703" s="302"/>
      <c r="BO703" s="302"/>
      <c r="BP703" s="302"/>
      <c r="BQ703" s="302"/>
      <c r="BR703" s="302"/>
      <c r="BS703" s="300"/>
      <c r="BT703" s="305" t="str">
        <f>IF(MIN(R638:T654,R675:T681)=0,"",MIN(R638:T654,R675:T681))</f>
        <v/>
      </c>
      <c r="BU703" s="302"/>
      <c r="BV703" s="302"/>
      <c r="BW703" s="303"/>
      <c r="BX703" s="2"/>
      <c r="BY703" s="8"/>
      <c r="BZ703" s="8"/>
      <c r="CA703" s="8"/>
      <c r="CB703" s="8"/>
      <c r="CC703" s="8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57"/>
      <c r="DI703" s="58"/>
      <c r="DJ703" s="58"/>
      <c r="DK703" s="57"/>
      <c r="DL703" s="58"/>
      <c r="DM703" s="58"/>
      <c r="DN703" s="57"/>
      <c r="DO703" s="58"/>
      <c r="DP703" s="59"/>
      <c r="DQ703" s="59"/>
      <c r="DR703" s="59"/>
      <c r="DZ703" s="133"/>
    </row>
    <row r="704" spans="1:130" ht="12.75" customHeight="1" x14ac:dyDescent="0.2">
      <c r="A704" s="1">
        <v>16</v>
      </c>
      <c r="B704" s="306"/>
      <c r="C704" s="300"/>
      <c r="D704" s="299"/>
      <c r="E704" s="300"/>
      <c r="F704" s="301"/>
      <c r="G704" s="302"/>
      <c r="H704" s="302"/>
      <c r="I704" s="300"/>
      <c r="J704" s="301"/>
      <c r="K704" s="302"/>
      <c r="L704" s="302"/>
      <c r="M704" s="303"/>
      <c r="N704" s="306"/>
      <c r="O704" s="300"/>
      <c r="P704" s="299"/>
      <c r="Q704" s="300"/>
      <c r="R704" s="301"/>
      <c r="S704" s="302"/>
      <c r="T704" s="302"/>
      <c r="U704" s="300"/>
      <c r="V704" s="301"/>
      <c r="W704" s="302"/>
      <c r="X704" s="302"/>
      <c r="Y704" s="303"/>
      <c r="Z704" s="306"/>
      <c r="AA704" s="300"/>
      <c r="AB704" s="299"/>
      <c r="AC704" s="300"/>
      <c r="AD704" s="301"/>
      <c r="AE704" s="302"/>
      <c r="AF704" s="302"/>
      <c r="AG704" s="300"/>
      <c r="AH704" s="301"/>
      <c r="AI704" s="302"/>
      <c r="AJ704" s="302"/>
      <c r="AK704" s="303"/>
      <c r="AL704" s="306"/>
      <c r="AM704" s="300"/>
      <c r="AN704" s="299"/>
      <c r="AO704" s="300"/>
      <c r="AP704" s="301"/>
      <c r="AQ704" s="302"/>
      <c r="AR704" s="302"/>
      <c r="AS704" s="300"/>
      <c r="AT704" s="301"/>
      <c r="AU704" s="302"/>
      <c r="AV704" s="302"/>
      <c r="AW704" s="303"/>
      <c r="AX704" s="306"/>
      <c r="AY704" s="300"/>
      <c r="AZ704" s="299"/>
      <c r="BA704" s="300"/>
      <c r="BB704" s="301"/>
      <c r="BC704" s="302"/>
      <c r="BD704" s="302"/>
      <c r="BE704" s="300"/>
      <c r="BF704" s="301"/>
      <c r="BG704" s="302"/>
      <c r="BH704" s="302"/>
      <c r="BI704" s="303"/>
      <c r="BJ704" s="304" t="s">
        <v>257</v>
      </c>
      <c r="BK704" s="302"/>
      <c r="BL704" s="302"/>
      <c r="BM704" s="302"/>
      <c r="BN704" s="302"/>
      <c r="BO704" s="302"/>
      <c r="BP704" s="302"/>
      <c r="BQ704" s="302"/>
      <c r="BR704" s="302"/>
      <c r="BS704" s="300"/>
      <c r="BT704" s="307" t="str">
        <f ca="1">IF(BT705="","",IF(ISERROR(MATCH(BT705,BK638:BK654,0))=TRUE,OFFSET(BK674,MATCH(BT705,BK675:BK681,0),-5),OFFSET(BK637,MATCH(BT705,BK638:BK654,0),-5)))</f>
        <v/>
      </c>
      <c r="BU704" s="302"/>
      <c r="BV704" s="302"/>
      <c r="BW704" s="303"/>
      <c r="BX704" s="2"/>
      <c r="BY704" s="8"/>
      <c r="BZ704" s="8"/>
      <c r="CA704" s="8"/>
      <c r="CB704" s="8"/>
      <c r="CC704" s="8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57"/>
      <c r="DI704" s="58"/>
      <c r="DJ704" s="58"/>
      <c r="DK704" s="57"/>
      <c r="DL704" s="58"/>
      <c r="DM704" s="58"/>
      <c r="DN704" s="57"/>
      <c r="DO704" s="58"/>
      <c r="DP704" s="59"/>
      <c r="DQ704" s="59"/>
      <c r="DR704" s="59"/>
      <c r="DZ704" s="133"/>
    </row>
    <row r="705" spans="1:130" ht="12.75" customHeight="1" x14ac:dyDescent="0.2">
      <c r="A705" s="1">
        <v>16</v>
      </c>
      <c r="B705" s="306"/>
      <c r="C705" s="300"/>
      <c r="D705" s="299"/>
      <c r="E705" s="300"/>
      <c r="F705" s="301"/>
      <c r="G705" s="302"/>
      <c r="H705" s="302"/>
      <c r="I705" s="300"/>
      <c r="J705" s="301"/>
      <c r="K705" s="302"/>
      <c r="L705" s="302"/>
      <c r="M705" s="303"/>
      <c r="N705" s="306"/>
      <c r="O705" s="300"/>
      <c r="P705" s="299"/>
      <c r="Q705" s="300"/>
      <c r="R705" s="301"/>
      <c r="S705" s="302"/>
      <c r="T705" s="302"/>
      <c r="U705" s="300"/>
      <c r="V705" s="301"/>
      <c r="W705" s="302"/>
      <c r="X705" s="302"/>
      <c r="Y705" s="303"/>
      <c r="Z705" s="306"/>
      <c r="AA705" s="300"/>
      <c r="AB705" s="299"/>
      <c r="AC705" s="300"/>
      <c r="AD705" s="301"/>
      <c r="AE705" s="302"/>
      <c r="AF705" s="302"/>
      <c r="AG705" s="300"/>
      <c r="AH705" s="301"/>
      <c r="AI705" s="302"/>
      <c r="AJ705" s="302"/>
      <c r="AK705" s="303"/>
      <c r="AL705" s="306"/>
      <c r="AM705" s="300"/>
      <c r="AN705" s="299"/>
      <c r="AO705" s="300"/>
      <c r="AP705" s="301"/>
      <c r="AQ705" s="302"/>
      <c r="AR705" s="302"/>
      <c r="AS705" s="300"/>
      <c r="AT705" s="301"/>
      <c r="AU705" s="302"/>
      <c r="AV705" s="302"/>
      <c r="AW705" s="303"/>
      <c r="AX705" s="306"/>
      <c r="AY705" s="300"/>
      <c r="AZ705" s="299"/>
      <c r="BA705" s="300"/>
      <c r="BB705" s="301"/>
      <c r="BC705" s="302"/>
      <c r="BD705" s="302"/>
      <c r="BE705" s="300"/>
      <c r="BF705" s="301"/>
      <c r="BG705" s="302"/>
      <c r="BH705" s="302"/>
      <c r="BI705" s="303"/>
      <c r="BJ705" s="308" t="s">
        <v>258</v>
      </c>
      <c r="BK705" s="302"/>
      <c r="BL705" s="302"/>
      <c r="BM705" s="302"/>
      <c r="BN705" s="302"/>
      <c r="BO705" s="302"/>
      <c r="BP705" s="302"/>
      <c r="BQ705" s="302"/>
      <c r="BR705" s="302"/>
      <c r="BS705" s="300"/>
      <c r="BT705" s="305" t="str">
        <f>IF(MAX(BK638:BM654,BK675:BM681)=0,"",MAX(BK638:BM654,BK675:BM681))</f>
        <v/>
      </c>
      <c r="BU705" s="302"/>
      <c r="BV705" s="302"/>
      <c r="BW705" s="303"/>
      <c r="BX705" s="2"/>
      <c r="BY705" s="8"/>
      <c r="BZ705" s="8"/>
      <c r="CA705" s="8"/>
      <c r="CB705" s="8"/>
      <c r="CC705" s="8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57"/>
      <c r="DI705" s="58"/>
      <c r="DJ705" s="58"/>
      <c r="DK705" s="57"/>
      <c r="DL705" s="58"/>
      <c r="DM705" s="58"/>
      <c r="DN705" s="57"/>
      <c r="DO705" s="58"/>
      <c r="DP705" s="59"/>
      <c r="DQ705" s="59"/>
      <c r="DR705" s="59"/>
      <c r="DZ705" s="133"/>
    </row>
    <row r="706" spans="1:130" ht="12.75" customHeight="1" x14ac:dyDescent="0.2">
      <c r="A706" s="1">
        <v>16</v>
      </c>
      <c r="B706" s="306"/>
      <c r="C706" s="300"/>
      <c r="D706" s="299"/>
      <c r="E706" s="300"/>
      <c r="F706" s="301"/>
      <c r="G706" s="302"/>
      <c r="H706" s="302"/>
      <c r="I706" s="300"/>
      <c r="J706" s="301"/>
      <c r="K706" s="302"/>
      <c r="L706" s="302"/>
      <c r="M706" s="303"/>
      <c r="N706" s="306"/>
      <c r="O706" s="300"/>
      <c r="P706" s="299"/>
      <c r="Q706" s="300"/>
      <c r="R706" s="301"/>
      <c r="S706" s="302"/>
      <c r="T706" s="302"/>
      <c r="U706" s="300"/>
      <c r="V706" s="301"/>
      <c r="W706" s="302"/>
      <c r="X706" s="302"/>
      <c r="Y706" s="303"/>
      <c r="Z706" s="306"/>
      <c r="AA706" s="300"/>
      <c r="AB706" s="299"/>
      <c r="AC706" s="300"/>
      <c r="AD706" s="301"/>
      <c r="AE706" s="302"/>
      <c r="AF706" s="302"/>
      <c r="AG706" s="300"/>
      <c r="AH706" s="301"/>
      <c r="AI706" s="302"/>
      <c r="AJ706" s="302"/>
      <c r="AK706" s="303"/>
      <c r="AL706" s="306"/>
      <c r="AM706" s="300"/>
      <c r="AN706" s="299"/>
      <c r="AO706" s="300"/>
      <c r="AP706" s="301"/>
      <c r="AQ706" s="302"/>
      <c r="AR706" s="302"/>
      <c r="AS706" s="300"/>
      <c r="AT706" s="301"/>
      <c r="AU706" s="302"/>
      <c r="AV706" s="302"/>
      <c r="AW706" s="303"/>
      <c r="AX706" s="306"/>
      <c r="AY706" s="300"/>
      <c r="AZ706" s="299"/>
      <c r="BA706" s="300"/>
      <c r="BB706" s="301"/>
      <c r="BC706" s="302"/>
      <c r="BD706" s="302"/>
      <c r="BE706" s="300"/>
      <c r="BF706" s="301"/>
      <c r="BG706" s="302"/>
      <c r="BH706" s="302"/>
      <c r="BI706" s="303"/>
      <c r="BJ706" s="304" t="s">
        <v>261</v>
      </c>
      <c r="BK706" s="302"/>
      <c r="BL706" s="302"/>
      <c r="BM706" s="302"/>
      <c r="BN706" s="302"/>
      <c r="BO706" s="302"/>
      <c r="BP706" s="302"/>
      <c r="BQ706" s="302"/>
      <c r="BR706" s="302"/>
      <c r="BS706" s="300"/>
      <c r="BT706" s="305"/>
      <c r="BU706" s="300"/>
      <c r="BV706" s="305"/>
      <c r="BW706" s="303"/>
      <c r="BX706" s="2"/>
      <c r="BY706" s="8"/>
      <c r="BZ706" s="8"/>
      <c r="CA706" s="8"/>
      <c r="CB706" s="8"/>
      <c r="CC706" s="8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57"/>
      <c r="DI706" s="58"/>
      <c r="DJ706" s="58"/>
      <c r="DK706" s="57"/>
      <c r="DL706" s="58"/>
      <c r="DM706" s="58"/>
      <c r="DN706" s="57"/>
      <c r="DO706" s="58"/>
      <c r="DP706" s="59"/>
      <c r="DQ706" s="59"/>
      <c r="DR706" s="59"/>
      <c r="DZ706" s="133"/>
    </row>
    <row r="707" spans="1:130" ht="12.75" customHeight="1" x14ac:dyDescent="0.2">
      <c r="A707" s="1">
        <v>16</v>
      </c>
      <c r="B707" s="306"/>
      <c r="C707" s="300"/>
      <c r="D707" s="299"/>
      <c r="E707" s="300"/>
      <c r="F707" s="301"/>
      <c r="G707" s="302"/>
      <c r="H707" s="302"/>
      <c r="I707" s="300"/>
      <c r="J707" s="301"/>
      <c r="K707" s="302"/>
      <c r="L707" s="302"/>
      <c r="M707" s="303"/>
      <c r="N707" s="306"/>
      <c r="O707" s="300"/>
      <c r="P707" s="299"/>
      <c r="Q707" s="300"/>
      <c r="R707" s="301"/>
      <c r="S707" s="302"/>
      <c r="T707" s="302"/>
      <c r="U707" s="300"/>
      <c r="V707" s="301"/>
      <c r="W707" s="302"/>
      <c r="X707" s="302"/>
      <c r="Y707" s="303"/>
      <c r="Z707" s="306"/>
      <c r="AA707" s="300"/>
      <c r="AB707" s="299"/>
      <c r="AC707" s="300"/>
      <c r="AD707" s="301"/>
      <c r="AE707" s="302"/>
      <c r="AF707" s="302"/>
      <c r="AG707" s="300"/>
      <c r="AH707" s="301"/>
      <c r="AI707" s="302"/>
      <c r="AJ707" s="302"/>
      <c r="AK707" s="303"/>
      <c r="AL707" s="306"/>
      <c r="AM707" s="300"/>
      <c r="AN707" s="299"/>
      <c r="AO707" s="300"/>
      <c r="AP707" s="301"/>
      <c r="AQ707" s="302"/>
      <c r="AR707" s="302"/>
      <c r="AS707" s="300"/>
      <c r="AT707" s="301"/>
      <c r="AU707" s="302"/>
      <c r="AV707" s="302"/>
      <c r="AW707" s="303"/>
      <c r="AX707" s="306"/>
      <c r="AY707" s="300"/>
      <c r="AZ707" s="299"/>
      <c r="BA707" s="300"/>
      <c r="BB707" s="301"/>
      <c r="BC707" s="302"/>
      <c r="BD707" s="302"/>
      <c r="BE707" s="300"/>
      <c r="BF707" s="301"/>
      <c r="BG707" s="302"/>
      <c r="BH707" s="302"/>
      <c r="BI707" s="303"/>
      <c r="BJ707" s="304" t="s">
        <v>263</v>
      </c>
      <c r="BK707" s="302"/>
      <c r="BL707" s="302"/>
      <c r="BM707" s="302"/>
      <c r="BN707" s="302"/>
      <c r="BO707" s="302"/>
      <c r="BP707" s="302"/>
      <c r="BQ707" s="302"/>
      <c r="BR707" s="302"/>
      <c r="BS707" s="300"/>
      <c r="BT707" s="305" t="str">
        <f>IF(COUNTBLANK(BT675:BW698)=96,"",(SUM(BT677+BT680+BT683+BT686+BT689+BT692+BT695+BT698)))</f>
        <v/>
      </c>
      <c r="BU707" s="302"/>
      <c r="BV707" s="302"/>
      <c r="BW707" s="303"/>
      <c r="BX707" s="2"/>
      <c r="BY707" s="8"/>
      <c r="BZ707" s="8"/>
      <c r="CA707" s="8"/>
      <c r="CB707" s="8"/>
      <c r="CC707" s="8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57"/>
      <c r="DI707" s="58"/>
      <c r="DJ707" s="58"/>
      <c r="DK707" s="57"/>
      <c r="DL707" s="58"/>
      <c r="DM707" s="58"/>
      <c r="DN707" s="57"/>
      <c r="DO707" s="58"/>
      <c r="DP707" s="59"/>
      <c r="DQ707" s="59"/>
      <c r="DR707" s="59"/>
      <c r="DZ707" s="133"/>
    </row>
    <row r="708" spans="1:130" ht="12.75" customHeight="1" x14ac:dyDescent="0.2">
      <c r="A708" s="1">
        <v>16</v>
      </c>
      <c r="B708" s="298"/>
      <c r="C708" s="292"/>
      <c r="D708" s="291"/>
      <c r="E708" s="292"/>
      <c r="F708" s="293"/>
      <c r="G708" s="294"/>
      <c r="H708" s="294"/>
      <c r="I708" s="292"/>
      <c r="J708" s="293"/>
      <c r="K708" s="294"/>
      <c r="L708" s="294"/>
      <c r="M708" s="295"/>
      <c r="N708" s="298"/>
      <c r="O708" s="292"/>
      <c r="P708" s="291"/>
      <c r="Q708" s="292"/>
      <c r="R708" s="293"/>
      <c r="S708" s="294"/>
      <c r="T708" s="294"/>
      <c r="U708" s="292"/>
      <c r="V708" s="293"/>
      <c r="W708" s="294"/>
      <c r="X708" s="294"/>
      <c r="Y708" s="295"/>
      <c r="Z708" s="298"/>
      <c r="AA708" s="292"/>
      <c r="AB708" s="291"/>
      <c r="AC708" s="292"/>
      <c r="AD708" s="293"/>
      <c r="AE708" s="294"/>
      <c r="AF708" s="294"/>
      <c r="AG708" s="292"/>
      <c r="AH708" s="293"/>
      <c r="AI708" s="294"/>
      <c r="AJ708" s="294"/>
      <c r="AK708" s="295"/>
      <c r="AL708" s="298"/>
      <c r="AM708" s="292"/>
      <c r="AN708" s="291"/>
      <c r="AO708" s="292"/>
      <c r="AP708" s="293"/>
      <c r="AQ708" s="294"/>
      <c r="AR708" s="294"/>
      <c r="AS708" s="292"/>
      <c r="AT708" s="293"/>
      <c r="AU708" s="294"/>
      <c r="AV708" s="294"/>
      <c r="AW708" s="295"/>
      <c r="AX708" s="298"/>
      <c r="AY708" s="292"/>
      <c r="AZ708" s="291"/>
      <c r="BA708" s="292"/>
      <c r="BB708" s="293"/>
      <c r="BC708" s="294"/>
      <c r="BD708" s="294"/>
      <c r="BE708" s="292"/>
      <c r="BF708" s="293"/>
      <c r="BG708" s="294"/>
      <c r="BH708" s="294"/>
      <c r="BI708" s="295"/>
      <c r="BJ708" s="296" t="s">
        <v>299</v>
      </c>
      <c r="BK708" s="294"/>
      <c r="BL708" s="294"/>
      <c r="BM708" s="294"/>
      <c r="BN708" s="294"/>
      <c r="BO708" s="294"/>
      <c r="BP708" s="294"/>
      <c r="BQ708" s="294"/>
      <c r="BR708" s="294"/>
      <c r="BS708" s="294"/>
      <c r="BT708" s="297"/>
      <c r="BU708" s="294"/>
      <c r="BV708" s="294"/>
      <c r="BW708" s="295"/>
      <c r="BX708" s="2"/>
      <c r="BY708" s="8"/>
      <c r="BZ708" s="8"/>
      <c r="CA708" s="8"/>
      <c r="CB708" s="8"/>
      <c r="CC708" s="8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57"/>
      <c r="DI708" s="58"/>
      <c r="DJ708" s="58"/>
      <c r="DK708" s="57"/>
      <c r="DL708" s="58"/>
      <c r="DM708" s="58"/>
      <c r="DN708" s="57"/>
      <c r="DO708" s="58"/>
      <c r="DP708" s="59"/>
      <c r="DQ708" s="59"/>
      <c r="DR708" s="59"/>
      <c r="DZ708" s="133"/>
    </row>
    <row r="709" spans="1:130" ht="12.75" customHeight="1" x14ac:dyDescent="0.2">
      <c r="A709" s="1">
        <v>16</v>
      </c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6"/>
      <c r="BQ709" s="166"/>
      <c r="BR709" s="166"/>
      <c r="BS709" s="166"/>
      <c r="BT709" s="166"/>
      <c r="BU709" s="166"/>
      <c r="BV709" s="166"/>
      <c r="BW709" s="166"/>
      <c r="BX709" s="2"/>
      <c r="BY709" s="8"/>
      <c r="BZ709" s="8"/>
      <c r="CA709" s="8"/>
      <c r="CB709" s="8"/>
      <c r="CC709" s="8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57"/>
      <c r="DI709" s="58"/>
      <c r="DJ709" s="58"/>
      <c r="DK709" s="57"/>
      <c r="DL709" s="58"/>
      <c r="DM709" s="58"/>
      <c r="DN709" s="57"/>
      <c r="DO709" s="58"/>
      <c r="DP709" s="59"/>
      <c r="DQ709" s="59"/>
      <c r="DR709" s="59"/>
      <c r="DZ709" s="133"/>
    </row>
    <row r="710" spans="1:130" ht="12.75" customHeight="1" x14ac:dyDescent="0.2">
      <c r="A710" s="1">
        <v>17</v>
      </c>
      <c r="B710" s="364" t="s">
        <v>4</v>
      </c>
      <c r="C710" s="324"/>
      <c r="D710" s="324"/>
      <c r="E710" s="338"/>
      <c r="F710" s="365" t="s">
        <v>5</v>
      </c>
      <c r="G710" s="338"/>
      <c r="H710" s="365" t="s">
        <v>6</v>
      </c>
      <c r="I710" s="324"/>
      <c r="J710" s="323" t="s">
        <v>7</v>
      </c>
      <c r="K710" s="324"/>
      <c r="L710" s="324"/>
      <c r="M710" s="324"/>
      <c r="N710" s="324"/>
      <c r="O710" s="324"/>
      <c r="P710" s="324"/>
      <c r="Q710" s="324"/>
      <c r="R710" s="324"/>
      <c r="S710" s="324"/>
      <c r="T710" s="324"/>
      <c r="U710" s="324"/>
      <c r="V710" s="324"/>
      <c r="W710" s="324"/>
      <c r="X710" s="324"/>
      <c r="Y710" s="324"/>
      <c r="Z710" s="324"/>
      <c r="AA710" s="324"/>
      <c r="AB710" s="324"/>
      <c r="AC710" s="324"/>
      <c r="AD710" s="324"/>
      <c r="AE710" s="324"/>
      <c r="AF710" s="338"/>
      <c r="AG710" s="366" t="s">
        <v>8</v>
      </c>
      <c r="AH710" s="324"/>
      <c r="AI710" s="324"/>
      <c r="AJ710" s="324"/>
      <c r="AK710" s="324"/>
      <c r="AL710" s="324"/>
      <c r="AM710" s="324"/>
      <c r="AN710" s="324"/>
      <c r="AO710" s="324"/>
      <c r="AP710" s="338"/>
      <c r="AQ710" s="323" t="s">
        <v>9</v>
      </c>
      <c r="AR710" s="324"/>
      <c r="AS710" s="324"/>
      <c r="AT710" s="324"/>
      <c r="AU710" s="324"/>
      <c r="AV710" s="324"/>
      <c r="AW710" s="324"/>
      <c r="AX710" s="324"/>
      <c r="AY710" s="324"/>
      <c r="AZ710" s="324"/>
      <c r="BA710" s="324"/>
      <c r="BB710" s="324"/>
      <c r="BC710" s="324"/>
      <c r="BD710" s="324"/>
      <c r="BE710" s="324"/>
      <c r="BF710" s="324"/>
      <c r="BG710" s="338"/>
      <c r="BH710" s="323" t="s">
        <v>10</v>
      </c>
      <c r="BI710" s="324"/>
      <c r="BJ710" s="324"/>
      <c r="BK710" s="324"/>
      <c r="BL710" s="324"/>
      <c r="BM710" s="324"/>
      <c r="BN710" s="338"/>
      <c r="BO710" s="323" t="s">
        <v>11</v>
      </c>
      <c r="BP710" s="324"/>
      <c r="BQ710" s="324"/>
      <c r="BR710" s="324"/>
      <c r="BS710" s="338"/>
      <c r="BT710" s="323" t="s">
        <v>12</v>
      </c>
      <c r="BU710" s="324"/>
      <c r="BV710" s="324"/>
      <c r="BW710" s="338"/>
      <c r="BX710" s="2"/>
      <c r="BY710" s="8"/>
      <c r="BZ710" s="8"/>
      <c r="CA710" s="8"/>
      <c r="CB710" s="8"/>
      <c r="CC710" s="8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57"/>
      <c r="DI710" s="58"/>
      <c r="DJ710" s="58"/>
      <c r="DK710" s="57"/>
      <c r="DL710" s="58"/>
      <c r="DM710" s="58"/>
      <c r="DN710" s="57"/>
      <c r="DO710" s="58"/>
      <c r="DP710" s="59"/>
      <c r="DQ710" s="59"/>
      <c r="DR710" s="59"/>
      <c r="DZ710" s="133"/>
    </row>
    <row r="711" spans="1:130" ht="12.75" customHeight="1" x14ac:dyDescent="0.2">
      <c r="A711" s="1">
        <v>17</v>
      </c>
      <c r="B711" s="364">
        <f>$B$7</f>
        <v>0</v>
      </c>
      <c r="C711" s="324"/>
      <c r="D711" s="324"/>
      <c r="E711" s="338"/>
      <c r="F711" s="365">
        <f>$F$7</f>
        <v>0</v>
      </c>
      <c r="G711" s="338"/>
      <c r="H711" s="365" t="s">
        <v>195</v>
      </c>
      <c r="I711" s="324"/>
      <c r="J711" s="323">
        <f>J623</f>
        <v>0</v>
      </c>
      <c r="K711" s="324"/>
      <c r="L711" s="324"/>
      <c r="M711" s="324"/>
      <c r="N711" s="324"/>
      <c r="O711" s="324"/>
      <c r="P711" s="324"/>
      <c r="Q711" s="324"/>
      <c r="R711" s="324"/>
      <c r="S711" s="324"/>
      <c r="T711" s="324"/>
      <c r="U711" s="324"/>
      <c r="V711" s="324"/>
      <c r="W711" s="324"/>
      <c r="X711" s="324"/>
      <c r="Y711" s="324"/>
      <c r="Z711" s="324"/>
      <c r="AA711" s="324"/>
      <c r="AB711" s="324"/>
      <c r="AC711" s="324"/>
      <c r="AD711" s="324"/>
      <c r="AE711" s="324"/>
      <c r="AF711" s="338"/>
      <c r="AG711" s="367" t="e">
        <f>VLOOKUP(J711,$DH$6:$DO$31,4,FALSE)</f>
        <v>#N/A</v>
      </c>
      <c r="AH711" s="324"/>
      <c r="AI711" s="324"/>
      <c r="AJ711" s="324"/>
      <c r="AK711" s="324"/>
      <c r="AL711" s="324"/>
      <c r="AM711" s="324"/>
      <c r="AN711" s="324"/>
      <c r="AO711" s="324"/>
      <c r="AP711" s="338"/>
      <c r="AQ711" s="323" t="e">
        <f>VLOOKUP(J711,$DH$6:$DO$31,7,FALSE)</f>
        <v>#N/A</v>
      </c>
      <c r="AR711" s="324"/>
      <c r="AS711" s="324"/>
      <c r="AT711" s="324"/>
      <c r="AU711" s="324"/>
      <c r="AV711" s="324"/>
      <c r="AW711" s="324"/>
      <c r="AX711" s="324"/>
      <c r="AY711" s="324"/>
      <c r="AZ711" s="324"/>
      <c r="BA711" s="324"/>
      <c r="BB711" s="324"/>
      <c r="BC711" s="324"/>
      <c r="BD711" s="324"/>
      <c r="BE711" s="324"/>
      <c r="BF711" s="324"/>
      <c r="BG711" s="338"/>
      <c r="BH711" s="323" t="e">
        <f>VLOOKUP(J711,$DH$6:$DP$31,9,FALSE)</f>
        <v>#N/A</v>
      </c>
      <c r="BI711" s="324"/>
      <c r="BJ711" s="324"/>
      <c r="BK711" s="324"/>
      <c r="BL711" s="324"/>
      <c r="BM711" s="324"/>
      <c r="BN711" s="338"/>
      <c r="BO711" s="323" t="e">
        <f>VLOOKUP(J711,$DH$6:$DP$31,8,FALSE)</f>
        <v>#N/A</v>
      </c>
      <c r="BP711" s="324"/>
      <c r="BQ711" s="324"/>
      <c r="BR711" s="324"/>
      <c r="BS711" s="338"/>
      <c r="BT711" s="323" t="e">
        <f>VLOOKUP(J711,$DH$6:$DP$31,2,FALSE)</f>
        <v>#N/A</v>
      </c>
      <c r="BU711" s="324"/>
      <c r="BV711" s="324"/>
      <c r="BW711" s="338"/>
      <c r="BX711" s="2"/>
      <c r="BY711" s="8"/>
      <c r="BZ711" s="8"/>
      <c r="CA711" s="8"/>
      <c r="CB711" s="8"/>
      <c r="CC711" s="8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57"/>
      <c r="DI711" s="58"/>
      <c r="DJ711" s="58"/>
      <c r="DK711" s="57"/>
      <c r="DL711" s="58"/>
      <c r="DM711" s="58"/>
      <c r="DN711" s="57"/>
      <c r="DO711" s="58"/>
      <c r="DP711" s="59"/>
      <c r="DQ711" s="59"/>
      <c r="DR711" s="59"/>
      <c r="DZ711" s="133"/>
    </row>
    <row r="712" spans="1:130" ht="12.75" customHeight="1" x14ac:dyDescent="0.2">
      <c r="A712" s="1">
        <v>17</v>
      </c>
      <c r="B712" s="169"/>
      <c r="C712" s="157"/>
      <c r="D712" s="157"/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  <c r="AN712" s="158"/>
      <c r="AO712" s="158"/>
      <c r="AP712" s="158"/>
      <c r="AQ712" s="158"/>
      <c r="AR712" s="158"/>
      <c r="AS712" s="158"/>
      <c r="AT712" s="158"/>
      <c r="AU712" s="158"/>
      <c r="AV712" s="158"/>
      <c r="AW712" s="158"/>
      <c r="AX712" s="158"/>
      <c r="AY712" s="158"/>
      <c r="AZ712" s="158"/>
      <c r="BA712" s="158"/>
      <c r="BB712" s="158"/>
      <c r="BC712" s="158"/>
      <c r="BD712" s="158"/>
      <c r="BE712" s="158"/>
      <c r="BF712" s="158"/>
      <c r="BG712" s="158"/>
      <c r="BH712" s="158"/>
      <c r="BI712" s="158"/>
      <c r="BJ712" s="158"/>
      <c r="BK712" s="158"/>
      <c r="BL712" s="158"/>
      <c r="BM712" s="158"/>
      <c r="BN712" s="158"/>
      <c r="BO712" s="158"/>
      <c r="BP712" s="158"/>
      <c r="BQ712" s="158"/>
      <c r="BR712" s="158"/>
      <c r="BS712" s="158"/>
      <c r="BT712" s="158"/>
      <c r="BU712" s="158"/>
      <c r="BV712" s="158"/>
      <c r="BW712" s="170"/>
      <c r="BX712" s="2"/>
      <c r="BY712" s="8"/>
      <c r="BZ712" s="8"/>
      <c r="CA712" s="8"/>
      <c r="CB712" s="8"/>
      <c r="CC712" s="8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57"/>
      <c r="DI712" s="58"/>
      <c r="DJ712" s="58"/>
      <c r="DK712" s="57"/>
      <c r="DL712" s="58"/>
      <c r="DM712" s="58"/>
      <c r="DN712" s="57"/>
      <c r="DO712" s="58"/>
      <c r="DP712" s="59"/>
      <c r="DQ712" s="59"/>
      <c r="DR712" s="59"/>
      <c r="DZ712" s="133"/>
    </row>
    <row r="713" spans="1:130" ht="12.75" customHeight="1" x14ac:dyDescent="0.2">
      <c r="A713" s="1">
        <v>17</v>
      </c>
      <c r="B713" s="351" t="s">
        <v>34</v>
      </c>
      <c r="C713" s="327"/>
      <c r="D713" s="352" t="s">
        <v>35</v>
      </c>
      <c r="E713" s="324"/>
      <c r="F713" s="324"/>
      <c r="G713" s="324"/>
      <c r="H713" s="324"/>
      <c r="I713" s="324"/>
      <c r="J713" s="324"/>
      <c r="K713" s="324"/>
      <c r="L713" s="324"/>
      <c r="M713" s="324"/>
      <c r="N713" s="324"/>
      <c r="O713" s="324"/>
      <c r="P713" s="324"/>
      <c r="Q713" s="338"/>
      <c r="R713" s="352" t="s">
        <v>36</v>
      </c>
      <c r="S713" s="324"/>
      <c r="T713" s="324"/>
      <c r="U713" s="324"/>
      <c r="V713" s="324"/>
      <c r="W713" s="324"/>
      <c r="X713" s="324"/>
      <c r="Y713" s="324"/>
      <c r="Z713" s="324"/>
      <c r="AA713" s="324"/>
      <c r="AB713" s="338"/>
      <c r="AC713" s="352" t="s">
        <v>37</v>
      </c>
      <c r="AD713" s="324"/>
      <c r="AE713" s="324"/>
      <c r="AF713" s="324"/>
      <c r="AG713" s="324"/>
      <c r="AH713" s="324"/>
      <c r="AI713" s="324"/>
      <c r="AJ713" s="324"/>
      <c r="AK713" s="324"/>
      <c r="AL713" s="324"/>
      <c r="AM713" s="324"/>
      <c r="AN713" s="324"/>
      <c r="AO713" s="324"/>
      <c r="AP713" s="324"/>
      <c r="AQ713" s="324"/>
      <c r="AR713" s="324"/>
      <c r="AS713" s="324"/>
      <c r="AT713" s="324"/>
      <c r="AU713" s="324"/>
      <c r="AV713" s="324"/>
      <c r="AW713" s="324"/>
      <c r="AX713" s="324"/>
      <c r="AY713" s="324"/>
      <c r="AZ713" s="324"/>
      <c r="BA713" s="324"/>
      <c r="BB713" s="324"/>
      <c r="BC713" s="324"/>
      <c r="BD713" s="324"/>
      <c r="BE713" s="338"/>
      <c r="BF713" s="352" t="s">
        <v>38</v>
      </c>
      <c r="BG713" s="324"/>
      <c r="BH713" s="324"/>
      <c r="BI713" s="324"/>
      <c r="BJ713" s="324"/>
      <c r="BK713" s="324"/>
      <c r="BL713" s="324"/>
      <c r="BM713" s="338"/>
      <c r="BN713" s="353" t="s">
        <v>39</v>
      </c>
      <c r="BO713" s="326"/>
      <c r="BP713" s="327"/>
      <c r="BQ713" s="353" t="s">
        <v>40</v>
      </c>
      <c r="BR713" s="327"/>
      <c r="BS713" s="354" t="s">
        <v>41</v>
      </c>
      <c r="BT713" s="324"/>
      <c r="BU713" s="324"/>
      <c r="BV713" s="324"/>
      <c r="BW713" s="338"/>
      <c r="BX713" s="2"/>
      <c r="BY713" s="8"/>
      <c r="BZ713" s="8"/>
      <c r="CA713" s="8"/>
      <c r="CB713" s="8"/>
      <c r="CC713" s="8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57"/>
      <c r="DI713" s="58"/>
      <c r="DJ713" s="58"/>
      <c r="DK713" s="57"/>
      <c r="DL713" s="58"/>
      <c r="DM713" s="58"/>
      <c r="DN713" s="57"/>
      <c r="DO713" s="58"/>
      <c r="DP713" s="59"/>
      <c r="DQ713" s="59"/>
      <c r="DR713" s="59"/>
      <c r="DZ713" s="133"/>
    </row>
    <row r="714" spans="1:130" ht="12.75" customHeight="1" x14ac:dyDescent="0.2">
      <c r="A714" s="1">
        <v>17</v>
      </c>
      <c r="B714" s="346"/>
      <c r="C714" s="347"/>
      <c r="D714" s="355" t="s">
        <v>52</v>
      </c>
      <c r="E714" s="326"/>
      <c r="F714" s="326"/>
      <c r="G714" s="326"/>
      <c r="H714" s="327"/>
      <c r="I714" s="355" t="s">
        <v>53</v>
      </c>
      <c r="J714" s="326"/>
      <c r="K714" s="326"/>
      <c r="L714" s="326"/>
      <c r="M714" s="327"/>
      <c r="N714" s="355" t="s">
        <v>54</v>
      </c>
      <c r="O714" s="326"/>
      <c r="P714" s="326"/>
      <c r="Q714" s="327"/>
      <c r="R714" s="356" t="s">
        <v>55</v>
      </c>
      <c r="S714" s="326"/>
      <c r="T714" s="327"/>
      <c r="U714" s="353" t="s">
        <v>56</v>
      </c>
      <c r="V714" s="326"/>
      <c r="W714" s="327"/>
      <c r="X714" s="353" t="s">
        <v>57</v>
      </c>
      <c r="Y714" s="327"/>
      <c r="Z714" s="353" t="s">
        <v>58</v>
      </c>
      <c r="AA714" s="326"/>
      <c r="AB714" s="327"/>
      <c r="AC714" s="352" t="s">
        <v>59</v>
      </c>
      <c r="AD714" s="324"/>
      <c r="AE714" s="324"/>
      <c r="AF714" s="324"/>
      <c r="AG714" s="324"/>
      <c r="AH714" s="338"/>
      <c r="AI714" s="352" t="s">
        <v>60</v>
      </c>
      <c r="AJ714" s="324"/>
      <c r="AK714" s="324"/>
      <c r="AL714" s="324"/>
      <c r="AM714" s="324"/>
      <c r="AN714" s="338"/>
      <c r="AO714" s="352" t="s">
        <v>61</v>
      </c>
      <c r="AP714" s="324"/>
      <c r="AQ714" s="324"/>
      <c r="AR714" s="324"/>
      <c r="AS714" s="324"/>
      <c r="AT714" s="338"/>
      <c r="AU714" s="352" t="s">
        <v>62</v>
      </c>
      <c r="AV714" s="324"/>
      <c r="AW714" s="324"/>
      <c r="AX714" s="324"/>
      <c r="AY714" s="324"/>
      <c r="AZ714" s="357"/>
      <c r="BA714" s="352" t="s">
        <v>63</v>
      </c>
      <c r="BB714" s="324"/>
      <c r="BC714" s="324"/>
      <c r="BD714" s="338"/>
      <c r="BE714" s="358" t="s">
        <v>64</v>
      </c>
      <c r="BF714" s="361" t="s">
        <v>65</v>
      </c>
      <c r="BG714" s="326"/>
      <c r="BH714" s="327"/>
      <c r="BI714" s="361" t="s">
        <v>66</v>
      </c>
      <c r="BJ714" s="326"/>
      <c r="BK714" s="326"/>
      <c r="BL714" s="326"/>
      <c r="BM714" s="327"/>
      <c r="BN714" s="346"/>
      <c r="BO714" s="322"/>
      <c r="BP714" s="347"/>
      <c r="BQ714" s="346"/>
      <c r="BR714" s="347"/>
      <c r="BS714" s="358" t="s">
        <v>67</v>
      </c>
      <c r="BT714" s="363" t="s">
        <v>68</v>
      </c>
      <c r="BU714" s="326"/>
      <c r="BV714" s="326"/>
      <c r="BW714" s="327"/>
      <c r="BX714" s="2"/>
      <c r="BY714" s="8"/>
      <c r="BZ714" s="8"/>
      <c r="CA714" s="8"/>
      <c r="CB714" s="8"/>
      <c r="CC714" s="8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57"/>
      <c r="DI714" s="58"/>
      <c r="DJ714" s="58"/>
      <c r="DK714" s="57"/>
      <c r="DL714" s="58"/>
      <c r="DM714" s="58"/>
      <c r="DN714" s="57"/>
      <c r="DO714" s="58"/>
      <c r="DP714" s="59"/>
      <c r="DQ714" s="59"/>
      <c r="DR714" s="59"/>
      <c r="DZ714" s="133"/>
    </row>
    <row r="715" spans="1:130" ht="12.75" customHeight="1" x14ac:dyDescent="0.2">
      <c r="A715" s="1">
        <v>17</v>
      </c>
      <c r="B715" s="346"/>
      <c r="C715" s="347"/>
      <c r="D715" s="346"/>
      <c r="E715" s="322"/>
      <c r="F715" s="322"/>
      <c r="G715" s="322"/>
      <c r="H715" s="347"/>
      <c r="I715" s="346"/>
      <c r="J715" s="322"/>
      <c r="K715" s="322"/>
      <c r="L715" s="322"/>
      <c r="M715" s="347"/>
      <c r="N715" s="346"/>
      <c r="O715" s="322"/>
      <c r="P715" s="322"/>
      <c r="Q715" s="347"/>
      <c r="R715" s="346"/>
      <c r="S715" s="322"/>
      <c r="T715" s="347"/>
      <c r="U715" s="346"/>
      <c r="V715" s="322"/>
      <c r="W715" s="347"/>
      <c r="X715" s="346"/>
      <c r="Y715" s="347"/>
      <c r="Z715" s="346"/>
      <c r="AA715" s="322"/>
      <c r="AB715" s="347"/>
      <c r="AC715" s="342" t="s">
        <v>77</v>
      </c>
      <c r="AD715" s="342" t="s">
        <v>78</v>
      </c>
      <c r="AE715" s="345" t="s">
        <v>79</v>
      </c>
      <c r="AF715" s="326"/>
      <c r="AG715" s="326"/>
      <c r="AH715" s="327"/>
      <c r="AI715" s="342" t="s">
        <v>77</v>
      </c>
      <c r="AJ715" s="342" t="s">
        <v>78</v>
      </c>
      <c r="AK715" s="345" t="s">
        <v>79</v>
      </c>
      <c r="AL715" s="326"/>
      <c r="AM715" s="326"/>
      <c r="AN715" s="327"/>
      <c r="AO715" s="342" t="s">
        <v>77</v>
      </c>
      <c r="AP715" s="342" t="s">
        <v>78</v>
      </c>
      <c r="AQ715" s="345" t="s">
        <v>79</v>
      </c>
      <c r="AR715" s="326"/>
      <c r="AS715" s="326"/>
      <c r="AT715" s="327"/>
      <c r="AU715" s="342" t="s">
        <v>77</v>
      </c>
      <c r="AV715" s="342" t="s">
        <v>78</v>
      </c>
      <c r="AW715" s="345" t="s">
        <v>79</v>
      </c>
      <c r="AX715" s="326"/>
      <c r="AY715" s="326"/>
      <c r="AZ715" s="327"/>
      <c r="BA715" s="342" t="s">
        <v>77</v>
      </c>
      <c r="BB715" s="342" t="s">
        <v>65</v>
      </c>
      <c r="BC715" s="348" t="s">
        <v>80</v>
      </c>
      <c r="BD715" s="349"/>
      <c r="BE715" s="359"/>
      <c r="BF715" s="346"/>
      <c r="BG715" s="322"/>
      <c r="BH715" s="347"/>
      <c r="BI715" s="346"/>
      <c r="BJ715" s="322"/>
      <c r="BK715" s="322"/>
      <c r="BL715" s="322"/>
      <c r="BM715" s="347"/>
      <c r="BN715" s="346"/>
      <c r="BO715" s="322"/>
      <c r="BP715" s="347"/>
      <c r="BQ715" s="346"/>
      <c r="BR715" s="347"/>
      <c r="BS715" s="359"/>
      <c r="BT715" s="346"/>
      <c r="BU715" s="322"/>
      <c r="BV715" s="322"/>
      <c r="BW715" s="347"/>
      <c r="BX715" s="2"/>
      <c r="BY715" s="8"/>
      <c r="BZ715" s="8"/>
      <c r="CA715" s="8"/>
      <c r="CB715" s="8"/>
      <c r="CC715" s="8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57"/>
      <c r="DI715" s="58"/>
      <c r="DJ715" s="58"/>
      <c r="DK715" s="57"/>
      <c r="DL715" s="58"/>
      <c r="DM715" s="58"/>
      <c r="DN715" s="57"/>
      <c r="DO715" s="58"/>
      <c r="DP715" s="59"/>
      <c r="DQ715" s="59"/>
      <c r="DR715" s="59"/>
      <c r="DZ715" s="133"/>
    </row>
    <row r="716" spans="1:130" ht="12.75" customHeight="1" x14ac:dyDescent="0.2">
      <c r="A716" s="1">
        <v>17</v>
      </c>
      <c r="B716" s="346"/>
      <c r="C716" s="347"/>
      <c r="D716" s="346"/>
      <c r="E716" s="322"/>
      <c r="F716" s="322"/>
      <c r="G716" s="322"/>
      <c r="H716" s="347"/>
      <c r="I716" s="346"/>
      <c r="J716" s="322"/>
      <c r="K716" s="322"/>
      <c r="L716" s="322"/>
      <c r="M716" s="347"/>
      <c r="N716" s="346"/>
      <c r="O716" s="322"/>
      <c r="P716" s="322"/>
      <c r="Q716" s="347"/>
      <c r="R716" s="346"/>
      <c r="S716" s="322"/>
      <c r="T716" s="347"/>
      <c r="U716" s="346"/>
      <c r="V716" s="322"/>
      <c r="W716" s="347"/>
      <c r="X716" s="346"/>
      <c r="Y716" s="347"/>
      <c r="Z716" s="346"/>
      <c r="AA716" s="322"/>
      <c r="AB716" s="347"/>
      <c r="AC716" s="343"/>
      <c r="AD716" s="343"/>
      <c r="AE716" s="346"/>
      <c r="AF716" s="322"/>
      <c r="AG716" s="322"/>
      <c r="AH716" s="347"/>
      <c r="AI716" s="343"/>
      <c r="AJ716" s="343"/>
      <c r="AK716" s="346"/>
      <c r="AL716" s="322"/>
      <c r="AM716" s="322"/>
      <c r="AN716" s="347"/>
      <c r="AO716" s="343"/>
      <c r="AP716" s="343"/>
      <c r="AQ716" s="346"/>
      <c r="AR716" s="322"/>
      <c r="AS716" s="322"/>
      <c r="AT716" s="347"/>
      <c r="AU716" s="343"/>
      <c r="AV716" s="343"/>
      <c r="AW716" s="346"/>
      <c r="AX716" s="322"/>
      <c r="AY716" s="322"/>
      <c r="AZ716" s="347"/>
      <c r="BA716" s="343"/>
      <c r="BB716" s="343"/>
      <c r="BC716" s="346"/>
      <c r="BD716" s="347"/>
      <c r="BE716" s="359"/>
      <c r="BF716" s="346"/>
      <c r="BG716" s="322"/>
      <c r="BH716" s="347"/>
      <c r="BI716" s="346"/>
      <c r="BJ716" s="322"/>
      <c r="BK716" s="322"/>
      <c r="BL716" s="322"/>
      <c r="BM716" s="347"/>
      <c r="BN716" s="346"/>
      <c r="BO716" s="322"/>
      <c r="BP716" s="347"/>
      <c r="BQ716" s="346"/>
      <c r="BR716" s="347"/>
      <c r="BS716" s="359"/>
      <c r="BT716" s="346"/>
      <c r="BU716" s="322"/>
      <c r="BV716" s="322"/>
      <c r="BW716" s="347"/>
      <c r="BX716" s="2"/>
      <c r="BY716" s="8"/>
      <c r="BZ716" s="8"/>
      <c r="CA716" s="8"/>
      <c r="CB716" s="8"/>
      <c r="CC716" s="8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57"/>
      <c r="DI716" s="58"/>
      <c r="DJ716" s="58"/>
      <c r="DK716" s="57"/>
      <c r="DL716" s="58"/>
      <c r="DM716" s="58"/>
      <c r="DN716" s="57"/>
      <c r="DO716" s="58"/>
      <c r="DP716" s="59"/>
      <c r="DQ716" s="59"/>
      <c r="DR716" s="59"/>
      <c r="DZ716" s="133"/>
    </row>
    <row r="717" spans="1:130" ht="12.75" customHeight="1" x14ac:dyDescent="0.2">
      <c r="A717" s="1">
        <v>17</v>
      </c>
      <c r="B717" s="328"/>
      <c r="C717" s="330"/>
      <c r="D717" s="328"/>
      <c r="E717" s="329"/>
      <c r="F717" s="329"/>
      <c r="G717" s="329"/>
      <c r="H717" s="330"/>
      <c r="I717" s="328"/>
      <c r="J717" s="329"/>
      <c r="K717" s="329"/>
      <c r="L717" s="329"/>
      <c r="M717" s="330"/>
      <c r="N717" s="328"/>
      <c r="O717" s="329"/>
      <c r="P717" s="329"/>
      <c r="Q717" s="330"/>
      <c r="R717" s="328"/>
      <c r="S717" s="329"/>
      <c r="T717" s="330"/>
      <c r="U717" s="328"/>
      <c r="V717" s="329"/>
      <c r="W717" s="330"/>
      <c r="X717" s="328"/>
      <c r="Y717" s="330"/>
      <c r="Z717" s="328"/>
      <c r="AA717" s="329"/>
      <c r="AB717" s="330"/>
      <c r="AC717" s="343"/>
      <c r="AD717" s="343"/>
      <c r="AE717" s="346"/>
      <c r="AF717" s="322"/>
      <c r="AG717" s="322"/>
      <c r="AH717" s="347"/>
      <c r="AI717" s="343"/>
      <c r="AJ717" s="343"/>
      <c r="AK717" s="346"/>
      <c r="AL717" s="322"/>
      <c r="AM717" s="322"/>
      <c r="AN717" s="347"/>
      <c r="AO717" s="343"/>
      <c r="AP717" s="343"/>
      <c r="AQ717" s="346"/>
      <c r="AR717" s="322"/>
      <c r="AS717" s="322"/>
      <c r="AT717" s="347"/>
      <c r="AU717" s="343"/>
      <c r="AV717" s="343"/>
      <c r="AW717" s="346"/>
      <c r="AX717" s="322"/>
      <c r="AY717" s="322"/>
      <c r="AZ717" s="347"/>
      <c r="BA717" s="343"/>
      <c r="BB717" s="343"/>
      <c r="BC717" s="346"/>
      <c r="BD717" s="347"/>
      <c r="BE717" s="359"/>
      <c r="BF717" s="328"/>
      <c r="BG717" s="329"/>
      <c r="BH717" s="330"/>
      <c r="BI717" s="328"/>
      <c r="BJ717" s="329"/>
      <c r="BK717" s="329"/>
      <c r="BL717" s="329"/>
      <c r="BM717" s="330"/>
      <c r="BN717" s="346"/>
      <c r="BO717" s="322"/>
      <c r="BP717" s="347"/>
      <c r="BQ717" s="346"/>
      <c r="BR717" s="347"/>
      <c r="BS717" s="362"/>
      <c r="BT717" s="328"/>
      <c r="BU717" s="329"/>
      <c r="BV717" s="329"/>
      <c r="BW717" s="330"/>
      <c r="BX717" s="2"/>
      <c r="BY717" s="8"/>
      <c r="BZ717" s="8"/>
      <c r="CA717" s="8"/>
      <c r="CB717" s="8"/>
      <c r="CC717" s="8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57"/>
      <c r="DI717" s="58"/>
      <c r="DJ717" s="58"/>
      <c r="DK717" s="57"/>
      <c r="DL717" s="58"/>
      <c r="DM717" s="58"/>
      <c r="DN717" s="57"/>
      <c r="DO717" s="58"/>
      <c r="DP717" s="59"/>
      <c r="DQ717" s="59"/>
      <c r="DR717" s="59"/>
      <c r="DZ717" s="133"/>
    </row>
    <row r="718" spans="1:130" ht="12.75" customHeight="1" x14ac:dyDescent="0.2">
      <c r="A718" s="1">
        <v>17</v>
      </c>
      <c r="B718" s="135" t="s">
        <v>103</v>
      </c>
      <c r="C718" s="135" t="s">
        <v>104</v>
      </c>
      <c r="D718" s="337" t="s">
        <v>105</v>
      </c>
      <c r="E718" s="324"/>
      <c r="F718" s="324"/>
      <c r="G718" s="324"/>
      <c r="H718" s="338"/>
      <c r="I718" s="337" t="s">
        <v>105</v>
      </c>
      <c r="J718" s="324"/>
      <c r="K718" s="324"/>
      <c r="L718" s="324"/>
      <c r="M718" s="338"/>
      <c r="N718" s="337" t="s">
        <v>105</v>
      </c>
      <c r="O718" s="324"/>
      <c r="P718" s="324"/>
      <c r="Q718" s="338"/>
      <c r="R718" s="337" t="s">
        <v>106</v>
      </c>
      <c r="S718" s="324"/>
      <c r="T718" s="338"/>
      <c r="U718" s="337" t="s">
        <v>106</v>
      </c>
      <c r="V718" s="324"/>
      <c r="W718" s="338"/>
      <c r="X718" s="337" t="s">
        <v>107</v>
      </c>
      <c r="Y718" s="338"/>
      <c r="Z718" s="337" t="s">
        <v>105</v>
      </c>
      <c r="AA718" s="324"/>
      <c r="AB718" s="338"/>
      <c r="AC718" s="344"/>
      <c r="AD718" s="344"/>
      <c r="AE718" s="328"/>
      <c r="AF718" s="329"/>
      <c r="AG718" s="329"/>
      <c r="AH718" s="330"/>
      <c r="AI718" s="344"/>
      <c r="AJ718" s="344"/>
      <c r="AK718" s="328"/>
      <c r="AL718" s="329"/>
      <c r="AM718" s="329"/>
      <c r="AN718" s="330"/>
      <c r="AO718" s="344"/>
      <c r="AP718" s="344"/>
      <c r="AQ718" s="328"/>
      <c r="AR718" s="329"/>
      <c r="AS718" s="329"/>
      <c r="AT718" s="330"/>
      <c r="AU718" s="344"/>
      <c r="AV718" s="344"/>
      <c r="AW718" s="328"/>
      <c r="AX718" s="329"/>
      <c r="AY718" s="329"/>
      <c r="AZ718" s="330"/>
      <c r="BA718" s="344"/>
      <c r="BB718" s="344"/>
      <c r="BC718" s="328"/>
      <c r="BD718" s="330"/>
      <c r="BE718" s="360"/>
      <c r="BF718" s="350" t="s">
        <v>108</v>
      </c>
      <c r="BG718" s="324"/>
      <c r="BH718" s="338"/>
      <c r="BI718" s="337" t="s">
        <v>109</v>
      </c>
      <c r="BJ718" s="338"/>
      <c r="BK718" s="337" t="s">
        <v>110</v>
      </c>
      <c r="BL718" s="324"/>
      <c r="BM718" s="338"/>
      <c r="BN718" s="328"/>
      <c r="BO718" s="329"/>
      <c r="BP718" s="330"/>
      <c r="BQ718" s="328"/>
      <c r="BR718" s="330"/>
      <c r="BS718" s="159" t="s">
        <v>104</v>
      </c>
      <c r="BT718" s="337" t="s">
        <v>111</v>
      </c>
      <c r="BU718" s="324"/>
      <c r="BV718" s="324"/>
      <c r="BW718" s="338"/>
      <c r="BX718" s="2"/>
      <c r="BY718" s="8"/>
      <c r="BZ718" s="8"/>
      <c r="CA718" s="8"/>
      <c r="CB718" s="8"/>
      <c r="CC718" s="8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57"/>
      <c r="DI718" s="58"/>
      <c r="DJ718" s="58"/>
      <c r="DK718" s="57"/>
      <c r="DL718" s="58"/>
      <c r="DM718" s="58"/>
      <c r="DN718" s="57"/>
      <c r="DO718" s="58"/>
      <c r="DP718" s="59"/>
      <c r="DQ718" s="59"/>
      <c r="DR718" s="59"/>
      <c r="DZ718" s="133"/>
    </row>
    <row r="719" spans="1:130" ht="12.75" customHeight="1" x14ac:dyDescent="0.2">
      <c r="A719" s="1">
        <v>17</v>
      </c>
      <c r="B719" s="160" t="s">
        <v>87</v>
      </c>
      <c r="C719" s="160" t="s">
        <v>19</v>
      </c>
      <c r="D719" s="339"/>
      <c r="E719" s="315"/>
      <c r="F719" s="315"/>
      <c r="G719" s="315"/>
      <c r="H719" s="318"/>
      <c r="I719" s="339"/>
      <c r="J719" s="315"/>
      <c r="K719" s="315"/>
      <c r="L719" s="315"/>
      <c r="M719" s="318"/>
      <c r="N719" s="340" t="str">
        <f t="shared" ref="N719:N742" si="69">IF(D719="","",INT(VLOOKUP($J$7,$DH$6:$DO$31,3,FALSE)+D719))</f>
        <v/>
      </c>
      <c r="O719" s="315"/>
      <c r="P719" s="315"/>
      <c r="Q719" s="318"/>
      <c r="R719" s="339"/>
      <c r="S719" s="315"/>
      <c r="T719" s="318"/>
      <c r="U719" s="339"/>
      <c r="V719" s="315"/>
      <c r="W719" s="318"/>
      <c r="X719" s="340" t="str">
        <f t="shared" ref="X719:X742" si="70">IF(OR(U719="",U719&gt;R719),"",100*(Z719/(6.11*EXP((17.27*R719)/(237.3+R719)))))</f>
        <v/>
      </c>
      <c r="Y719" s="318"/>
      <c r="Z719" s="339" t="str">
        <f t="shared" ref="Z719:Z742" si="71">IF(OR(U719="",U719&gt;R719),"",6.11*EXP((17.7*U719/(243.5+U719))))</f>
        <v/>
      </c>
      <c r="AA719" s="315"/>
      <c r="AB719" s="318"/>
      <c r="AC719" s="138"/>
      <c r="AD719" s="139"/>
      <c r="AE719" s="340"/>
      <c r="AF719" s="315"/>
      <c r="AG719" s="315"/>
      <c r="AH719" s="318"/>
      <c r="AI719" s="140"/>
      <c r="AJ719" s="139"/>
      <c r="AK719" s="340"/>
      <c r="AL719" s="315"/>
      <c r="AM719" s="315"/>
      <c r="AN719" s="318"/>
      <c r="AO719" s="140"/>
      <c r="AP719" s="139"/>
      <c r="AQ719" s="340"/>
      <c r="AR719" s="315"/>
      <c r="AS719" s="315"/>
      <c r="AT719" s="318"/>
      <c r="AU719" s="140"/>
      <c r="AV719" s="139"/>
      <c r="AW719" s="340"/>
      <c r="AX719" s="315"/>
      <c r="AY719" s="315"/>
      <c r="AZ719" s="318"/>
      <c r="BA719" s="140"/>
      <c r="BB719" s="141"/>
      <c r="BC719" s="340"/>
      <c r="BD719" s="318"/>
      <c r="BE719" s="161"/>
      <c r="BF719" s="341"/>
      <c r="BG719" s="315"/>
      <c r="BH719" s="318"/>
      <c r="BI719" s="340"/>
      <c r="BJ719" s="318"/>
      <c r="BK719" s="339" t="str">
        <f t="shared" ref="BK719:BK742" si="72">IF(BI719="","",BI719/1.94384)</f>
        <v/>
      </c>
      <c r="BL719" s="315"/>
      <c r="BM719" s="318"/>
      <c r="BN719" s="341"/>
      <c r="BO719" s="315"/>
      <c r="BP719" s="318"/>
      <c r="BQ719" s="341"/>
      <c r="BR719" s="318"/>
      <c r="BS719" s="142" t="s">
        <v>101</v>
      </c>
      <c r="BT719" s="339"/>
      <c r="BU719" s="315"/>
      <c r="BV719" s="315"/>
      <c r="BW719" s="318"/>
      <c r="BX719" s="2"/>
      <c r="BY719" s="8"/>
      <c r="BZ719" s="8"/>
      <c r="CA719" s="8"/>
      <c r="CB719" s="8"/>
      <c r="CC719" s="8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57"/>
      <c r="DI719" s="58"/>
      <c r="DJ719" s="58"/>
      <c r="DK719" s="57"/>
      <c r="DL719" s="58"/>
      <c r="DM719" s="58"/>
      <c r="DN719" s="57"/>
      <c r="DO719" s="58"/>
      <c r="DP719" s="59"/>
      <c r="DQ719" s="59"/>
      <c r="DR719" s="59"/>
      <c r="DZ719" s="133"/>
    </row>
    <row r="720" spans="1:130" ht="12.75" customHeight="1" x14ac:dyDescent="0.2">
      <c r="A720" s="1">
        <v>17</v>
      </c>
      <c r="B720" s="162" t="s">
        <v>94</v>
      </c>
      <c r="C720" s="162" t="s">
        <v>27</v>
      </c>
      <c r="D720" s="335"/>
      <c r="E720" s="302"/>
      <c r="F720" s="302"/>
      <c r="G720" s="302"/>
      <c r="H720" s="303"/>
      <c r="I720" s="335"/>
      <c r="J720" s="302"/>
      <c r="K720" s="302"/>
      <c r="L720" s="302"/>
      <c r="M720" s="303"/>
      <c r="N720" s="336" t="str">
        <f t="shared" si="69"/>
        <v/>
      </c>
      <c r="O720" s="302"/>
      <c r="P720" s="302"/>
      <c r="Q720" s="303"/>
      <c r="R720" s="335"/>
      <c r="S720" s="302"/>
      <c r="T720" s="303"/>
      <c r="U720" s="335"/>
      <c r="V720" s="302"/>
      <c r="W720" s="303"/>
      <c r="X720" s="336" t="str">
        <f t="shared" si="70"/>
        <v/>
      </c>
      <c r="Y720" s="303"/>
      <c r="Z720" s="335" t="str">
        <f t="shared" si="71"/>
        <v/>
      </c>
      <c r="AA720" s="302"/>
      <c r="AB720" s="303"/>
      <c r="AC720" s="144"/>
      <c r="AD720" s="145"/>
      <c r="AE720" s="336"/>
      <c r="AF720" s="302"/>
      <c r="AG720" s="302"/>
      <c r="AH720" s="303"/>
      <c r="AI720" s="146"/>
      <c r="AJ720" s="145"/>
      <c r="AK720" s="336"/>
      <c r="AL720" s="302"/>
      <c r="AM720" s="302"/>
      <c r="AN720" s="303"/>
      <c r="AO720" s="146"/>
      <c r="AP720" s="145"/>
      <c r="AQ720" s="336"/>
      <c r="AR720" s="302"/>
      <c r="AS720" s="302"/>
      <c r="AT720" s="303"/>
      <c r="AU720" s="146"/>
      <c r="AV720" s="145"/>
      <c r="AW720" s="336"/>
      <c r="AX720" s="302"/>
      <c r="AY720" s="302"/>
      <c r="AZ720" s="303"/>
      <c r="BA720" s="146"/>
      <c r="BB720" s="145"/>
      <c r="BC720" s="336"/>
      <c r="BD720" s="303"/>
      <c r="BE720" s="163"/>
      <c r="BF720" s="306"/>
      <c r="BG720" s="302"/>
      <c r="BH720" s="303"/>
      <c r="BI720" s="336"/>
      <c r="BJ720" s="303"/>
      <c r="BK720" s="335" t="str">
        <f t="shared" si="72"/>
        <v/>
      </c>
      <c r="BL720" s="302"/>
      <c r="BM720" s="303"/>
      <c r="BN720" s="306"/>
      <c r="BO720" s="302"/>
      <c r="BP720" s="303"/>
      <c r="BQ720" s="306"/>
      <c r="BR720" s="303"/>
      <c r="BS720" s="147" t="s">
        <v>117</v>
      </c>
      <c r="BT720" s="335"/>
      <c r="BU720" s="302"/>
      <c r="BV720" s="302"/>
      <c r="BW720" s="303"/>
      <c r="BX720" s="2"/>
      <c r="BY720" s="8"/>
      <c r="BZ720" s="8"/>
      <c r="CA720" s="8"/>
      <c r="CB720" s="8"/>
      <c r="CC720" s="8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57"/>
      <c r="DI720" s="58"/>
      <c r="DJ720" s="58"/>
      <c r="DK720" s="57"/>
      <c r="DL720" s="58"/>
      <c r="DM720" s="58"/>
      <c r="DN720" s="57"/>
      <c r="DO720" s="58"/>
      <c r="DP720" s="59"/>
      <c r="DQ720" s="59"/>
      <c r="DR720" s="59"/>
      <c r="DZ720" s="133"/>
    </row>
    <row r="721" spans="1:130" ht="12.75" customHeight="1" x14ac:dyDescent="0.2">
      <c r="A721" s="1">
        <v>17</v>
      </c>
      <c r="B721" s="162" t="s">
        <v>101</v>
      </c>
      <c r="C721" s="162" t="s">
        <v>33</v>
      </c>
      <c r="D721" s="335"/>
      <c r="E721" s="302"/>
      <c r="F721" s="302"/>
      <c r="G721" s="302"/>
      <c r="H721" s="303"/>
      <c r="I721" s="335"/>
      <c r="J721" s="302"/>
      <c r="K721" s="302"/>
      <c r="L721" s="302"/>
      <c r="M721" s="303"/>
      <c r="N721" s="336" t="str">
        <f t="shared" si="69"/>
        <v/>
      </c>
      <c r="O721" s="302"/>
      <c r="P721" s="302"/>
      <c r="Q721" s="303"/>
      <c r="R721" s="335"/>
      <c r="S721" s="302"/>
      <c r="T721" s="303"/>
      <c r="U721" s="335"/>
      <c r="V721" s="302"/>
      <c r="W721" s="303"/>
      <c r="X721" s="336" t="str">
        <f t="shared" si="70"/>
        <v/>
      </c>
      <c r="Y721" s="303"/>
      <c r="Z721" s="335" t="str">
        <f t="shared" si="71"/>
        <v/>
      </c>
      <c r="AA721" s="302"/>
      <c r="AB721" s="303"/>
      <c r="AC721" s="144"/>
      <c r="AD721" s="145"/>
      <c r="AE721" s="336"/>
      <c r="AF721" s="302"/>
      <c r="AG721" s="302"/>
      <c r="AH721" s="303"/>
      <c r="AI721" s="146"/>
      <c r="AJ721" s="145"/>
      <c r="AK721" s="336"/>
      <c r="AL721" s="302"/>
      <c r="AM721" s="302"/>
      <c r="AN721" s="303"/>
      <c r="AO721" s="146"/>
      <c r="AP721" s="145"/>
      <c r="AQ721" s="336"/>
      <c r="AR721" s="302"/>
      <c r="AS721" s="302"/>
      <c r="AT721" s="303"/>
      <c r="AU721" s="146"/>
      <c r="AV721" s="145"/>
      <c r="AW721" s="336"/>
      <c r="AX721" s="302"/>
      <c r="AY721" s="302"/>
      <c r="AZ721" s="303"/>
      <c r="BA721" s="146"/>
      <c r="BB721" s="145"/>
      <c r="BC721" s="336"/>
      <c r="BD721" s="303"/>
      <c r="BE721" s="163"/>
      <c r="BF721" s="306"/>
      <c r="BG721" s="302"/>
      <c r="BH721" s="303"/>
      <c r="BI721" s="336"/>
      <c r="BJ721" s="303"/>
      <c r="BK721" s="335" t="str">
        <f t="shared" si="72"/>
        <v/>
      </c>
      <c r="BL721" s="302"/>
      <c r="BM721" s="303"/>
      <c r="BN721" s="306"/>
      <c r="BO721" s="302"/>
      <c r="BP721" s="303"/>
      <c r="BQ721" s="306"/>
      <c r="BR721" s="303"/>
      <c r="BS721" s="148">
        <v>10</v>
      </c>
      <c r="BT721" s="335"/>
      <c r="BU721" s="302"/>
      <c r="BV721" s="302"/>
      <c r="BW721" s="303"/>
      <c r="BX721" s="2"/>
      <c r="BY721" s="8"/>
      <c r="BZ721" s="8"/>
      <c r="CA721" s="8"/>
      <c r="CB721" s="8"/>
      <c r="CC721" s="8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57"/>
      <c r="DI721" s="58"/>
      <c r="DJ721" s="58"/>
      <c r="DK721" s="57"/>
      <c r="DL721" s="58"/>
      <c r="DM721" s="58"/>
      <c r="DN721" s="57"/>
      <c r="DO721" s="58"/>
      <c r="DP721" s="59"/>
      <c r="DQ721" s="59"/>
      <c r="DR721" s="59"/>
      <c r="DZ721" s="133"/>
    </row>
    <row r="722" spans="1:130" ht="12.75" customHeight="1" x14ac:dyDescent="0.2">
      <c r="A722" s="1">
        <v>17</v>
      </c>
      <c r="B722" s="162" t="s">
        <v>117</v>
      </c>
      <c r="C722" s="162" t="s">
        <v>47</v>
      </c>
      <c r="D722" s="335"/>
      <c r="E722" s="302"/>
      <c r="F722" s="302"/>
      <c r="G722" s="302"/>
      <c r="H722" s="303"/>
      <c r="I722" s="335"/>
      <c r="J722" s="302"/>
      <c r="K722" s="302"/>
      <c r="L722" s="302"/>
      <c r="M722" s="303"/>
      <c r="N722" s="336" t="str">
        <f t="shared" si="69"/>
        <v/>
      </c>
      <c r="O722" s="302"/>
      <c r="P722" s="302"/>
      <c r="Q722" s="303"/>
      <c r="R722" s="335"/>
      <c r="S722" s="302"/>
      <c r="T722" s="303"/>
      <c r="U722" s="335"/>
      <c r="V722" s="302"/>
      <c r="W722" s="303"/>
      <c r="X722" s="336" t="str">
        <f t="shared" si="70"/>
        <v/>
      </c>
      <c r="Y722" s="303"/>
      <c r="Z722" s="335" t="str">
        <f t="shared" si="71"/>
        <v/>
      </c>
      <c r="AA722" s="302"/>
      <c r="AB722" s="303"/>
      <c r="AC722" s="144"/>
      <c r="AD722" s="145"/>
      <c r="AE722" s="336"/>
      <c r="AF722" s="302"/>
      <c r="AG722" s="302"/>
      <c r="AH722" s="303"/>
      <c r="AI722" s="146"/>
      <c r="AJ722" s="145"/>
      <c r="AK722" s="336"/>
      <c r="AL722" s="302"/>
      <c r="AM722" s="302"/>
      <c r="AN722" s="303"/>
      <c r="AO722" s="146"/>
      <c r="AP722" s="145"/>
      <c r="AQ722" s="336"/>
      <c r="AR722" s="302"/>
      <c r="AS722" s="302"/>
      <c r="AT722" s="303"/>
      <c r="AU722" s="146"/>
      <c r="AV722" s="145"/>
      <c r="AW722" s="336"/>
      <c r="AX722" s="302"/>
      <c r="AY722" s="302"/>
      <c r="AZ722" s="303"/>
      <c r="BA722" s="146"/>
      <c r="BB722" s="145"/>
      <c r="BC722" s="336"/>
      <c r="BD722" s="303"/>
      <c r="BE722" s="163"/>
      <c r="BF722" s="306"/>
      <c r="BG722" s="302"/>
      <c r="BH722" s="303"/>
      <c r="BI722" s="336"/>
      <c r="BJ722" s="303"/>
      <c r="BK722" s="335" t="str">
        <f t="shared" si="72"/>
        <v/>
      </c>
      <c r="BL722" s="302"/>
      <c r="BM722" s="303"/>
      <c r="BN722" s="306"/>
      <c r="BO722" s="302"/>
      <c r="BP722" s="303"/>
      <c r="BQ722" s="306"/>
      <c r="BR722" s="303"/>
      <c r="BS722" s="148">
        <v>11</v>
      </c>
      <c r="BT722" s="335"/>
      <c r="BU722" s="302"/>
      <c r="BV722" s="302"/>
      <c r="BW722" s="303"/>
      <c r="BX722" s="2"/>
      <c r="BY722" s="8"/>
      <c r="BZ722" s="8"/>
      <c r="CA722" s="8"/>
      <c r="CB722" s="8"/>
      <c r="CC722" s="8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57"/>
      <c r="DI722" s="58"/>
      <c r="DJ722" s="58"/>
      <c r="DK722" s="57"/>
      <c r="DL722" s="58"/>
      <c r="DM722" s="58"/>
      <c r="DN722" s="57"/>
      <c r="DO722" s="58"/>
      <c r="DP722" s="59"/>
      <c r="DQ722" s="59"/>
      <c r="DR722" s="59"/>
      <c r="DZ722" s="133"/>
    </row>
    <row r="723" spans="1:130" ht="12.75" customHeight="1" x14ac:dyDescent="0.2">
      <c r="A723" s="1">
        <v>17</v>
      </c>
      <c r="B723" s="163" t="s">
        <v>145</v>
      </c>
      <c r="C723" s="163" t="s">
        <v>75</v>
      </c>
      <c r="D723" s="335"/>
      <c r="E723" s="302"/>
      <c r="F723" s="302"/>
      <c r="G723" s="302"/>
      <c r="H723" s="303"/>
      <c r="I723" s="335"/>
      <c r="J723" s="302"/>
      <c r="K723" s="302"/>
      <c r="L723" s="302"/>
      <c r="M723" s="303"/>
      <c r="N723" s="336" t="str">
        <f t="shared" si="69"/>
        <v/>
      </c>
      <c r="O723" s="302"/>
      <c r="P723" s="302"/>
      <c r="Q723" s="303"/>
      <c r="R723" s="335"/>
      <c r="S723" s="302"/>
      <c r="T723" s="303"/>
      <c r="U723" s="335"/>
      <c r="V723" s="302"/>
      <c r="W723" s="303"/>
      <c r="X723" s="336" t="str">
        <f t="shared" si="70"/>
        <v/>
      </c>
      <c r="Y723" s="303"/>
      <c r="Z723" s="335" t="str">
        <f t="shared" si="71"/>
        <v/>
      </c>
      <c r="AA723" s="302"/>
      <c r="AB723" s="303"/>
      <c r="AC723" s="144"/>
      <c r="AD723" s="145"/>
      <c r="AE723" s="336"/>
      <c r="AF723" s="302"/>
      <c r="AG723" s="302"/>
      <c r="AH723" s="303"/>
      <c r="AI723" s="146"/>
      <c r="AJ723" s="145"/>
      <c r="AK723" s="336"/>
      <c r="AL723" s="302"/>
      <c r="AM723" s="302"/>
      <c r="AN723" s="303"/>
      <c r="AO723" s="146"/>
      <c r="AP723" s="145"/>
      <c r="AQ723" s="336"/>
      <c r="AR723" s="302"/>
      <c r="AS723" s="302"/>
      <c r="AT723" s="303"/>
      <c r="AU723" s="146"/>
      <c r="AV723" s="145"/>
      <c r="AW723" s="336"/>
      <c r="AX723" s="302"/>
      <c r="AY723" s="302"/>
      <c r="AZ723" s="303"/>
      <c r="BA723" s="146"/>
      <c r="BB723" s="145"/>
      <c r="BC723" s="336"/>
      <c r="BD723" s="303"/>
      <c r="BE723" s="163"/>
      <c r="BF723" s="306"/>
      <c r="BG723" s="302"/>
      <c r="BH723" s="303"/>
      <c r="BI723" s="336"/>
      <c r="BJ723" s="303"/>
      <c r="BK723" s="335" t="str">
        <f t="shared" si="72"/>
        <v/>
      </c>
      <c r="BL723" s="302"/>
      <c r="BM723" s="303"/>
      <c r="BN723" s="306"/>
      <c r="BO723" s="302"/>
      <c r="BP723" s="303"/>
      <c r="BQ723" s="306"/>
      <c r="BR723" s="303"/>
      <c r="BS723" s="148">
        <v>12</v>
      </c>
      <c r="BT723" s="335"/>
      <c r="BU723" s="302"/>
      <c r="BV723" s="302"/>
      <c r="BW723" s="303"/>
      <c r="BX723" s="2"/>
      <c r="BY723" s="8"/>
      <c r="BZ723" s="8"/>
      <c r="CA723" s="8"/>
      <c r="CB723" s="8"/>
      <c r="CC723" s="8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57"/>
      <c r="DI723" s="58"/>
      <c r="DJ723" s="58"/>
      <c r="DK723" s="57"/>
      <c r="DL723" s="58"/>
      <c r="DM723" s="58"/>
      <c r="DN723" s="57"/>
      <c r="DO723" s="58"/>
      <c r="DP723" s="59"/>
      <c r="DQ723" s="59"/>
      <c r="DR723" s="59"/>
      <c r="DZ723" s="133"/>
    </row>
    <row r="724" spans="1:130" ht="12.75" customHeight="1" x14ac:dyDescent="0.2">
      <c r="A724" s="1">
        <v>17</v>
      </c>
      <c r="B724" s="163" t="s">
        <v>151</v>
      </c>
      <c r="C724" s="163" t="s">
        <v>87</v>
      </c>
      <c r="D724" s="335"/>
      <c r="E724" s="302"/>
      <c r="F724" s="302"/>
      <c r="G724" s="302"/>
      <c r="H724" s="303"/>
      <c r="I724" s="335"/>
      <c r="J724" s="302"/>
      <c r="K724" s="302"/>
      <c r="L724" s="302"/>
      <c r="M724" s="303"/>
      <c r="N724" s="336" t="str">
        <f t="shared" si="69"/>
        <v/>
      </c>
      <c r="O724" s="302"/>
      <c r="P724" s="302"/>
      <c r="Q724" s="303"/>
      <c r="R724" s="335"/>
      <c r="S724" s="302"/>
      <c r="T724" s="303"/>
      <c r="U724" s="335"/>
      <c r="V724" s="302"/>
      <c r="W724" s="303"/>
      <c r="X724" s="336" t="str">
        <f t="shared" si="70"/>
        <v/>
      </c>
      <c r="Y724" s="303"/>
      <c r="Z724" s="335" t="str">
        <f t="shared" si="71"/>
        <v/>
      </c>
      <c r="AA724" s="302"/>
      <c r="AB724" s="303"/>
      <c r="AC724" s="144"/>
      <c r="AD724" s="145"/>
      <c r="AE724" s="336"/>
      <c r="AF724" s="302"/>
      <c r="AG724" s="302"/>
      <c r="AH724" s="303"/>
      <c r="AI724" s="146"/>
      <c r="AJ724" s="145"/>
      <c r="AK724" s="336"/>
      <c r="AL724" s="302"/>
      <c r="AM724" s="302"/>
      <c r="AN724" s="303"/>
      <c r="AO724" s="146"/>
      <c r="AP724" s="145"/>
      <c r="AQ724" s="336"/>
      <c r="AR724" s="302"/>
      <c r="AS724" s="302"/>
      <c r="AT724" s="303"/>
      <c r="AU724" s="146"/>
      <c r="AV724" s="145"/>
      <c r="AW724" s="336"/>
      <c r="AX724" s="302"/>
      <c r="AY724" s="302"/>
      <c r="AZ724" s="303"/>
      <c r="BA724" s="146"/>
      <c r="BB724" s="145"/>
      <c r="BC724" s="336"/>
      <c r="BD724" s="303"/>
      <c r="BE724" s="163"/>
      <c r="BF724" s="306"/>
      <c r="BG724" s="302"/>
      <c r="BH724" s="303"/>
      <c r="BI724" s="336"/>
      <c r="BJ724" s="303"/>
      <c r="BK724" s="335" t="str">
        <f t="shared" si="72"/>
        <v/>
      </c>
      <c r="BL724" s="302"/>
      <c r="BM724" s="303"/>
      <c r="BN724" s="306"/>
      <c r="BO724" s="302"/>
      <c r="BP724" s="303"/>
      <c r="BQ724" s="306"/>
      <c r="BR724" s="303"/>
      <c r="BS724" s="148">
        <v>13</v>
      </c>
      <c r="BT724" s="335"/>
      <c r="BU724" s="302"/>
      <c r="BV724" s="302"/>
      <c r="BW724" s="303"/>
      <c r="BX724" s="2"/>
      <c r="BY724" s="8"/>
      <c r="BZ724" s="8"/>
      <c r="CA724" s="8"/>
      <c r="CB724" s="8"/>
      <c r="CC724" s="8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57"/>
      <c r="DI724" s="58"/>
      <c r="DJ724" s="58"/>
      <c r="DK724" s="57"/>
      <c r="DL724" s="58"/>
      <c r="DM724" s="58"/>
      <c r="DN724" s="57"/>
      <c r="DO724" s="58"/>
      <c r="DP724" s="59"/>
      <c r="DQ724" s="59"/>
      <c r="DR724" s="59"/>
      <c r="DZ724" s="133"/>
    </row>
    <row r="725" spans="1:130" ht="12.75" customHeight="1" x14ac:dyDescent="0.2">
      <c r="A725" s="1">
        <v>17</v>
      </c>
      <c r="B725" s="163" t="s">
        <v>158</v>
      </c>
      <c r="C725" s="163" t="s">
        <v>94</v>
      </c>
      <c r="D725" s="335"/>
      <c r="E725" s="302"/>
      <c r="F725" s="302"/>
      <c r="G725" s="302"/>
      <c r="H725" s="303"/>
      <c r="I725" s="335"/>
      <c r="J725" s="302"/>
      <c r="K725" s="302"/>
      <c r="L725" s="302"/>
      <c r="M725" s="303"/>
      <c r="N725" s="336" t="str">
        <f t="shared" si="69"/>
        <v/>
      </c>
      <c r="O725" s="302"/>
      <c r="P725" s="302"/>
      <c r="Q725" s="303"/>
      <c r="R725" s="335"/>
      <c r="S725" s="302"/>
      <c r="T725" s="303"/>
      <c r="U725" s="335"/>
      <c r="V725" s="302"/>
      <c r="W725" s="303"/>
      <c r="X725" s="336" t="str">
        <f t="shared" si="70"/>
        <v/>
      </c>
      <c r="Y725" s="303"/>
      <c r="Z725" s="335" t="str">
        <f t="shared" si="71"/>
        <v/>
      </c>
      <c r="AA725" s="302"/>
      <c r="AB725" s="303"/>
      <c r="AC725" s="144"/>
      <c r="AD725" s="145"/>
      <c r="AE725" s="336"/>
      <c r="AF725" s="302"/>
      <c r="AG725" s="302"/>
      <c r="AH725" s="303"/>
      <c r="AI725" s="146"/>
      <c r="AJ725" s="145"/>
      <c r="AK725" s="336"/>
      <c r="AL725" s="302"/>
      <c r="AM725" s="302"/>
      <c r="AN725" s="303"/>
      <c r="AO725" s="146"/>
      <c r="AP725" s="145"/>
      <c r="AQ725" s="336"/>
      <c r="AR725" s="302"/>
      <c r="AS725" s="302"/>
      <c r="AT725" s="303"/>
      <c r="AU725" s="146"/>
      <c r="AV725" s="145"/>
      <c r="AW725" s="336"/>
      <c r="AX725" s="302"/>
      <c r="AY725" s="302"/>
      <c r="AZ725" s="303"/>
      <c r="BA725" s="146"/>
      <c r="BB725" s="145"/>
      <c r="BC725" s="336"/>
      <c r="BD725" s="303"/>
      <c r="BE725" s="163"/>
      <c r="BF725" s="306"/>
      <c r="BG725" s="302"/>
      <c r="BH725" s="303"/>
      <c r="BI725" s="336"/>
      <c r="BJ725" s="303"/>
      <c r="BK725" s="335" t="str">
        <f t="shared" si="72"/>
        <v/>
      </c>
      <c r="BL725" s="302"/>
      <c r="BM725" s="303"/>
      <c r="BN725" s="306"/>
      <c r="BO725" s="302"/>
      <c r="BP725" s="303"/>
      <c r="BQ725" s="306"/>
      <c r="BR725" s="303"/>
      <c r="BS725" s="148">
        <v>14</v>
      </c>
      <c r="BT725" s="335"/>
      <c r="BU725" s="302"/>
      <c r="BV725" s="302"/>
      <c r="BW725" s="303"/>
      <c r="BX725" s="2"/>
      <c r="BY725" s="8"/>
      <c r="BZ725" s="8"/>
      <c r="CA725" s="8"/>
      <c r="CB725" s="8"/>
      <c r="CC725" s="8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57"/>
      <c r="DI725" s="58"/>
      <c r="DJ725" s="58"/>
      <c r="DK725" s="57"/>
      <c r="DL725" s="58"/>
      <c r="DM725" s="58"/>
      <c r="DN725" s="57"/>
      <c r="DO725" s="58"/>
      <c r="DP725" s="59"/>
      <c r="DQ725" s="59"/>
      <c r="DR725" s="59"/>
      <c r="DZ725" s="133"/>
    </row>
    <row r="726" spans="1:130" ht="12.75" customHeight="1" x14ac:dyDescent="0.2">
      <c r="A726" s="1">
        <v>17</v>
      </c>
      <c r="B726" s="163" t="s">
        <v>163</v>
      </c>
      <c r="C726" s="163" t="s">
        <v>101</v>
      </c>
      <c r="D726" s="335"/>
      <c r="E726" s="302"/>
      <c r="F726" s="302"/>
      <c r="G726" s="302"/>
      <c r="H726" s="303"/>
      <c r="I726" s="335"/>
      <c r="J726" s="302"/>
      <c r="K726" s="302"/>
      <c r="L726" s="302"/>
      <c r="M726" s="303"/>
      <c r="N726" s="336" t="str">
        <f t="shared" si="69"/>
        <v/>
      </c>
      <c r="O726" s="302"/>
      <c r="P726" s="302"/>
      <c r="Q726" s="303"/>
      <c r="R726" s="335"/>
      <c r="S726" s="302"/>
      <c r="T726" s="303"/>
      <c r="U726" s="335"/>
      <c r="V726" s="302"/>
      <c r="W726" s="303"/>
      <c r="X726" s="336" t="str">
        <f t="shared" si="70"/>
        <v/>
      </c>
      <c r="Y726" s="303"/>
      <c r="Z726" s="335" t="str">
        <f t="shared" si="71"/>
        <v/>
      </c>
      <c r="AA726" s="302"/>
      <c r="AB726" s="303"/>
      <c r="AC726" s="144"/>
      <c r="AD726" s="145"/>
      <c r="AE726" s="336"/>
      <c r="AF726" s="302"/>
      <c r="AG726" s="302"/>
      <c r="AH726" s="303"/>
      <c r="AI726" s="146"/>
      <c r="AJ726" s="145"/>
      <c r="AK726" s="336"/>
      <c r="AL726" s="302"/>
      <c r="AM726" s="302"/>
      <c r="AN726" s="303"/>
      <c r="AO726" s="146"/>
      <c r="AP726" s="145"/>
      <c r="AQ726" s="336"/>
      <c r="AR726" s="302"/>
      <c r="AS726" s="302"/>
      <c r="AT726" s="303"/>
      <c r="AU726" s="146"/>
      <c r="AV726" s="145"/>
      <c r="AW726" s="336"/>
      <c r="AX726" s="302"/>
      <c r="AY726" s="302"/>
      <c r="AZ726" s="303"/>
      <c r="BA726" s="146"/>
      <c r="BB726" s="145"/>
      <c r="BC726" s="336"/>
      <c r="BD726" s="303"/>
      <c r="BE726" s="163"/>
      <c r="BF726" s="306"/>
      <c r="BG726" s="302"/>
      <c r="BH726" s="303"/>
      <c r="BI726" s="336"/>
      <c r="BJ726" s="303"/>
      <c r="BK726" s="335" t="str">
        <f t="shared" si="72"/>
        <v/>
      </c>
      <c r="BL726" s="302"/>
      <c r="BM726" s="303"/>
      <c r="BN726" s="306"/>
      <c r="BO726" s="302"/>
      <c r="BP726" s="303"/>
      <c r="BQ726" s="306"/>
      <c r="BR726" s="303"/>
      <c r="BS726" s="148">
        <v>15</v>
      </c>
      <c r="BT726" s="335"/>
      <c r="BU726" s="302"/>
      <c r="BV726" s="302"/>
      <c r="BW726" s="303"/>
      <c r="BX726" s="2"/>
      <c r="BY726" s="8"/>
      <c r="BZ726" s="8"/>
      <c r="CA726" s="8"/>
      <c r="CB726" s="8"/>
      <c r="CC726" s="8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57"/>
      <c r="DI726" s="58"/>
      <c r="DJ726" s="58"/>
      <c r="DK726" s="57"/>
      <c r="DL726" s="58"/>
      <c r="DM726" s="58"/>
      <c r="DN726" s="57"/>
      <c r="DO726" s="58"/>
      <c r="DP726" s="59"/>
      <c r="DQ726" s="59"/>
      <c r="DR726" s="59"/>
      <c r="DZ726" s="133"/>
    </row>
    <row r="727" spans="1:130" ht="12.75" customHeight="1" x14ac:dyDescent="0.2">
      <c r="A727" s="1">
        <v>17</v>
      </c>
      <c r="B727" s="163" t="s">
        <v>171</v>
      </c>
      <c r="C727" s="163" t="s">
        <v>117</v>
      </c>
      <c r="D727" s="335"/>
      <c r="E727" s="302"/>
      <c r="F727" s="302"/>
      <c r="G727" s="302"/>
      <c r="H727" s="303"/>
      <c r="I727" s="335"/>
      <c r="J727" s="302"/>
      <c r="K727" s="302"/>
      <c r="L727" s="302"/>
      <c r="M727" s="303"/>
      <c r="N727" s="336" t="str">
        <f t="shared" si="69"/>
        <v/>
      </c>
      <c r="O727" s="302"/>
      <c r="P727" s="302"/>
      <c r="Q727" s="303"/>
      <c r="R727" s="335"/>
      <c r="S727" s="302"/>
      <c r="T727" s="303"/>
      <c r="U727" s="335"/>
      <c r="V727" s="302"/>
      <c r="W727" s="303"/>
      <c r="X727" s="336" t="str">
        <f t="shared" si="70"/>
        <v/>
      </c>
      <c r="Y727" s="303"/>
      <c r="Z727" s="335" t="str">
        <f t="shared" si="71"/>
        <v/>
      </c>
      <c r="AA727" s="302"/>
      <c r="AB727" s="303"/>
      <c r="AC727" s="144"/>
      <c r="AD727" s="145"/>
      <c r="AE727" s="336"/>
      <c r="AF727" s="302"/>
      <c r="AG727" s="302"/>
      <c r="AH727" s="303"/>
      <c r="AI727" s="146"/>
      <c r="AJ727" s="145"/>
      <c r="AK727" s="336"/>
      <c r="AL727" s="302"/>
      <c r="AM727" s="302"/>
      <c r="AN727" s="303"/>
      <c r="AO727" s="146"/>
      <c r="AP727" s="145"/>
      <c r="AQ727" s="336"/>
      <c r="AR727" s="302"/>
      <c r="AS727" s="302"/>
      <c r="AT727" s="303"/>
      <c r="AU727" s="146"/>
      <c r="AV727" s="145"/>
      <c r="AW727" s="336"/>
      <c r="AX727" s="302"/>
      <c r="AY727" s="302"/>
      <c r="AZ727" s="303"/>
      <c r="BA727" s="146"/>
      <c r="BB727" s="145"/>
      <c r="BC727" s="336"/>
      <c r="BD727" s="303"/>
      <c r="BE727" s="163"/>
      <c r="BF727" s="306"/>
      <c r="BG727" s="302"/>
      <c r="BH727" s="303"/>
      <c r="BI727" s="336"/>
      <c r="BJ727" s="303"/>
      <c r="BK727" s="335" t="str">
        <f t="shared" si="72"/>
        <v/>
      </c>
      <c r="BL727" s="302"/>
      <c r="BM727" s="303"/>
      <c r="BN727" s="306"/>
      <c r="BO727" s="302"/>
      <c r="BP727" s="303"/>
      <c r="BQ727" s="306"/>
      <c r="BR727" s="303"/>
      <c r="BS727" s="148">
        <v>16</v>
      </c>
      <c r="BT727" s="335"/>
      <c r="BU727" s="302"/>
      <c r="BV727" s="302"/>
      <c r="BW727" s="303"/>
      <c r="BX727" s="2"/>
      <c r="BY727" s="8"/>
      <c r="BZ727" s="8"/>
      <c r="CA727" s="8"/>
      <c r="CB727" s="8"/>
      <c r="CC727" s="8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57"/>
      <c r="DI727" s="58"/>
      <c r="DJ727" s="58"/>
      <c r="DK727" s="57"/>
      <c r="DL727" s="58"/>
      <c r="DM727" s="58"/>
      <c r="DN727" s="57"/>
      <c r="DO727" s="58"/>
      <c r="DP727" s="59"/>
      <c r="DQ727" s="59"/>
      <c r="DR727" s="59"/>
      <c r="DZ727" s="133"/>
    </row>
    <row r="728" spans="1:130" ht="12.75" customHeight="1" x14ac:dyDescent="0.2">
      <c r="A728" s="1">
        <v>17</v>
      </c>
      <c r="B728" s="163" t="s">
        <v>177</v>
      </c>
      <c r="C728" s="163" t="s">
        <v>145</v>
      </c>
      <c r="D728" s="335"/>
      <c r="E728" s="302"/>
      <c r="F728" s="302"/>
      <c r="G728" s="302"/>
      <c r="H728" s="303"/>
      <c r="I728" s="335"/>
      <c r="J728" s="302"/>
      <c r="K728" s="302"/>
      <c r="L728" s="302"/>
      <c r="M728" s="303"/>
      <c r="N728" s="336" t="str">
        <f t="shared" si="69"/>
        <v/>
      </c>
      <c r="O728" s="302"/>
      <c r="P728" s="302"/>
      <c r="Q728" s="303"/>
      <c r="R728" s="335"/>
      <c r="S728" s="302"/>
      <c r="T728" s="303"/>
      <c r="U728" s="335"/>
      <c r="V728" s="302"/>
      <c r="W728" s="303"/>
      <c r="X728" s="336" t="str">
        <f t="shared" si="70"/>
        <v/>
      </c>
      <c r="Y728" s="303"/>
      <c r="Z728" s="335" t="str">
        <f t="shared" si="71"/>
        <v/>
      </c>
      <c r="AA728" s="302"/>
      <c r="AB728" s="303"/>
      <c r="AC728" s="144"/>
      <c r="AD728" s="145"/>
      <c r="AE728" s="336"/>
      <c r="AF728" s="302"/>
      <c r="AG728" s="302"/>
      <c r="AH728" s="303"/>
      <c r="AI728" s="146"/>
      <c r="AJ728" s="145"/>
      <c r="AK728" s="336"/>
      <c r="AL728" s="302"/>
      <c r="AM728" s="302"/>
      <c r="AN728" s="303"/>
      <c r="AO728" s="146"/>
      <c r="AP728" s="145"/>
      <c r="AQ728" s="336"/>
      <c r="AR728" s="302"/>
      <c r="AS728" s="302"/>
      <c r="AT728" s="303"/>
      <c r="AU728" s="146"/>
      <c r="AV728" s="145"/>
      <c r="AW728" s="336"/>
      <c r="AX728" s="302"/>
      <c r="AY728" s="302"/>
      <c r="AZ728" s="303"/>
      <c r="BA728" s="146"/>
      <c r="BB728" s="145"/>
      <c r="BC728" s="336"/>
      <c r="BD728" s="303"/>
      <c r="BE728" s="163"/>
      <c r="BF728" s="306"/>
      <c r="BG728" s="302"/>
      <c r="BH728" s="303"/>
      <c r="BI728" s="336"/>
      <c r="BJ728" s="303"/>
      <c r="BK728" s="335" t="str">
        <f t="shared" si="72"/>
        <v/>
      </c>
      <c r="BL728" s="302"/>
      <c r="BM728" s="303"/>
      <c r="BN728" s="306"/>
      <c r="BO728" s="302"/>
      <c r="BP728" s="303"/>
      <c r="BQ728" s="306"/>
      <c r="BR728" s="303"/>
      <c r="BS728" s="148">
        <v>17</v>
      </c>
      <c r="BT728" s="335"/>
      <c r="BU728" s="302"/>
      <c r="BV728" s="302"/>
      <c r="BW728" s="303"/>
      <c r="BX728" s="2"/>
      <c r="BY728" s="8"/>
      <c r="BZ728" s="8"/>
      <c r="CA728" s="8"/>
      <c r="CB728" s="8"/>
      <c r="CC728" s="8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57"/>
      <c r="DI728" s="58"/>
      <c r="DJ728" s="58"/>
      <c r="DK728" s="57"/>
      <c r="DL728" s="58"/>
      <c r="DM728" s="58"/>
      <c r="DN728" s="57"/>
      <c r="DO728" s="58"/>
      <c r="DP728" s="59"/>
      <c r="DQ728" s="59"/>
      <c r="DR728" s="59"/>
      <c r="DZ728" s="133"/>
    </row>
    <row r="729" spans="1:130" ht="12.75" customHeight="1" x14ac:dyDescent="0.2">
      <c r="A729" s="1">
        <v>17</v>
      </c>
      <c r="B729" s="163" t="s">
        <v>186</v>
      </c>
      <c r="C729" s="163" t="s">
        <v>151</v>
      </c>
      <c r="D729" s="335"/>
      <c r="E729" s="302"/>
      <c r="F729" s="302"/>
      <c r="G729" s="302"/>
      <c r="H729" s="303"/>
      <c r="I729" s="335"/>
      <c r="J729" s="302"/>
      <c r="K729" s="302"/>
      <c r="L729" s="302"/>
      <c r="M729" s="303"/>
      <c r="N729" s="336" t="str">
        <f t="shared" si="69"/>
        <v/>
      </c>
      <c r="O729" s="302"/>
      <c r="P729" s="302"/>
      <c r="Q729" s="303"/>
      <c r="R729" s="335"/>
      <c r="S729" s="302"/>
      <c r="T729" s="303"/>
      <c r="U729" s="335"/>
      <c r="V729" s="302"/>
      <c r="W729" s="303"/>
      <c r="X729" s="336" t="str">
        <f t="shared" si="70"/>
        <v/>
      </c>
      <c r="Y729" s="303"/>
      <c r="Z729" s="335" t="str">
        <f t="shared" si="71"/>
        <v/>
      </c>
      <c r="AA729" s="302"/>
      <c r="AB729" s="303"/>
      <c r="AC729" s="144"/>
      <c r="AD729" s="145"/>
      <c r="AE729" s="336"/>
      <c r="AF729" s="302"/>
      <c r="AG729" s="302"/>
      <c r="AH729" s="303"/>
      <c r="AI729" s="146"/>
      <c r="AJ729" s="145"/>
      <c r="AK729" s="336"/>
      <c r="AL729" s="302"/>
      <c r="AM729" s="302"/>
      <c r="AN729" s="303"/>
      <c r="AO729" s="146"/>
      <c r="AP729" s="145"/>
      <c r="AQ729" s="336"/>
      <c r="AR729" s="302"/>
      <c r="AS729" s="302"/>
      <c r="AT729" s="303"/>
      <c r="AU729" s="146"/>
      <c r="AV729" s="145"/>
      <c r="AW729" s="336"/>
      <c r="AX729" s="302"/>
      <c r="AY729" s="302"/>
      <c r="AZ729" s="303"/>
      <c r="BA729" s="146"/>
      <c r="BB729" s="145"/>
      <c r="BC729" s="336"/>
      <c r="BD729" s="303"/>
      <c r="BE729" s="163"/>
      <c r="BF729" s="306"/>
      <c r="BG729" s="302"/>
      <c r="BH729" s="303"/>
      <c r="BI729" s="336"/>
      <c r="BJ729" s="303"/>
      <c r="BK729" s="335" t="str">
        <f t="shared" si="72"/>
        <v/>
      </c>
      <c r="BL729" s="302"/>
      <c r="BM729" s="303"/>
      <c r="BN729" s="306"/>
      <c r="BO729" s="302"/>
      <c r="BP729" s="303"/>
      <c r="BQ729" s="306"/>
      <c r="BR729" s="303"/>
      <c r="BS729" s="148">
        <v>18</v>
      </c>
      <c r="BT729" s="335"/>
      <c r="BU729" s="302"/>
      <c r="BV729" s="302"/>
      <c r="BW729" s="303"/>
      <c r="BX729" s="2"/>
      <c r="BY729" s="8"/>
      <c r="BZ729" s="8"/>
      <c r="CA729" s="8"/>
      <c r="CB729" s="8"/>
      <c r="CC729" s="8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57"/>
      <c r="DI729" s="58"/>
      <c r="DJ729" s="58"/>
      <c r="DK729" s="57"/>
      <c r="DL729" s="58"/>
      <c r="DM729" s="58"/>
      <c r="DN729" s="57"/>
      <c r="DO729" s="58"/>
      <c r="DP729" s="59"/>
      <c r="DQ729" s="59"/>
      <c r="DR729" s="59"/>
      <c r="DZ729" s="133"/>
    </row>
    <row r="730" spans="1:130" ht="12.75" customHeight="1" x14ac:dyDescent="0.2">
      <c r="A730" s="1">
        <v>17</v>
      </c>
      <c r="B730" s="163" t="s">
        <v>195</v>
      </c>
      <c r="C730" s="163" t="s">
        <v>158</v>
      </c>
      <c r="D730" s="335"/>
      <c r="E730" s="302"/>
      <c r="F730" s="302"/>
      <c r="G730" s="302"/>
      <c r="H730" s="303"/>
      <c r="I730" s="335"/>
      <c r="J730" s="302"/>
      <c r="K730" s="302"/>
      <c r="L730" s="302"/>
      <c r="M730" s="303"/>
      <c r="N730" s="336" t="str">
        <f t="shared" si="69"/>
        <v/>
      </c>
      <c r="O730" s="302"/>
      <c r="P730" s="302"/>
      <c r="Q730" s="303"/>
      <c r="R730" s="335"/>
      <c r="S730" s="302"/>
      <c r="T730" s="303"/>
      <c r="U730" s="335"/>
      <c r="V730" s="302"/>
      <c r="W730" s="303"/>
      <c r="X730" s="336" t="str">
        <f t="shared" si="70"/>
        <v/>
      </c>
      <c r="Y730" s="303"/>
      <c r="Z730" s="335" t="str">
        <f t="shared" si="71"/>
        <v/>
      </c>
      <c r="AA730" s="302"/>
      <c r="AB730" s="303"/>
      <c r="AC730" s="144"/>
      <c r="AD730" s="145"/>
      <c r="AE730" s="336"/>
      <c r="AF730" s="302"/>
      <c r="AG730" s="302"/>
      <c r="AH730" s="303"/>
      <c r="AI730" s="146"/>
      <c r="AJ730" s="145"/>
      <c r="AK730" s="336"/>
      <c r="AL730" s="302"/>
      <c r="AM730" s="302"/>
      <c r="AN730" s="303"/>
      <c r="AO730" s="146"/>
      <c r="AP730" s="145"/>
      <c r="AQ730" s="336"/>
      <c r="AR730" s="302"/>
      <c r="AS730" s="302"/>
      <c r="AT730" s="303"/>
      <c r="AU730" s="146"/>
      <c r="AV730" s="145"/>
      <c r="AW730" s="336"/>
      <c r="AX730" s="302"/>
      <c r="AY730" s="302"/>
      <c r="AZ730" s="303"/>
      <c r="BA730" s="146"/>
      <c r="BB730" s="145"/>
      <c r="BC730" s="336"/>
      <c r="BD730" s="303"/>
      <c r="BE730" s="163"/>
      <c r="BF730" s="306"/>
      <c r="BG730" s="302"/>
      <c r="BH730" s="303"/>
      <c r="BI730" s="336"/>
      <c r="BJ730" s="303"/>
      <c r="BK730" s="335" t="str">
        <f t="shared" si="72"/>
        <v/>
      </c>
      <c r="BL730" s="302"/>
      <c r="BM730" s="303"/>
      <c r="BN730" s="306"/>
      <c r="BO730" s="302"/>
      <c r="BP730" s="303"/>
      <c r="BQ730" s="306"/>
      <c r="BR730" s="303"/>
      <c r="BS730" s="148">
        <v>19</v>
      </c>
      <c r="BT730" s="335"/>
      <c r="BU730" s="302"/>
      <c r="BV730" s="302"/>
      <c r="BW730" s="303"/>
      <c r="BX730" s="2"/>
      <c r="BY730" s="8"/>
      <c r="BZ730" s="8"/>
      <c r="CA730" s="8"/>
      <c r="CB730" s="8"/>
      <c r="CC730" s="8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57"/>
      <c r="DI730" s="58"/>
      <c r="DJ730" s="58"/>
      <c r="DK730" s="57"/>
      <c r="DL730" s="58"/>
      <c r="DM730" s="58"/>
      <c r="DN730" s="57"/>
      <c r="DO730" s="58"/>
      <c r="DP730" s="59"/>
      <c r="DQ730" s="59"/>
      <c r="DR730" s="59"/>
      <c r="DZ730" s="133"/>
    </row>
    <row r="731" spans="1:130" ht="12.75" customHeight="1" x14ac:dyDescent="0.2">
      <c r="A731" s="1">
        <v>17</v>
      </c>
      <c r="B731" s="163" t="s">
        <v>201</v>
      </c>
      <c r="C731" s="163" t="s">
        <v>163</v>
      </c>
      <c r="D731" s="335"/>
      <c r="E731" s="302"/>
      <c r="F731" s="302"/>
      <c r="G731" s="302"/>
      <c r="H731" s="303"/>
      <c r="I731" s="335"/>
      <c r="J731" s="302"/>
      <c r="K731" s="302"/>
      <c r="L731" s="302"/>
      <c r="M731" s="303"/>
      <c r="N731" s="336" t="str">
        <f t="shared" si="69"/>
        <v/>
      </c>
      <c r="O731" s="302"/>
      <c r="P731" s="302"/>
      <c r="Q731" s="303"/>
      <c r="R731" s="335"/>
      <c r="S731" s="302"/>
      <c r="T731" s="303"/>
      <c r="U731" s="335"/>
      <c r="V731" s="302"/>
      <c r="W731" s="303"/>
      <c r="X731" s="336" t="str">
        <f t="shared" si="70"/>
        <v/>
      </c>
      <c r="Y731" s="303"/>
      <c r="Z731" s="335" t="str">
        <f t="shared" si="71"/>
        <v/>
      </c>
      <c r="AA731" s="302"/>
      <c r="AB731" s="303"/>
      <c r="AC731" s="144"/>
      <c r="AD731" s="145"/>
      <c r="AE731" s="336"/>
      <c r="AF731" s="302"/>
      <c r="AG731" s="302"/>
      <c r="AH731" s="303"/>
      <c r="AI731" s="146"/>
      <c r="AJ731" s="145"/>
      <c r="AK731" s="336"/>
      <c r="AL731" s="302"/>
      <c r="AM731" s="302"/>
      <c r="AN731" s="303"/>
      <c r="AO731" s="146"/>
      <c r="AP731" s="145"/>
      <c r="AQ731" s="336"/>
      <c r="AR731" s="302"/>
      <c r="AS731" s="302"/>
      <c r="AT731" s="303"/>
      <c r="AU731" s="146"/>
      <c r="AV731" s="145"/>
      <c r="AW731" s="336"/>
      <c r="AX731" s="302"/>
      <c r="AY731" s="302"/>
      <c r="AZ731" s="303"/>
      <c r="BA731" s="146"/>
      <c r="BB731" s="145"/>
      <c r="BC731" s="336"/>
      <c r="BD731" s="303"/>
      <c r="BE731" s="163"/>
      <c r="BF731" s="306"/>
      <c r="BG731" s="302"/>
      <c r="BH731" s="303"/>
      <c r="BI731" s="336"/>
      <c r="BJ731" s="303"/>
      <c r="BK731" s="335" t="str">
        <f t="shared" si="72"/>
        <v/>
      </c>
      <c r="BL731" s="302"/>
      <c r="BM731" s="303"/>
      <c r="BN731" s="306"/>
      <c r="BO731" s="302"/>
      <c r="BP731" s="303"/>
      <c r="BQ731" s="306"/>
      <c r="BR731" s="303"/>
      <c r="BS731" s="148">
        <v>20</v>
      </c>
      <c r="BT731" s="335"/>
      <c r="BU731" s="302"/>
      <c r="BV731" s="302"/>
      <c r="BW731" s="303"/>
      <c r="BX731" s="2"/>
      <c r="BY731" s="8"/>
      <c r="BZ731" s="8"/>
      <c r="CA731" s="8"/>
      <c r="CB731" s="8"/>
      <c r="CC731" s="8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57"/>
      <c r="DI731" s="58"/>
      <c r="DJ731" s="58"/>
      <c r="DK731" s="57"/>
      <c r="DL731" s="58"/>
      <c r="DM731" s="58"/>
      <c r="DN731" s="57"/>
      <c r="DO731" s="58"/>
      <c r="DP731" s="59"/>
      <c r="DQ731" s="59"/>
      <c r="DR731" s="59"/>
      <c r="DZ731" s="133"/>
    </row>
    <row r="732" spans="1:130" ht="12.75" customHeight="1" x14ac:dyDescent="0.2">
      <c r="A732" s="1">
        <v>17</v>
      </c>
      <c r="B732" s="163" t="s">
        <v>209</v>
      </c>
      <c r="C732" s="163" t="s">
        <v>171</v>
      </c>
      <c r="D732" s="335"/>
      <c r="E732" s="302"/>
      <c r="F732" s="302"/>
      <c r="G732" s="302"/>
      <c r="H732" s="303"/>
      <c r="I732" s="335"/>
      <c r="J732" s="302"/>
      <c r="K732" s="302"/>
      <c r="L732" s="302"/>
      <c r="M732" s="303"/>
      <c r="N732" s="336" t="str">
        <f t="shared" si="69"/>
        <v/>
      </c>
      <c r="O732" s="302"/>
      <c r="P732" s="302"/>
      <c r="Q732" s="303"/>
      <c r="R732" s="335"/>
      <c r="S732" s="302"/>
      <c r="T732" s="303"/>
      <c r="U732" s="335"/>
      <c r="V732" s="302"/>
      <c r="W732" s="303"/>
      <c r="X732" s="336" t="str">
        <f t="shared" si="70"/>
        <v/>
      </c>
      <c r="Y732" s="303"/>
      <c r="Z732" s="335" t="str">
        <f t="shared" si="71"/>
        <v/>
      </c>
      <c r="AA732" s="302"/>
      <c r="AB732" s="303"/>
      <c r="AC732" s="144"/>
      <c r="AD732" s="145"/>
      <c r="AE732" s="336"/>
      <c r="AF732" s="302"/>
      <c r="AG732" s="302"/>
      <c r="AH732" s="303"/>
      <c r="AI732" s="146"/>
      <c r="AJ732" s="145"/>
      <c r="AK732" s="336"/>
      <c r="AL732" s="302"/>
      <c r="AM732" s="302"/>
      <c r="AN732" s="303"/>
      <c r="AO732" s="146"/>
      <c r="AP732" s="145"/>
      <c r="AQ732" s="336"/>
      <c r="AR732" s="302"/>
      <c r="AS732" s="302"/>
      <c r="AT732" s="303"/>
      <c r="AU732" s="146"/>
      <c r="AV732" s="145"/>
      <c r="AW732" s="336"/>
      <c r="AX732" s="302"/>
      <c r="AY732" s="302"/>
      <c r="AZ732" s="303"/>
      <c r="BA732" s="146"/>
      <c r="BB732" s="145"/>
      <c r="BC732" s="336"/>
      <c r="BD732" s="303"/>
      <c r="BE732" s="163"/>
      <c r="BF732" s="306"/>
      <c r="BG732" s="302"/>
      <c r="BH732" s="303"/>
      <c r="BI732" s="336"/>
      <c r="BJ732" s="303"/>
      <c r="BK732" s="335" t="str">
        <f t="shared" si="72"/>
        <v/>
      </c>
      <c r="BL732" s="302"/>
      <c r="BM732" s="303"/>
      <c r="BN732" s="306"/>
      <c r="BO732" s="302"/>
      <c r="BP732" s="303"/>
      <c r="BQ732" s="306"/>
      <c r="BR732" s="303"/>
      <c r="BS732" s="148">
        <v>21</v>
      </c>
      <c r="BT732" s="335"/>
      <c r="BU732" s="302"/>
      <c r="BV732" s="302"/>
      <c r="BW732" s="303"/>
      <c r="BX732" s="2"/>
      <c r="BY732" s="8"/>
      <c r="BZ732" s="8"/>
      <c r="CA732" s="8"/>
      <c r="CB732" s="8"/>
      <c r="CC732" s="8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57"/>
      <c r="DI732" s="58"/>
      <c r="DJ732" s="58"/>
      <c r="DK732" s="57"/>
      <c r="DL732" s="58"/>
      <c r="DM732" s="58"/>
      <c r="DN732" s="57"/>
      <c r="DO732" s="58"/>
      <c r="DP732" s="59"/>
      <c r="DQ732" s="59"/>
      <c r="DR732" s="59"/>
      <c r="DZ732" s="133"/>
    </row>
    <row r="733" spans="1:130" ht="12.75" customHeight="1" x14ac:dyDescent="0.2">
      <c r="A733" s="1">
        <v>17</v>
      </c>
      <c r="B733" s="163" t="s">
        <v>216</v>
      </c>
      <c r="C733" s="163" t="s">
        <v>177</v>
      </c>
      <c r="D733" s="335"/>
      <c r="E733" s="302"/>
      <c r="F733" s="302"/>
      <c r="G733" s="302"/>
      <c r="H733" s="303"/>
      <c r="I733" s="335"/>
      <c r="J733" s="302"/>
      <c r="K733" s="302"/>
      <c r="L733" s="302"/>
      <c r="M733" s="303"/>
      <c r="N733" s="336" t="str">
        <f t="shared" si="69"/>
        <v/>
      </c>
      <c r="O733" s="302"/>
      <c r="P733" s="302"/>
      <c r="Q733" s="303"/>
      <c r="R733" s="335"/>
      <c r="S733" s="302"/>
      <c r="T733" s="303"/>
      <c r="U733" s="335"/>
      <c r="V733" s="302"/>
      <c r="W733" s="303"/>
      <c r="X733" s="336" t="str">
        <f t="shared" si="70"/>
        <v/>
      </c>
      <c r="Y733" s="303"/>
      <c r="Z733" s="335" t="str">
        <f t="shared" si="71"/>
        <v/>
      </c>
      <c r="AA733" s="302"/>
      <c r="AB733" s="303"/>
      <c r="AC733" s="144"/>
      <c r="AD733" s="145"/>
      <c r="AE733" s="336"/>
      <c r="AF733" s="302"/>
      <c r="AG733" s="302"/>
      <c r="AH733" s="303"/>
      <c r="AI733" s="146"/>
      <c r="AJ733" s="145"/>
      <c r="AK733" s="336"/>
      <c r="AL733" s="302"/>
      <c r="AM733" s="302"/>
      <c r="AN733" s="303"/>
      <c r="AO733" s="146"/>
      <c r="AP733" s="145"/>
      <c r="AQ733" s="336"/>
      <c r="AR733" s="302"/>
      <c r="AS733" s="302"/>
      <c r="AT733" s="303"/>
      <c r="AU733" s="146"/>
      <c r="AV733" s="145"/>
      <c r="AW733" s="336"/>
      <c r="AX733" s="302"/>
      <c r="AY733" s="302"/>
      <c r="AZ733" s="303"/>
      <c r="BA733" s="146"/>
      <c r="BB733" s="145"/>
      <c r="BC733" s="336"/>
      <c r="BD733" s="303"/>
      <c r="BE733" s="163"/>
      <c r="BF733" s="306"/>
      <c r="BG733" s="302"/>
      <c r="BH733" s="303"/>
      <c r="BI733" s="336"/>
      <c r="BJ733" s="303"/>
      <c r="BK733" s="335" t="str">
        <f t="shared" si="72"/>
        <v/>
      </c>
      <c r="BL733" s="302"/>
      <c r="BM733" s="303"/>
      <c r="BN733" s="306"/>
      <c r="BO733" s="302"/>
      <c r="BP733" s="303"/>
      <c r="BQ733" s="306"/>
      <c r="BR733" s="303"/>
      <c r="BS733" s="148">
        <v>22</v>
      </c>
      <c r="BT733" s="335"/>
      <c r="BU733" s="302"/>
      <c r="BV733" s="302"/>
      <c r="BW733" s="303"/>
      <c r="BX733" s="2"/>
      <c r="BY733" s="8"/>
      <c r="BZ733" s="8"/>
      <c r="CA733" s="8"/>
      <c r="CB733" s="8"/>
      <c r="CC733" s="8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57"/>
      <c r="DI733" s="58"/>
      <c r="DJ733" s="58"/>
      <c r="DK733" s="57"/>
      <c r="DL733" s="58"/>
      <c r="DM733" s="58"/>
      <c r="DN733" s="57"/>
      <c r="DO733" s="58"/>
      <c r="DP733" s="59"/>
      <c r="DQ733" s="59"/>
      <c r="DR733" s="59"/>
      <c r="DZ733" s="133"/>
    </row>
    <row r="734" spans="1:130" ht="12.75" customHeight="1" x14ac:dyDescent="0.2">
      <c r="A734" s="1">
        <v>17</v>
      </c>
      <c r="B734" s="163" t="s">
        <v>224</v>
      </c>
      <c r="C734" s="163" t="s">
        <v>186</v>
      </c>
      <c r="D734" s="335"/>
      <c r="E734" s="302"/>
      <c r="F734" s="302"/>
      <c r="G734" s="302"/>
      <c r="H734" s="303"/>
      <c r="I734" s="335"/>
      <c r="J734" s="302"/>
      <c r="K734" s="302"/>
      <c r="L734" s="302"/>
      <c r="M734" s="303"/>
      <c r="N734" s="336" t="str">
        <f t="shared" si="69"/>
        <v/>
      </c>
      <c r="O734" s="302"/>
      <c r="P734" s="302"/>
      <c r="Q734" s="303"/>
      <c r="R734" s="335"/>
      <c r="S734" s="302"/>
      <c r="T734" s="303"/>
      <c r="U734" s="335"/>
      <c r="V734" s="302"/>
      <c r="W734" s="303"/>
      <c r="X734" s="336" t="str">
        <f t="shared" si="70"/>
        <v/>
      </c>
      <c r="Y734" s="303"/>
      <c r="Z734" s="335" t="str">
        <f t="shared" si="71"/>
        <v/>
      </c>
      <c r="AA734" s="302"/>
      <c r="AB734" s="303"/>
      <c r="AC734" s="144"/>
      <c r="AD734" s="145"/>
      <c r="AE734" s="336"/>
      <c r="AF734" s="302"/>
      <c r="AG734" s="302"/>
      <c r="AH734" s="303"/>
      <c r="AI734" s="146"/>
      <c r="AJ734" s="145"/>
      <c r="AK734" s="336"/>
      <c r="AL734" s="302"/>
      <c r="AM734" s="302"/>
      <c r="AN734" s="303"/>
      <c r="AO734" s="146"/>
      <c r="AP734" s="145"/>
      <c r="AQ734" s="336"/>
      <c r="AR734" s="302"/>
      <c r="AS734" s="302"/>
      <c r="AT734" s="303"/>
      <c r="AU734" s="146"/>
      <c r="AV734" s="145"/>
      <c r="AW734" s="336"/>
      <c r="AX734" s="302"/>
      <c r="AY734" s="302"/>
      <c r="AZ734" s="303"/>
      <c r="BA734" s="146"/>
      <c r="BB734" s="145"/>
      <c r="BC734" s="336"/>
      <c r="BD734" s="303"/>
      <c r="BE734" s="163"/>
      <c r="BF734" s="306"/>
      <c r="BG734" s="302"/>
      <c r="BH734" s="303"/>
      <c r="BI734" s="336"/>
      <c r="BJ734" s="303"/>
      <c r="BK734" s="335" t="str">
        <f t="shared" si="72"/>
        <v/>
      </c>
      <c r="BL734" s="302"/>
      <c r="BM734" s="303"/>
      <c r="BN734" s="306"/>
      <c r="BO734" s="302"/>
      <c r="BP734" s="303"/>
      <c r="BQ734" s="306"/>
      <c r="BR734" s="303"/>
      <c r="BS734" s="148">
        <v>23</v>
      </c>
      <c r="BT734" s="335"/>
      <c r="BU734" s="302"/>
      <c r="BV734" s="302"/>
      <c r="BW734" s="303"/>
      <c r="BX734" s="2"/>
      <c r="BY734" s="8"/>
      <c r="BZ734" s="8"/>
      <c r="CA734" s="8"/>
      <c r="CB734" s="8"/>
      <c r="CC734" s="8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57"/>
      <c r="DI734" s="58"/>
      <c r="DJ734" s="58"/>
      <c r="DK734" s="57"/>
      <c r="DL734" s="58"/>
      <c r="DM734" s="58"/>
      <c r="DN734" s="57"/>
      <c r="DO734" s="58"/>
      <c r="DP734" s="59"/>
      <c r="DQ734" s="59"/>
      <c r="DR734" s="59"/>
      <c r="DZ734" s="133"/>
    </row>
    <row r="735" spans="1:130" ht="12.75" customHeight="1" x14ac:dyDescent="0.2">
      <c r="A735" s="1">
        <v>17</v>
      </c>
      <c r="B735" s="163" t="s">
        <v>232</v>
      </c>
      <c r="C735" s="163" t="s">
        <v>195</v>
      </c>
      <c r="D735" s="335"/>
      <c r="E735" s="302"/>
      <c r="F735" s="302"/>
      <c r="G735" s="302"/>
      <c r="H735" s="303"/>
      <c r="I735" s="335"/>
      <c r="J735" s="302"/>
      <c r="K735" s="302"/>
      <c r="L735" s="302"/>
      <c r="M735" s="303"/>
      <c r="N735" s="336" t="str">
        <f t="shared" si="69"/>
        <v/>
      </c>
      <c r="O735" s="302"/>
      <c r="P735" s="302"/>
      <c r="Q735" s="303"/>
      <c r="R735" s="335"/>
      <c r="S735" s="302"/>
      <c r="T735" s="303"/>
      <c r="U735" s="335"/>
      <c r="V735" s="302"/>
      <c r="W735" s="303"/>
      <c r="X735" s="336" t="str">
        <f t="shared" si="70"/>
        <v/>
      </c>
      <c r="Y735" s="303"/>
      <c r="Z735" s="335" t="str">
        <f t="shared" si="71"/>
        <v/>
      </c>
      <c r="AA735" s="302"/>
      <c r="AB735" s="303"/>
      <c r="AC735" s="144"/>
      <c r="AD735" s="145"/>
      <c r="AE735" s="336"/>
      <c r="AF735" s="302"/>
      <c r="AG735" s="302"/>
      <c r="AH735" s="303"/>
      <c r="AI735" s="146"/>
      <c r="AJ735" s="145"/>
      <c r="AK735" s="336"/>
      <c r="AL735" s="302"/>
      <c r="AM735" s="302"/>
      <c r="AN735" s="303"/>
      <c r="AO735" s="146"/>
      <c r="AP735" s="145"/>
      <c r="AQ735" s="336"/>
      <c r="AR735" s="302"/>
      <c r="AS735" s="302"/>
      <c r="AT735" s="303"/>
      <c r="AU735" s="146"/>
      <c r="AV735" s="145"/>
      <c r="AW735" s="336"/>
      <c r="AX735" s="302"/>
      <c r="AY735" s="302"/>
      <c r="AZ735" s="303"/>
      <c r="BA735" s="146"/>
      <c r="BB735" s="145"/>
      <c r="BC735" s="336"/>
      <c r="BD735" s="303"/>
      <c r="BE735" s="163"/>
      <c r="BF735" s="306"/>
      <c r="BG735" s="302"/>
      <c r="BH735" s="303"/>
      <c r="BI735" s="336"/>
      <c r="BJ735" s="303"/>
      <c r="BK735" s="335" t="str">
        <f t="shared" si="72"/>
        <v/>
      </c>
      <c r="BL735" s="302"/>
      <c r="BM735" s="303"/>
      <c r="BN735" s="306"/>
      <c r="BO735" s="302"/>
      <c r="BP735" s="303"/>
      <c r="BQ735" s="306"/>
      <c r="BR735" s="303"/>
      <c r="BS735" s="148">
        <v>24</v>
      </c>
      <c r="BT735" s="335"/>
      <c r="BU735" s="302"/>
      <c r="BV735" s="302"/>
      <c r="BW735" s="303"/>
      <c r="BX735" s="2"/>
      <c r="BY735" s="8"/>
      <c r="BZ735" s="8"/>
      <c r="CA735" s="8"/>
      <c r="CB735" s="8"/>
      <c r="CC735" s="8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57"/>
      <c r="DI735" s="58"/>
      <c r="DJ735" s="58"/>
      <c r="DK735" s="57"/>
      <c r="DL735" s="58"/>
      <c r="DM735" s="58"/>
      <c r="DN735" s="57"/>
      <c r="DO735" s="58"/>
      <c r="DP735" s="59"/>
      <c r="DQ735" s="59"/>
      <c r="DR735" s="59"/>
      <c r="DZ735" s="133"/>
    </row>
    <row r="736" spans="1:130" ht="12.75" customHeight="1" x14ac:dyDescent="0.2">
      <c r="A736" s="1">
        <v>17</v>
      </c>
      <c r="B736" s="163" t="s">
        <v>239</v>
      </c>
      <c r="C736" s="163" t="s">
        <v>201</v>
      </c>
      <c r="D736" s="335"/>
      <c r="E736" s="302"/>
      <c r="F736" s="302"/>
      <c r="G736" s="302"/>
      <c r="H736" s="303"/>
      <c r="I736" s="335"/>
      <c r="J736" s="302"/>
      <c r="K736" s="302"/>
      <c r="L736" s="302"/>
      <c r="M736" s="303"/>
      <c r="N736" s="336" t="str">
        <f t="shared" si="69"/>
        <v/>
      </c>
      <c r="O736" s="302"/>
      <c r="P736" s="302"/>
      <c r="Q736" s="303"/>
      <c r="R736" s="335"/>
      <c r="S736" s="302"/>
      <c r="T736" s="303"/>
      <c r="U736" s="335"/>
      <c r="V736" s="302"/>
      <c r="W736" s="303"/>
      <c r="X736" s="336" t="str">
        <f t="shared" si="70"/>
        <v/>
      </c>
      <c r="Y736" s="303"/>
      <c r="Z736" s="335" t="str">
        <f t="shared" si="71"/>
        <v/>
      </c>
      <c r="AA736" s="302"/>
      <c r="AB736" s="303"/>
      <c r="AC736" s="144"/>
      <c r="AD736" s="145"/>
      <c r="AE736" s="336"/>
      <c r="AF736" s="302"/>
      <c r="AG736" s="302"/>
      <c r="AH736" s="303"/>
      <c r="AI736" s="146"/>
      <c r="AJ736" s="145"/>
      <c r="AK736" s="336"/>
      <c r="AL736" s="302"/>
      <c r="AM736" s="302"/>
      <c r="AN736" s="303"/>
      <c r="AO736" s="146"/>
      <c r="AP736" s="145"/>
      <c r="AQ736" s="336"/>
      <c r="AR736" s="302"/>
      <c r="AS736" s="302"/>
      <c r="AT736" s="303"/>
      <c r="AU736" s="146"/>
      <c r="AV736" s="145"/>
      <c r="AW736" s="336"/>
      <c r="AX736" s="302"/>
      <c r="AY736" s="302"/>
      <c r="AZ736" s="303"/>
      <c r="BA736" s="146"/>
      <c r="BB736" s="145"/>
      <c r="BC736" s="336"/>
      <c r="BD736" s="303"/>
      <c r="BE736" s="163"/>
      <c r="BF736" s="306"/>
      <c r="BG736" s="302"/>
      <c r="BH736" s="303"/>
      <c r="BI736" s="336"/>
      <c r="BJ736" s="303"/>
      <c r="BK736" s="335" t="str">
        <f t="shared" si="72"/>
        <v/>
      </c>
      <c r="BL736" s="302"/>
      <c r="BM736" s="303"/>
      <c r="BN736" s="306"/>
      <c r="BO736" s="302"/>
      <c r="BP736" s="303"/>
      <c r="BQ736" s="306"/>
      <c r="BR736" s="303"/>
      <c r="BS736" s="147" t="s">
        <v>19</v>
      </c>
      <c r="BT736" s="335"/>
      <c r="BU736" s="302"/>
      <c r="BV736" s="302"/>
      <c r="BW736" s="303"/>
      <c r="BX736" s="2"/>
      <c r="BY736" s="8"/>
      <c r="BZ736" s="8"/>
      <c r="CA736" s="8"/>
      <c r="CB736" s="8"/>
      <c r="CC736" s="8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57"/>
      <c r="DI736" s="58"/>
      <c r="DJ736" s="58"/>
      <c r="DK736" s="57"/>
      <c r="DL736" s="58"/>
      <c r="DM736" s="58"/>
      <c r="DN736" s="57"/>
      <c r="DO736" s="58"/>
      <c r="DP736" s="59"/>
      <c r="DQ736" s="59"/>
      <c r="DR736" s="59"/>
      <c r="DZ736" s="133"/>
    </row>
    <row r="737" spans="1:130" ht="12.75" customHeight="1" x14ac:dyDescent="0.2">
      <c r="A737" s="1">
        <v>17</v>
      </c>
      <c r="B737" s="162" t="s">
        <v>2</v>
      </c>
      <c r="C737" s="162" t="s">
        <v>209</v>
      </c>
      <c r="D737" s="335"/>
      <c r="E737" s="302"/>
      <c r="F737" s="302"/>
      <c r="G737" s="302"/>
      <c r="H737" s="303"/>
      <c r="I737" s="335"/>
      <c r="J737" s="302"/>
      <c r="K737" s="302"/>
      <c r="L737" s="302"/>
      <c r="M737" s="303"/>
      <c r="N737" s="336" t="str">
        <f t="shared" si="69"/>
        <v/>
      </c>
      <c r="O737" s="302"/>
      <c r="P737" s="302"/>
      <c r="Q737" s="303"/>
      <c r="R737" s="335"/>
      <c r="S737" s="302"/>
      <c r="T737" s="303"/>
      <c r="U737" s="335"/>
      <c r="V737" s="302"/>
      <c r="W737" s="303"/>
      <c r="X737" s="336" t="str">
        <f t="shared" si="70"/>
        <v/>
      </c>
      <c r="Y737" s="303"/>
      <c r="Z737" s="335" t="str">
        <f t="shared" si="71"/>
        <v/>
      </c>
      <c r="AA737" s="302"/>
      <c r="AB737" s="303"/>
      <c r="AC737" s="144"/>
      <c r="AD737" s="145"/>
      <c r="AE737" s="336"/>
      <c r="AF737" s="302"/>
      <c r="AG737" s="302"/>
      <c r="AH737" s="303"/>
      <c r="AI737" s="146"/>
      <c r="AJ737" s="145"/>
      <c r="AK737" s="336"/>
      <c r="AL737" s="302"/>
      <c r="AM737" s="302"/>
      <c r="AN737" s="303"/>
      <c r="AO737" s="146"/>
      <c r="AP737" s="145"/>
      <c r="AQ737" s="336"/>
      <c r="AR737" s="302"/>
      <c r="AS737" s="302"/>
      <c r="AT737" s="303"/>
      <c r="AU737" s="146"/>
      <c r="AV737" s="145"/>
      <c r="AW737" s="336"/>
      <c r="AX737" s="302"/>
      <c r="AY737" s="302"/>
      <c r="AZ737" s="303"/>
      <c r="BA737" s="146"/>
      <c r="BB737" s="145"/>
      <c r="BC737" s="336"/>
      <c r="BD737" s="303"/>
      <c r="BE737" s="163"/>
      <c r="BF737" s="306"/>
      <c r="BG737" s="302"/>
      <c r="BH737" s="303"/>
      <c r="BI737" s="336"/>
      <c r="BJ737" s="303"/>
      <c r="BK737" s="335" t="str">
        <f t="shared" si="72"/>
        <v/>
      </c>
      <c r="BL737" s="302"/>
      <c r="BM737" s="303"/>
      <c r="BN737" s="306"/>
      <c r="BO737" s="302"/>
      <c r="BP737" s="303"/>
      <c r="BQ737" s="306"/>
      <c r="BR737" s="303"/>
      <c r="BS737" s="147" t="s">
        <v>27</v>
      </c>
      <c r="BT737" s="335"/>
      <c r="BU737" s="302"/>
      <c r="BV737" s="302"/>
      <c r="BW737" s="303"/>
      <c r="BX737" s="2"/>
      <c r="BY737" s="8"/>
      <c r="BZ737" s="8"/>
      <c r="CA737" s="8"/>
      <c r="CB737" s="8"/>
      <c r="CC737" s="8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57"/>
      <c r="DI737" s="58"/>
      <c r="DJ737" s="58"/>
      <c r="DK737" s="57"/>
      <c r="DL737" s="58"/>
      <c r="DM737" s="58"/>
      <c r="DN737" s="57"/>
      <c r="DO737" s="58"/>
      <c r="DP737" s="59"/>
      <c r="DQ737" s="59"/>
      <c r="DR737" s="59"/>
      <c r="DZ737" s="133"/>
    </row>
    <row r="738" spans="1:130" ht="12.75" customHeight="1" x14ac:dyDescent="0.2">
      <c r="A738" s="1">
        <v>17</v>
      </c>
      <c r="B738" s="162" t="s">
        <v>19</v>
      </c>
      <c r="C738" s="162" t="s">
        <v>216</v>
      </c>
      <c r="D738" s="335"/>
      <c r="E738" s="302"/>
      <c r="F738" s="302"/>
      <c r="G738" s="302"/>
      <c r="H738" s="303"/>
      <c r="I738" s="335"/>
      <c r="J738" s="302"/>
      <c r="K738" s="302"/>
      <c r="L738" s="302"/>
      <c r="M738" s="303"/>
      <c r="N738" s="336" t="str">
        <f t="shared" si="69"/>
        <v/>
      </c>
      <c r="O738" s="302"/>
      <c r="P738" s="302"/>
      <c r="Q738" s="303"/>
      <c r="R738" s="335"/>
      <c r="S738" s="302"/>
      <c r="T738" s="303"/>
      <c r="U738" s="335"/>
      <c r="V738" s="302"/>
      <c r="W738" s="303"/>
      <c r="X738" s="336" t="str">
        <f t="shared" si="70"/>
        <v/>
      </c>
      <c r="Y738" s="303"/>
      <c r="Z738" s="335" t="str">
        <f t="shared" si="71"/>
        <v/>
      </c>
      <c r="AA738" s="302"/>
      <c r="AB738" s="303"/>
      <c r="AC738" s="144"/>
      <c r="AD738" s="145"/>
      <c r="AE738" s="336"/>
      <c r="AF738" s="302"/>
      <c r="AG738" s="302"/>
      <c r="AH738" s="303"/>
      <c r="AI738" s="146"/>
      <c r="AJ738" s="145"/>
      <c r="AK738" s="336"/>
      <c r="AL738" s="302"/>
      <c r="AM738" s="302"/>
      <c r="AN738" s="303"/>
      <c r="AO738" s="146"/>
      <c r="AP738" s="145"/>
      <c r="AQ738" s="336"/>
      <c r="AR738" s="302"/>
      <c r="AS738" s="302"/>
      <c r="AT738" s="303"/>
      <c r="AU738" s="146"/>
      <c r="AV738" s="145"/>
      <c r="AW738" s="336"/>
      <c r="AX738" s="302"/>
      <c r="AY738" s="302"/>
      <c r="AZ738" s="303"/>
      <c r="BA738" s="146"/>
      <c r="BB738" s="145"/>
      <c r="BC738" s="336"/>
      <c r="BD738" s="303"/>
      <c r="BE738" s="163"/>
      <c r="BF738" s="306"/>
      <c r="BG738" s="302"/>
      <c r="BH738" s="303"/>
      <c r="BI738" s="336"/>
      <c r="BJ738" s="303"/>
      <c r="BK738" s="335" t="str">
        <f t="shared" si="72"/>
        <v/>
      </c>
      <c r="BL738" s="302"/>
      <c r="BM738" s="303"/>
      <c r="BN738" s="306"/>
      <c r="BO738" s="302"/>
      <c r="BP738" s="303"/>
      <c r="BQ738" s="306"/>
      <c r="BR738" s="303"/>
      <c r="BS738" s="147" t="s">
        <v>33</v>
      </c>
      <c r="BT738" s="335"/>
      <c r="BU738" s="302"/>
      <c r="BV738" s="302"/>
      <c r="BW738" s="303"/>
      <c r="BX738" s="2"/>
      <c r="BY738" s="8"/>
      <c r="BZ738" s="8"/>
      <c r="CA738" s="8"/>
      <c r="CB738" s="8"/>
      <c r="CC738" s="8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57"/>
      <c r="DI738" s="58"/>
      <c r="DJ738" s="58"/>
      <c r="DK738" s="57"/>
      <c r="DL738" s="58"/>
      <c r="DM738" s="58"/>
      <c r="DN738" s="57"/>
      <c r="DO738" s="58"/>
      <c r="DP738" s="59"/>
      <c r="DQ738" s="59"/>
      <c r="DR738" s="59"/>
      <c r="DZ738" s="133"/>
    </row>
    <row r="739" spans="1:130" ht="12.75" customHeight="1" x14ac:dyDescent="0.2">
      <c r="A739" s="1">
        <v>17</v>
      </c>
      <c r="B739" s="162" t="s">
        <v>27</v>
      </c>
      <c r="C739" s="162" t="s">
        <v>224</v>
      </c>
      <c r="D739" s="335"/>
      <c r="E739" s="302"/>
      <c r="F739" s="302"/>
      <c r="G739" s="302"/>
      <c r="H739" s="303"/>
      <c r="I739" s="335"/>
      <c r="J739" s="302"/>
      <c r="K739" s="302"/>
      <c r="L739" s="302"/>
      <c r="M739" s="303"/>
      <c r="N739" s="336" t="str">
        <f t="shared" si="69"/>
        <v/>
      </c>
      <c r="O739" s="302"/>
      <c r="P739" s="302"/>
      <c r="Q739" s="303"/>
      <c r="R739" s="335"/>
      <c r="S739" s="302"/>
      <c r="T739" s="303"/>
      <c r="U739" s="335"/>
      <c r="V739" s="302"/>
      <c r="W739" s="303"/>
      <c r="X739" s="336" t="str">
        <f t="shared" si="70"/>
        <v/>
      </c>
      <c r="Y739" s="303"/>
      <c r="Z739" s="335" t="str">
        <f t="shared" si="71"/>
        <v/>
      </c>
      <c r="AA739" s="302"/>
      <c r="AB739" s="303"/>
      <c r="AC739" s="144"/>
      <c r="AD739" s="145"/>
      <c r="AE739" s="336"/>
      <c r="AF739" s="302"/>
      <c r="AG739" s="302"/>
      <c r="AH739" s="303"/>
      <c r="AI739" s="146"/>
      <c r="AJ739" s="145"/>
      <c r="AK739" s="336"/>
      <c r="AL739" s="302"/>
      <c r="AM739" s="302"/>
      <c r="AN739" s="303"/>
      <c r="AO739" s="146"/>
      <c r="AP739" s="145"/>
      <c r="AQ739" s="336"/>
      <c r="AR739" s="302"/>
      <c r="AS739" s="302"/>
      <c r="AT739" s="303"/>
      <c r="AU739" s="146"/>
      <c r="AV739" s="145"/>
      <c r="AW739" s="336"/>
      <c r="AX739" s="302"/>
      <c r="AY739" s="302"/>
      <c r="AZ739" s="303"/>
      <c r="BA739" s="146"/>
      <c r="BB739" s="145"/>
      <c r="BC739" s="336"/>
      <c r="BD739" s="303"/>
      <c r="BE739" s="163"/>
      <c r="BF739" s="306"/>
      <c r="BG739" s="302"/>
      <c r="BH739" s="303"/>
      <c r="BI739" s="336"/>
      <c r="BJ739" s="303"/>
      <c r="BK739" s="335" t="str">
        <f t="shared" si="72"/>
        <v/>
      </c>
      <c r="BL739" s="302"/>
      <c r="BM739" s="303"/>
      <c r="BN739" s="306"/>
      <c r="BO739" s="302"/>
      <c r="BP739" s="303"/>
      <c r="BQ739" s="306"/>
      <c r="BR739" s="303"/>
      <c r="BS739" s="147" t="s">
        <v>47</v>
      </c>
      <c r="BT739" s="335"/>
      <c r="BU739" s="302"/>
      <c r="BV739" s="302"/>
      <c r="BW739" s="303"/>
      <c r="BX739" s="2"/>
      <c r="BY739" s="8"/>
      <c r="BZ739" s="8"/>
      <c r="CA739" s="8"/>
      <c r="CB739" s="8"/>
      <c r="CC739" s="8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57"/>
      <c r="DI739" s="58"/>
      <c r="DJ739" s="58"/>
      <c r="DK739" s="57"/>
      <c r="DL739" s="58"/>
      <c r="DM739" s="58"/>
      <c r="DN739" s="57"/>
      <c r="DO739" s="58"/>
      <c r="DP739" s="59"/>
      <c r="DQ739" s="59"/>
      <c r="DR739" s="59"/>
      <c r="DZ739" s="133"/>
    </row>
    <row r="740" spans="1:130" ht="12.75" customHeight="1" x14ac:dyDescent="0.2">
      <c r="A740" s="1">
        <v>17</v>
      </c>
      <c r="B740" s="162" t="s">
        <v>33</v>
      </c>
      <c r="C740" s="162" t="s">
        <v>232</v>
      </c>
      <c r="D740" s="335"/>
      <c r="E740" s="302"/>
      <c r="F740" s="302"/>
      <c r="G740" s="302"/>
      <c r="H740" s="303"/>
      <c r="I740" s="335"/>
      <c r="J740" s="302"/>
      <c r="K740" s="302"/>
      <c r="L740" s="302"/>
      <c r="M740" s="303"/>
      <c r="N740" s="336" t="str">
        <f t="shared" si="69"/>
        <v/>
      </c>
      <c r="O740" s="302"/>
      <c r="P740" s="302"/>
      <c r="Q740" s="303"/>
      <c r="R740" s="335"/>
      <c r="S740" s="302"/>
      <c r="T740" s="303"/>
      <c r="U740" s="335"/>
      <c r="V740" s="302"/>
      <c r="W740" s="303"/>
      <c r="X740" s="336" t="str">
        <f t="shared" si="70"/>
        <v/>
      </c>
      <c r="Y740" s="303"/>
      <c r="Z740" s="335" t="str">
        <f t="shared" si="71"/>
        <v/>
      </c>
      <c r="AA740" s="302"/>
      <c r="AB740" s="303"/>
      <c r="AC740" s="144"/>
      <c r="AD740" s="145"/>
      <c r="AE740" s="336"/>
      <c r="AF740" s="302"/>
      <c r="AG740" s="302"/>
      <c r="AH740" s="303"/>
      <c r="AI740" s="146"/>
      <c r="AJ740" s="145"/>
      <c r="AK740" s="336"/>
      <c r="AL740" s="302"/>
      <c r="AM740" s="302"/>
      <c r="AN740" s="303"/>
      <c r="AO740" s="146"/>
      <c r="AP740" s="145"/>
      <c r="AQ740" s="336"/>
      <c r="AR740" s="302"/>
      <c r="AS740" s="302"/>
      <c r="AT740" s="303"/>
      <c r="AU740" s="146"/>
      <c r="AV740" s="145"/>
      <c r="AW740" s="336"/>
      <c r="AX740" s="302"/>
      <c r="AY740" s="302"/>
      <c r="AZ740" s="303"/>
      <c r="BA740" s="146"/>
      <c r="BB740" s="145"/>
      <c r="BC740" s="336"/>
      <c r="BD740" s="303"/>
      <c r="BE740" s="163"/>
      <c r="BF740" s="306"/>
      <c r="BG740" s="302"/>
      <c r="BH740" s="303"/>
      <c r="BI740" s="336"/>
      <c r="BJ740" s="303"/>
      <c r="BK740" s="335" t="str">
        <f t="shared" si="72"/>
        <v/>
      </c>
      <c r="BL740" s="302"/>
      <c r="BM740" s="303"/>
      <c r="BN740" s="306"/>
      <c r="BO740" s="302"/>
      <c r="BP740" s="303"/>
      <c r="BQ740" s="306"/>
      <c r="BR740" s="303"/>
      <c r="BS740" s="147" t="s">
        <v>75</v>
      </c>
      <c r="BT740" s="335"/>
      <c r="BU740" s="302"/>
      <c r="BV740" s="302"/>
      <c r="BW740" s="303"/>
      <c r="BX740" s="2"/>
      <c r="BY740" s="8"/>
      <c r="BZ740" s="8"/>
      <c r="CA740" s="8"/>
      <c r="CB740" s="8"/>
      <c r="CC740" s="8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57"/>
      <c r="DI740" s="58"/>
      <c r="DJ740" s="58"/>
      <c r="DK740" s="57"/>
      <c r="DL740" s="58"/>
      <c r="DM740" s="58"/>
      <c r="DN740" s="57"/>
      <c r="DO740" s="58"/>
      <c r="DP740" s="59"/>
      <c r="DQ740" s="59"/>
      <c r="DR740" s="59"/>
      <c r="DZ740" s="133"/>
    </row>
    <row r="741" spans="1:130" ht="12.75" customHeight="1" x14ac:dyDescent="0.2">
      <c r="A741" s="1">
        <v>17</v>
      </c>
      <c r="B741" s="162" t="s">
        <v>47</v>
      </c>
      <c r="C741" s="162" t="s">
        <v>239</v>
      </c>
      <c r="D741" s="335"/>
      <c r="E741" s="302"/>
      <c r="F741" s="302"/>
      <c r="G741" s="302"/>
      <c r="H741" s="303"/>
      <c r="I741" s="335"/>
      <c r="J741" s="302"/>
      <c r="K741" s="302"/>
      <c r="L741" s="302"/>
      <c r="M741" s="303"/>
      <c r="N741" s="336" t="str">
        <f t="shared" si="69"/>
        <v/>
      </c>
      <c r="O741" s="302"/>
      <c r="P741" s="302"/>
      <c r="Q741" s="303"/>
      <c r="R741" s="335"/>
      <c r="S741" s="302"/>
      <c r="T741" s="303"/>
      <c r="U741" s="335"/>
      <c r="V741" s="302"/>
      <c r="W741" s="303"/>
      <c r="X741" s="336" t="str">
        <f t="shared" si="70"/>
        <v/>
      </c>
      <c r="Y741" s="303"/>
      <c r="Z741" s="335" t="str">
        <f t="shared" si="71"/>
        <v/>
      </c>
      <c r="AA741" s="302"/>
      <c r="AB741" s="303"/>
      <c r="AC741" s="144"/>
      <c r="AD741" s="145"/>
      <c r="AE741" s="336"/>
      <c r="AF741" s="302"/>
      <c r="AG741" s="302"/>
      <c r="AH741" s="303"/>
      <c r="AI741" s="146"/>
      <c r="AJ741" s="145"/>
      <c r="AK741" s="336"/>
      <c r="AL741" s="302"/>
      <c r="AM741" s="302"/>
      <c r="AN741" s="303"/>
      <c r="AO741" s="146"/>
      <c r="AP741" s="145"/>
      <c r="AQ741" s="336"/>
      <c r="AR741" s="302"/>
      <c r="AS741" s="302"/>
      <c r="AT741" s="303"/>
      <c r="AU741" s="146"/>
      <c r="AV741" s="145"/>
      <c r="AW741" s="336"/>
      <c r="AX741" s="302"/>
      <c r="AY741" s="302"/>
      <c r="AZ741" s="303"/>
      <c r="BA741" s="146"/>
      <c r="BB741" s="145"/>
      <c r="BC741" s="336"/>
      <c r="BD741" s="303"/>
      <c r="BE741" s="163"/>
      <c r="BF741" s="306"/>
      <c r="BG741" s="302"/>
      <c r="BH741" s="303"/>
      <c r="BI741" s="336"/>
      <c r="BJ741" s="303"/>
      <c r="BK741" s="335" t="str">
        <f t="shared" si="72"/>
        <v/>
      </c>
      <c r="BL741" s="302"/>
      <c r="BM741" s="303"/>
      <c r="BN741" s="306"/>
      <c r="BO741" s="302"/>
      <c r="BP741" s="303"/>
      <c r="BQ741" s="306"/>
      <c r="BR741" s="303"/>
      <c r="BS741" s="147" t="s">
        <v>87</v>
      </c>
      <c r="BT741" s="335"/>
      <c r="BU741" s="302"/>
      <c r="BV741" s="302"/>
      <c r="BW741" s="303"/>
      <c r="BX741" s="2"/>
      <c r="BY741" s="8"/>
      <c r="BZ741" s="8"/>
      <c r="CA741" s="8"/>
      <c r="CB741" s="8"/>
      <c r="CC741" s="8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57"/>
      <c r="DI741" s="58"/>
      <c r="DJ741" s="58"/>
      <c r="DK741" s="57"/>
      <c r="DL741" s="58"/>
      <c r="DM741" s="58"/>
      <c r="DN741" s="57"/>
      <c r="DO741" s="58"/>
      <c r="DP741" s="59"/>
      <c r="DQ741" s="59"/>
      <c r="DR741" s="59"/>
      <c r="DZ741" s="133"/>
    </row>
    <row r="742" spans="1:130" ht="12.75" customHeight="1" x14ac:dyDescent="0.2">
      <c r="A742" s="1">
        <v>17</v>
      </c>
      <c r="B742" s="164" t="s">
        <v>75</v>
      </c>
      <c r="C742" s="164" t="s">
        <v>245</v>
      </c>
      <c r="D742" s="320"/>
      <c r="E742" s="294"/>
      <c r="F742" s="294"/>
      <c r="G742" s="294"/>
      <c r="H742" s="295"/>
      <c r="I742" s="320"/>
      <c r="J742" s="294"/>
      <c r="K742" s="294"/>
      <c r="L742" s="294"/>
      <c r="M742" s="295"/>
      <c r="N742" s="334" t="str">
        <f t="shared" si="69"/>
        <v/>
      </c>
      <c r="O742" s="294"/>
      <c r="P742" s="294"/>
      <c r="Q742" s="295"/>
      <c r="R742" s="320"/>
      <c r="S742" s="294"/>
      <c r="T742" s="295"/>
      <c r="U742" s="320"/>
      <c r="V742" s="294"/>
      <c r="W742" s="295"/>
      <c r="X742" s="334" t="str">
        <f t="shared" si="70"/>
        <v/>
      </c>
      <c r="Y742" s="295"/>
      <c r="Z742" s="320" t="str">
        <f t="shared" si="71"/>
        <v/>
      </c>
      <c r="AA742" s="294"/>
      <c r="AB742" s="295"/>
      <c r="AC742" s="151"/>
      <c r="AD742" s="152"/>
      <c r="AE742" s="334"/>
      <c r="AF742" s="294"/>
      <c r="AG742" s="294"/>
      <c r="AH742" s="295"/>
      <c r="AI742" s="153"/>
      <c r="AJ742" s="152"/>
      <c r="AK742" s="334"/>
      <c r="AL742" s="294"/>
      <c r="AM742" s="294"/>
      <c r="AN742" s="295"/>
      <c r="AO742" s="153"/>
      <c r="AP742" s="152"/>
      <c r="AQ742" s="334"/>
      <c r="AR742" s="294"/>
      <c r="AS742" s="294"/>
      <c r="AT742" s="295"/>
      <c r="AU742" s="153"/>
      <c r="AV742" s="152"/>
      <c r="AW742" s="334"/>
      <c r="AX742" s="294"/>
      <c r="AY742" s="294"/>
      <c r="AZ742" s="295"/>
      <c r="BA742" s="153"/>
      <c r="BB742" s="152"/>
      <c r="BC742" s="334"/>
      <c r="BD742" s="295"/>
      <c r="BE742" s="165"/>
      <c r="BF742" s="298"/>
      <c r="BG742" s="294"/>
      <c r="BH742" s="295"/>
      <c r="BI742" s="334"/>
      <c r="BJ742" s="295"/>
      <c r="BK742" s="320" t="str">
        <f t="shared" si="72"/>
        <v/>
      </c>
      <c r="BL742" s="294"/>
      <c r="BM742" s="295"/>
      <c r="BN742" s="298"/>
      <c r="BO742" s="294"/>
      <c r="BP742" s="295"/>
      <c r="BQ742" s="298"/>
      <c r="BR742" s="295"/>
      <c r="BS742" s="154" t="s">
        <v>94</v>
      </c>
      <c r="BT742" s="320"/>
      <c r="BU742" s="294"/>
      <c r="BV742" s="294"/>
      <c r="BW742" s="295"/>
      <c r="BX742" s="2"/>
      <c r="BY742" s="8"/>
      <c r="BZ742" s="8"/>
      <c r="CA742" s="8"/>
      <c r="CB742" s="8"/>
      <c r="CC742" s="8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57"/>
      <c r="DI742" s="58"/>
      <c r="DJ742" s="58"/>
      <c r="DK742" s="57"/>
      <c r="DL742" s="58"/>
      <c r="DM742" s="58"/>
      <c r="DN742" s="57"/>
      <c r="DO742" s="58"/>
      <c r="DP742" s="59"/>
      <c r="DQ742" s="59"/>
      <c r="DR742" s="59"/>
      <c r="DZ742" s="133"/>
    </row>
    <row r="743" spans="1:130" ht="12.75" customHeight="1" x14ac:dyDescent="0.2">
      <c r="A743" s="1">
        <v>17</v>
      </c>
      <c r="B743" s="321"/>
      <c r="C743" s="322"/>
      <c r="D743" s="322"/>
      <c r="E743" s="322"/>
      <c r="F743" s="322"/>
      <c r="G743" s="322"/>
      <c r="H743" s="322"/>
      <c r="I743" s="322"/>
      <c r="J743" s="322"/>
      <c r="K743" s="322"/>
      <c r="L743" s="322"/>
      <c r="M743" s="322"/>
      <c r="N743" s="322"/>
      <c r="O743" s="322"/>
      <c r="P743" s="322"/>
      <c r="Q743" s="322"/>
      <c r="R743" s="322"/>
      <c r="S743" s="322"/>
      <c r="T743" s="322"/>
      <c r="U743" s="322"/>
      <c r="V743" s="322"/>
      <c r="W743" s="322"/>
      <c r="X743" s="322"/>
      <c r="Y743" s="322"/>
      <c r="Z743" s="322"/>
      <c r="AA743" s="322"/>
      <c r="AB743" s="322"/>
      <c r="AC743" s="322"/>
      <c r="AD743" s="322"/>
      <c r="AE743" s="322"/>
      <c r="AF743" s="322"/>
      <c r="AG743" s="322"/>
      <c r="AH743" s="322"/>
      <c r="AI743" s="322"/>
      <c r="AJ743" s="322"/>
      <c r="AK743" s="322"/>
      <c r="AL743" s="322"/>
      <c r="AM743" s="322"/>
      <c r="AN743" s="322"/>
      <c r="AO743" s="322"/>
      <c r="AP743" s="322"/>
      <c r="AQ743" s="322"/>
      <c r="AR743" s="322"/>
      <c r="AS743" s="322"/>
      <c r="AT743" s="322"/>
      <c r="AU743" s="322"/>
      <c r="AV743" s="322"/>
      <c r="AW743" s="322"/>
      <c r="AX743" s="322"/>
      <c r="AY743" s="322"/>
      <c r="AZ743" s="322"/>
      <c r="BA743" s="322"/>
      <c r="BB743" s="322"/>
      <c r="BC743" s="322"/>
      <c r="BD743" s="322"/>
      <c r="BE743" s="322"/>
      <c r="BF743" s="322"/>
      <c r="BG743" s="322"/>
      <c r="BH743" s="322"/>
      <c r="BI743" s="322"/>
      <c r="BJ743" s="322"/>
      <c r="BK743" s="322"/>
      <c r="BL743" s="322"/>
      <c r="BM743" s="322"/>
      <c r="BN743" s="322"/>
      <c r="BO743" s="322"/>
      <c r="BP743" s="322"/>
      <c r="BQ743" s="322"/>
      <c r="BR743" s="322"/>
      <c r="BS743" s="322"/>
      <c r="BT743" s="322"/>
      <c r="BU743" s="322"/>
      <c r="BV743" s="322"/>
      <c r="BW743" s="322"/>
      <c r="BX743" s="2"/>
      <c r="BY743" s="8"/>
      <c r="BZ743" s="8"/>
      <c r="CA743" s="8"/>
      <c r="CB743" s="8"/>
      <c r="CC743" s="8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57"/>
      <c r="DI743" s="58"/>
      <c r="DJ743" s="58"/>
      <c r="DK743" s="57"/>
      <c r="DL743" s="58"/>
      <c r="DM743" s="58"/>
      <c r="DN743" s="57"/>
      <c r="DO743" s="58"/>
      <c r="DP743" s="59"/>
      <c r="DQ743" s="59"/>
      <c r="DR743" s="59"/>
      <c r="DZ743" s="133"/>
    </row>
    <row r="744" spans="1:130" ht="12.75" customHeight="1" x14ac:dyDescent="0.2">
      <c r="A744" s="1">
        <v>17</v>
      </c>
      <c r="B744" s="323" t="s">
        <v>247</v>
      </c>
      <c r="C744" s="324"/>
      <c r="D744" s="324"/>
      <c r="E744" s="324"/>
      <c r="F744" s="324"/>
      <c r="G744" s="324"/>
      <c r="H744" s="324"/>
      <c r="I744" s="324"/>
      <c r="J744" s="324"/>
      <c r="K744" s="324"/>
      <c r="L744" s="324"/>
      <c r="M744" s="324"/>
      <c r="N744" s="324"/>
      <c r="O744" s="324"/>
      <c r="P744" s="324"/>
      <c r="Q744" s="324"/>
      <c r="R744" s="324"/>
      <c r="S744" s="324"/>
      <c r="T744" s="324"/>
      <c r="U744" s="324"/>
      <c r="V744" s="324"/>
      <c r="W744" s="324"/>
      <c r="X744" s="324"/>
      <c r="Y744" s="324"/>
      <c r="Z744" s="324"/>
      <c r="AA744" s="324"/>
      <c r="AB744" s="324"/>
      <c r="AC744" s="324"/>
      <c r="AD744" s="324"/>
      <c r="AE744" s="324"/>
      <c r="AF744" s="324"/>
      <c r="AG744" s="324"/>
      <c r="AH744" s="324"/>
      <c r="AI744" s="324"/>
      <c r="AJ744" s="324"/>
      <c r="AK744" s="324"/>
      <c r="AL744" s="324"/>
      <c r="AM744" s="324"/>
      <c r="AN744" s="324"/>
      <c r="AO744" s="324"/>
      <c r="AP744" s="324"/>
      <c r="AQ744" s="324"/>
      <c r="AR744" s="324"/>
      <c r="AS744" s="324"/>
      <c r="AT744" s="324"/>
      <c r="AU744" s="324"/>
      <c r="AV744" s="324"/>
      <c r="AW744" s="324"/>
      <c r="AX744" s="324"/>
      <c r="AY744" s="324"/>
      <c r="AZ744" s="324"/>
      <c r="BA744" s="324"/>
      <c r="BB744" s="324"/>
      <c r="BC744" s="324"/>
      <c r="BD744" s="324"/>
      <c r="BE744" s="324"/>
      <c r="BF744" s="324"/>
      <c r="BG744" s="324"/>
      <c r="BH744" s="324"/>
      <c r="BI744" s="324"/>
      <c r="BJ744" s="325" t="s">
        <v>248</v>
      </c>
      <c r="BK744" s="326"/>
      <c r="BL744" s="326"/>
      <c r="BM744" s="326"/>
      <c r="BN744" s="326"/>
      <c r="BO744" s="326"/>
      <c r="BP744" s="326"/>
      <c r="BQ744" s="326"/>
      <c r="BR744" s="326"/>
      <c r="BS744" s="326"/>
      <c r="BT744" s="326"/>
      <c r="BU744" s="326"/>
      <c r="BV744" s="326"/>
      <c r="BW744" s="327"/>
      <c r="BX744" s="2"/>
      <c r="BY744" s="8"/>
      <c r="BZ744" s="8"/>
      <c r="CA744" s="8"/>
      <c r="CB744" s="8"/>
      <c r="CC744" s="8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57"/>
      <c r="DI744" s="58"/>
      <c r="DJ744" s="58"/>
      <c r="DK744" s="57"/>
      <c r="DL744" s="58"/>
      <c r="DM744" s="58"/>
      <c r="DN744" s="57"/>
      <c r="DO744" s="58"/>
      <c r="DP744" s="59"/>
      <c r="DQ744" s="59"/>
      <c r="DR744" s="59"/>
      <c r="DZ744" s="133"/>
    </row>
    <row r="745" spans="1:130" ht="12.75" customHeight="1" x14ac:dyDescent="0.2">
      <c r="A745" s="1">
        <v>17</v>
      </c>
      <c r="B745" s="331" t="s">
        <v>249</v>
      </c>
      <c r="C745" s="316"/>
      <c r="D745" s="332" t="s">
        <v>250</v>
      </c>
      <c r="E745" s="316"/>
      <c r="F745" s="333" t="s">
        <v>251</v>
      </c>
      <c r="G745" s="315"/>
      <c r="H745" s="315"/>
      <c r="I745" s="316"/>
      <c r="J745" s="333" t="s">
        <v>252</v>
      </c>
      <c r="K745" s="315"/>
      <c r="L745" s="315"/>
      <c r="M745" s="318"/>
      <c r="N745" s="331" t="s">
        <v>249</v>
      </c>
      <c r="O745" s="316"/>
      <c r="P745" s="332" t="s">
        <v>250</v>
      </c>
      <c r="Q745" s="316"/>
      <c r="R745" s="333" t="s">
        <v>251</v>
      </c>
      <c r="S745" s="315"/>
      <c r="T745" s="315"/>
      <c r="U745" s="316"/>
      <c r="V745" s="333" t="s">
        <v>252</v>
      </c>
      <c r="W745" s="315"/>
      <c r="X745" s="315"/>
      <c r="Y745" s="318"/>
      <c r="Z745" s="331" t="s">
        <v>249</v>
      </c>
      <c r="AA745" s="316"/>
      <c r="AB745" s="332" t="s">
        <v>250</v>
      </c>
      <c r="AC745" s="316"/>
      <c r="AD745" s="333" t="s">
        <v>251</v>
      </c>
      <c r="AE745" s="315"/>
      <c r="AF745" s="315"/>
      <c r="AG745" s="316"/>
      <c r="AH745" s="333" t="s">
        <v>252</v>
      </c>
      <c r="AI745" s="315"/>
      <c r="AJ745" s="315"/>
      <c r="AK745" s="318"/>
      <c r="AL745" s="331" t="s">
        <v>249</v>
      </c>
      <c r="AM745" s="316"/>
      <c r="AN745" s="332" t="s">
        <v>250</v>
      </c>
      <c r="AO745" s="316"/>
      <c r="AP745" s="333" t="s">
        <v>251</v>
      </c>
      <c r="AQ745" s="315"/>
      <c r="AR745" s="315"/>
      <c r="AS745" s="316"/>
      <c r="AT745" s="333" t="s">
        <v>252</v>
      </c>
      <c r="AU745" s="315"/>
      <c r="AV745" s="315"/>
      <c r="AW745" s="318"/>
      <c r="AX745" s="331" t="s">
        <v>249</v>
      </c>
      <c r="AY745" s="316"/>
      <c r="AZ745" s="332" t="s">
        <v>250</v>
      </c>
      <c r="BA745" s="316"/>
      <c r="BB745" s="333" t="s">
        <v>251</v>
      </c>
      <c r="BC745" s="315"/>
      <c r="BD745" s="315"/>
      <c r="BE745" s="316"/>
      <c r="BF745" s="333" t="s">
        <v>253</v>
      </c>
      <c r="BG745" s="315"/>
      <c r="BH745" s="315"/>
      <c r="BI745" s="318"/>
      <c r="BJ745" s="328"/>
      <c r="BK745" s="329"/>
      <c r="BL745" s="329"/>
      <c r="BM745" s="329"/>
      <c r="BN745" s="329"/>
      <c r="BO745" s="329"/>
      <c r="BP745" s="329"/>
      <c r="BQ745" s="329"/>
      <c r="BR745" s="329"/>
      <c r="BS745" s="329"/>
      <c r="BT745" s="329"/>
      <c r="BU745" s="329"/>
      <c r="BV745" s="329"/>
      <c r="BW745" s="330"/>
      <c r="BX745" s="2"/>
      <c r="BY745" s="8"/>
      <c r="BZ745" s="8"/>
      <c r="CA745" s="8"/>
      <c r="CB745" s="8"/>
      <c r="CC745" s="8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57"/>
      <c r="DI745" s="58"/>
      <c r="DJ745" s="58"/>
      <c r="DK745" s="57"/>
      <c r="DL745" s="58"/>
      <c r="DM745" s="58"/>
      <c r="DN745" s="57"/>
      <c r="DO745" s="58"/>
      <c r="DP745" s="59"/>
      <c r="DQ745" s="59"/>
      <c r="DR745" s="59"/>
      <c r="DZ745" s="133"/>
    </row>
    <row r="746" spans="1:130" ht="12.75" customHeight="1" x14ac:dyDescent="0.2">
      <c r="A746" s="1">
        <v>17</v>
      </c>
      <c r="B746" s="319"/>
      <c r="C746" s="310"/>
      <c r="D746" s="309"/>
      <c r="E746" s="310"/>
      <c r="F746" s="311"/>
      <c r="G746" s="312"/>
      <c r="H746" s="312"/>
      <c r="I746" s="310"/>
      <c r="J746" s="311"/>
      <c r="K746" s="312"/>
      <c r="L746" s="312"/>
      <c r="M746" s="313"/>
      <c r="N746" s="319"/>
      <c r="O746" s="310"/>
      <c r="P746" s="309"/>
      <c r="Q746" s="310"/>
      <c r="R746" s="311"/>
      <c r="S746" s="312"/>
      <c r="T746" s="312"/>
      <c r="U746" s="310"/>
      <c r="V746" s="311"/>
      <c r="W746" s="312"/>
      <c r="X746" s="312"/>
      <c r="Y746" s="313"/>
      <c r="Z746" s="319"/>
      <c r="AA746" s="310"/>
      <c r="AB746" s="309"/>
      <c r="AC746" s="310"/>
      <c r="AD746" s="311"/>
      <c r="AE746" s="312"/>
      <c r="AF746" s="312"/>
      <c r="AG746" s="310"/>
      <c r="AH746" s="311"/>
      <c r="AI746" s="312"/>
      <c r="AJ746" s="312"/>
      <c r="AK746" s="313"/>
      <c r="AL746" s="319"/>
      <c r="AM746" s="310"/>
      <c r="AN746" s="309"/>
      <c r="AO746" s="310"/>
      <c r="AP746" s="311"/>
      <c r="AQ746" s="312"/>
      <c r="AR746" s="312"/>
      <c r="AS746" s="310"/>
      <c r="AT746" s="311"/>
      <c r="AU746" s="312"/>
      <c r="AV746" s="312"/>
      <c r="AW746" s="313"/>
      <c r="AX746" s="319"/>
      <c r="AY746" s="310"/>
      <c r="AZ746" s="309"/>
      <c r="BA746" s="310"/>
      <c r="BB746" s="311"/>
      <c r="BC746" s="312"/>
      <c r="BD746" s="312"/>
      <c r="BE746" s="310"/>
      <c r="BF746" s="311"/>
      <c r="BG746" s="312"/>
      <c r="BH746" s="312"/>
      <c r="BI746" s="313"/>
      <c r="BJ746" s="314" t="s">
        <v>255</v>
      </c>
      <c r="BK746" s="315"/>
      <c r="BL746" s="315"/>
      <c r="BM746" s="315"/>
      <c r="BN746" s="315"/>
      <c r="BO746" s="315"/>
      <c r="BP746" s="315"/>
      <c r="BQ746" s="315"/>
      <c r="BR746" s="315"/>
      <c r="BS746" s="316"/>
      <c r="BT746" s="317" t="str">
        <f>IF(MAX(R682:T698,R719:T725)=0,"",MAX(R682:T698,R719:T725))</f>
        <v/>
      </c>
      <c r="BU746" s="315"/>
      <c r="BV746" s="315"/>
      <c r="BW746" s="318"/>
      <c r="BX746" s="2"/>
      <c r="BY746" s="8"/>
      <c r="BZ746" s="8"/>
      <c r="CA746" s="8"/>
      <c r="CB746" s="8"/>
      <c r="CC746" s="8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57"/>
      <c r="DI746" s="58"/>
      <c r="DJ746" s="58"/>
      <c r="DK746" s="57"/>
      <c r="DL746" s="58"/>
      <c r="DM746" s="58"/>
      <c r="DN746" s="57"/>
      <c r="DO746" s="58"/>
      <c r="DP746" s="59"/>
      <c r="DQ746" s="59"/>
      <c r="DR746" s="59"/>
      <c r="DZ746" s="133"/>
    </row>
    <row r="747" spans="1:130" ht="12.75" customHeight="1" x14ac:dyDescent="0.2">
      <c r="A747" s="1">
        <v>17</v>
      </c>
      <c r="B747" s="306"/>
      <c r="C747" s="300"/>
      <c r="D747" s="299"/>
      <c r="E747" s="300"/>
      <c r="F747" s="301"/>
      <c r="G747" s="302"/>
      <c r="H747" s="302"/>
      <c r="I747" s="300"/>
      <c r="J747" s="301"/>
      <c r="K747" s="302"/>
      <c r="L747" s="302"/>
      <c r="M747" s="303"/>
      <c r="N747" s="306"/>
      <c r="O747" s="300"/>
      <c r="P747" s="299"/>
      <c r="Q747" s="300"/>
      <c r="R747" s="301"/>
      <c r="S747" s="302"/>
      <c r="T747" s="302"/>
      <c r="U747" s="300"/>
      <c r="V747" s="301"/>
      <c r="W747" s="302"/>
      <c r="X747" s="302"/>
      <c r="Y747" s="303"/>
      <c r="Z747" s="306"/>
      <c r="AA747" s="300"/>
      <c r="AB747" s="299"/>
      <c r="AC747" s="300"/>
      <c r="AD747" s="301"/>
      <c r="AE747" s="302"/>
      <c r="AF747" s="302"/>
      <c r="AG747" s="300"/>
      <c r="AH747" s="301"/>
      <c r="AI747" s="302"/>
      <c r="AJ747" s="302"/>
      <c r="AK747" s="303"/>
      <c r="AL747" s="306"/>
      <c r="AM747" s="300"/>
      <c r="AN747" s="299"/>
      <c r="AO747" s="300"/>
      <c r="AP747" s="301"/>
      <c r="AQ747" s="302"/>
      <c r="AR747" s="302"/>
      <c r="AS747" s="300"/>
      <c r="AT747" s="301"/>
      <c r="AU747" s="302"/>
      <c r="AV747" s="302"/>
      <c r="AW747" s="303"/>
      <c r="AX747" s="306"/>
      <c r="AY747" s="300"/>
      <c r="AZ747" s="299"/>
      <c r="BA747" s="300"/>
      <c r="BB747" s="301"/>
      <c r="BC747" s="302"/>
      <c r="BD747" s="302"/>
      <c r="BE747" s="300"/>
      <c r="BF747" s="301"/>
      <c r="BG747" s="302"/>
      <c r="BH747" s="302"/>
      <c r="BI747" s="303"/>
      <c r="BJ747" s="304" t="s">
        <v>256</v>
      </c>
      <c r="BK747" s="302"/>
      <c r="BL747" s="302"/>
      <c r="BM747" s="302"/>
      <c r="BN747" s="302"/>
      <c r="BO747" s="302"/>
      <c r="BP747" s="302"/>
      <c r="BQ747" s="302"/>
      <c r="BR747" s="302"/>
      <c r="BS747" s="300"/>
      <c r="BT747" s="305" t="str">
        <f>IF(MIN(R682:T698,R719:T725)=0,"",MIN(R682:T698,R719:T725))</f>
        <v/>
      </c>
      <c r="BU747" s="302"/>
      <c r="BV747" s="302"/>
      <c r="BW747" s="303"/>
      <c r="BX747" s="2"/>
      <c r="BY747" s="8"/>
      <c r="BZ747" s="8"/>
      <c r="CA747" s="8"/>
      <c r="CB747" s="8"/>
      <c r="CC747" s="8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57"/>
      <c r="DI747" s="58"/>
      <c r="DJ747" s="58"/>
      <c r="DK747" s="57"/>
      <c r="DL747" s="58"/>
      <c r="DM747" s="58"/>
      <c r="DN747" s="57"/>
      <c r="DO747" s="58"/>
      <c r="DP747" s="59"/>
      <c r="DQ747" s="59"/>
      <c r="DR747" s="59"/>
      <c r="DZ747" s="133"/>
    </row>
    <row r="748" spans="1:130" ht="12.75" customHeight="1" x14ac:dyDescent="0.2">
      <c r="A748" s="1">
        <v>17</v>
      </c>
      <c r="B748" s="306"/>
      <c r="C748" s="300"/>
      <c r="D748" s="299"/>
      <c r="E748" s="300"/>
      <c r="F748" s="301"/>
      <c r="G748" s="302"/>
      <c r="H748" s="302"/>
      <c r="I748" s="300"/>
      <c r="J748" s="301"/>
      <c r="K748" s="302"/>
      <c r="L748" s="302"/>
      <c r="M748" s="303"/>
      <c r="N748" s="306"/>
      <c r="O748" s="300"/>
      <c r="P748" s="299"/>
      <c r="Q748" s="300"/>
      <c r="R748" s="301"/>
      <c r="S748" s="302"/>
      <c r="T748" s="302"/>
      <c r="U748" s="300"/>
      <c r="V748" s="301"/>
      <c r="W748" s="302"/>
      <c r="X748" s="302"/>
      <c r="Y748" s="303"/>
      <c r="Z748" s="306"/>
      <c r="AA748" s="300"/>
      <c r="AB748" s="299"/>
      <c r="AC748" s="300"/>
      <c r="AD748" s="301"/>
      <c r="AE748" s="302"/>
      <c r="AF748" s="302"/>
      <c r="AG748" s="300"/>
      <c r="AH748" s="301"/>
      <c r="AI748" s="302"/>
      <c r="AJ748" s="302"/>
      <c r="AK748" s="303"/>
      <c r="AL748" s="306"/>
      <c r="AM748" s="300"/>
      <c r="AN748" s="299"/>
      <c r="AO748" s="300"/>
      <c r="AP748" s="301"/>
      <c r="AQ748" s="302"/>
      <c r="AR748" s="302"/>
      <c r="AS748" s="300"/>
      <c r="AT748" s="301"/>
      <c r="AU748" s="302"/>
      <c r="AV748" s="302"/>
      <c r="AW748" s="303"/>
      <c r="AX748" s="306"/>
      <c r="AY748" s="300"/>
      <c r="AZ748" s="299"/>
      <c r="BA748" s="300"/>
      <c r="BB748" s="301"/>
      <c r="BC748" s="302"/>
      <c r="BD748" s="302"/>
      <c r="BE748" s="300"/>
      <c r="BF748" s="301"/>
      <c r="BG748" s="302"/>
      <c r="BH748" s="302"/>
      <c r="BI748" s="303"/>
      <c r="BJ748" s="304" t="s">
        <v>257</v>
      </c>
      <c r="BK748" s="302"/>
      <c r="BL748" s="302"/>
      <c r="BM748" s="302"/>
      <c r="BN748" s="302"/>
      <c r="BO748" s="302"/>
      <c r="BP748" s="302"/>
      <c r="BQ748" s="302"/>
      <c r="BR748" s="302"/>
      <c r="BS748" s="300"/>
      <c r="BT748" s="307" t="str">
        <f ca="1">IF(BT749="","",IF(ISERROR(MATCH(BT749,BK682:BK698,0))=TRUE,OFFSET(BK718,MATCH(BT749,BK719:BK725,0),-5),OFFSET(BK681,MATCH(BT749,BK682:BK698,0),-5)))</f>
        <v/>
      </c>
      <c r="BU748" s="302"/>
      <c r="BV748" s="302"/>
      <c r="BW748" s="303"/>
      <c r="BX748" s="2"/>
      <c r="BY748" s="8"/>
      <c r="BZ748" s="8"/>
      <c r="CA748" s="8"/>
      <c r="CB748" s="8"/>
      <c r="CC748" s="8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57"/>
      <c r="DI748" s="58"/>
      <c r="DJ748" s="58"/>
      <c r="DK748" s="57"/>
      <c r="DL748" s="58"/>
      <c r="DM748" s="58"/>
      <c r="DN748" s="57"/>
      <c r="DO748" s="58"/>
      <c r="DP748" s="59"/>
      <c r="DQ748" s="59"/>
      <c r="DR748" s="59"/>
      <c r="DZ748" s="133"/>
    </row>
    <row r="749" spans="1:130" ht="12.75" customHeight="1" x14ac:dyDescent="0.2">
      <c r="A749" s="1">
        <v>17</v>
      </c>
      <c r="B749" s="306"/>
      <c r="C749" s="300"/>
      <c r="D749" s="299"/>
      <c r="E749" s="300"/>
      <c r="F749" s="301"/>
      <c r="G749" s="302"/>
      <c r="H749" s="302"/>
      <c r="I749" s="300"/>
      <c r="J749" s="301"/>
      <c r="K749" s="302"/>
      <c r="L749" s="302"/>
      <c r="M749" s="303"/>
      <c r="N749" s="306"/>
      <c r="O749" s="300"/>
      <c r="P749" s="299"/>
      <c r="Q749" s="300"/>
      <c r="R749" s="301"/>
      <c r="S749" s="302"/>
      <c r="T749" s="302"/>
      <c r="U749" s="300"/>
      <c r="V749" s="301"/>
      <c r="W749" s="302"/>
      <c r="X749" s="302"/>
      <c r="Y749" s="303"/>
      <c r="Z749" s="306"/>
      <c r="AA749" s="300"/>
      <c r="AB749" s="299"/>
      <c r="AC749" s="300"/>
      <c r="AD749" s="301"/>
      <c r="AE749" s="302"/>
      <c r="AF749" s="302"/>
      <c r="AG749" s="300"/>
      <c r="AH749" s="301"/>
      <c r="AI749" s="302"/>
      <c r="AJ749" s="302"/>
      <c r="AK749" s="303"/>
      <c r="AL749" s="306"/>
      <c r="AM749" s="300"/>
      <c r="AN749" s="299"/>
      <c r="AO749" s="300"/>
      <c r="AP749" s="301"/>
      <c r="AQ749" s="302"/>
      <c r="AR749" s="302"/>
      <c r="AS749" s="300"/>
      <c r="AT749" s="301"/>
      <c r="AU749" s="302"/>
      <c r="AV749" s="302"/>
      <c r="AW749" s="303"/>
      <c r="AX749" s="306"/>
      <c r="AY749" s="300"/>
      <c r="AZ749" s="299"/>
      <c r="BA749" s="300"/>
      <c r="BB749" s="301"/>
      <c r="BC749" s="302"/>
      <c r="BD749" s="302"/>
      <c r="BE749" s="300"/>
      <c r="BF749" s="301"/>
      <c r="BG749" s="302"/>
      <c r="BH749" s="302"/>
      <c r="BI749" s="303"/>
      <c r="BJ749" s="308" t="s">
        <v>258</v>
      </c>
      <c r="BK749" s="302"/>
      <c r="BL749" s="302"/>
      <c r="BM749" s="302"/>
      <c r="BN749" s="302"/>
      <c r="BO749" s="302"/>
      <c r="BP749" s="302"/>
      <c r="BQ749" s="302"/>
      <c r="BR749" s="302"/>
      <c r="BS749" s="300"/>
      <c r="BT749" s="305" t="str">
        <f>IF(MAX(BK682:BM698,BK719:BM725)=0,"",MAX(BK682:BM698,BK719:BM725))</f>
        <v/>
      </c>
      <c r="BU749" s="302"/>
      <c r="BV749" s="302"/>
      <c r="BW749" s="303"/>
      <c r="BX749" s="2"/>
      <c r="BY749" s="8"/>
      <c r="BZ749" s="8"/>
      <c r="CA749" s="8"/>
      <c r="CB749" s="8"/>
      <c r="CC749" s="8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57"/>
      <c r="DI749" s="58"/>
      <c r="DJ749" s="58"/>
      <c r="DK749" s="57"/>
      <c r="DL749" s="58"/>
      <c r="DM749" s="58"/>
      <c r="DN749" s="57"/>
      <c r="DO749" s="58"/>
      <c r="DP749" s="59"/>
      <c r="DQ749" s="59"/>
      <c r="DR749" s="59"/>
      <c r="DZ749" s="133"/>
    </row>
    <row r="750" spans="1:130" ht="12.75" customHeight="1" x14ac:dyDescent="0.2">
      <c r="A750" s="1">
        <v>17</v>
      </c>
      <c r="B750" s="306"/>
      <c r="C750" s="300"/>
      <c r="D750" s="299"/>
      <c r="E750" s="300"/>
      <c r="F750" s="301"/>
      <c r="G750" s="302"/>
      <c r="H750" s="302"/>
      <c r="I750" s="300"/>
      <c r="J750" s="301"/>
      <c r="K750" s="302"/>
      <c r="L750" s="302"/>
      <c r="M750" s="303"/>
      <c r="N750" s="306"/>
      <c r="O750" s="300"/>
      <c r="P750" s="299"/>
      <c r="Q750" s="300"/>
      <c r="R750" s="301"/>
      <c r="S750" s="302"/>
      <c r="T750" s="302"/>
      <c r="U750" s="300"/>
      <c r="V750" s="301"/>
      <c r="W750" s="302"/>
      <c r="X750" s="302"/>
      <c r="Y750" s="303"/>
      <c r="Z750" s="306"/>
      <c r="AA750" s="300"/>
      <c r="AB750" s="299"/>
      <c r="AC750" s="300"/>
      <c r="AD750" s="301"/>
      <c r="AE750" s="302"/>
      <c r="AF750" s="302"/>
      <c r="AG750" s="300"/>
      <c r="AH750" s="301"/>
      <c r="AI750" s="302"/>
      <c r="AJ750" s="302"/>
      <c r="AK750" s="303"/>
      <c r="AL750" s="306"/>
      <c r="AM750" s="300"/>
      <c r="AN750" s="299"/>
      <c r="AO750" s="300"/>
      <c r="AP750" s="301"/>
      <c r="AQ750" s="302"/>
      <c r="AR750" s="302"/>
      <c r="AS750" s="300"/>
      <c r="AT750" s="301"/>
      <c r="AU750" s="302"/>
      <c r="AV750" s="302"/>
      <c r="AW750" s="303"/>
      <c r="AX750" s="306"/>
      <c r="AY750" s="300"/>
      <c r="AZ750" s="299"/>
      <c r="BA750" s="300"/>
      <c r="BB750" s="301"/>
      <c r="BC750" s="302"/>
      <c r="BD750" s="302"/>
      <c r="BE750" s="300"/>
      <c r="BF750" s="301"/>
      <c r="BG750" s="302"/>
      <c r="BH750" s="302"/>
      <c r="BI750" s="303"/>
      <c r="BJ750" s="304" t="s">
        <v>261</v>
      </c>
      <c r="BK750" s="302"/>
      <c r="BL750" s="302"/>
      <c r="BM750" s="302"/>
      <c r="BN750" s="302"/>
      <c r="BO750" s="302"/>
      <c r="BP750" s="302"/>
      <c r="BQ750" s="302"/>
      <c r="BR750" s="302"/>
      <c r="BS750" s="300"/>
      <c r="BT750" s="305"/>
      <c r="BU750" s="300"/>
      <c r="BV750" s="305"/>
      <c r="BW750" s="303"/>
      <c r="BX750" s="2"/>
      <c r="BY750" s="8"/>
      <c r="BZ750" s="8"/>
      <c r="CA750" s="8"/>
      <c r="CB750" s="8"/>
      <c r="CC750" s="8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57"/>
      <c r="DI750" s="58"/>
      <c r="DJ750" s="58"/>
      <c r="DK750" s="57"/>
      <c r="DL750" s="58"/>
      <c r="DM750" s="58"/>
      <c r="DN750" s="57"/>
      <c r="DO750" s="58"/>
      <c r="DP750" s="59"/>
      <c r="DQ750" s="59"/>
      <c r="DR750" s="59"/>
      <c r="DZ750" s="133"/>
    </row>
    <row r="751" spans="1:130" ht="12.75" customHeight="1" x14ac:dyDescent="0.2">
      <c r="A751" s="1">
        <v>17</v>
      </c>
      <c r="B751" s="306"/>
      <c r="C751" s="300"/>
      <c r="D751" s="299"/>
      <c r="E751" s="300"/>
      <c r="F751" s="301"/>
      <c r="G751" s="302"/>
      <c r="H751" s="302"/>
      <c r="I751" s="300"/>
      <c r="J751" s="301"/>
      <c r="K751" s="302"/>
      <c r="L751" s="302"/>
      <c r="M751" s="303"/>
      <c r="N751" s="306"/>
      <c r="O751" s="300"/>
      <c r="P751" s="299"/>
      <c r="Q751" s="300"/>
      <c r="R751" s="301"/>
      <c r="S751" s="302"/>
      <c r="T751" s="302"/>
      <c r="U751" s="300"/>
      <c r="V751" s="301"/>
      <c r="W751" s="302"/>
      <c r="X751" s="302"/>
      <c r="Y751" s="303"/>
      <c r="Z751" s="306"/>
      <c r="AA751" s="300"/>
      <c r="AB751" s="299"/>
      <c r="AC751" s="300"/>
      <c r="AD751" s="301"/>
      <c r="AE751" s="302"/>
      <c r="AF751" s="302"/>
      <c r="AG751" s="300"/>
      <c r="AH751" s="301"/>
      <c r="AI751" s="302"/>
      <c r="AJ751" s="302"/>
      <c r="AK751" s="303"/>
      <c r="AL751" s="306"/>
      <c r="AM751" s="300"/>
      <c r="AN751" s="299"/>
      <c r="AO751" s="300"/>
      <c r="AP751" s="301"/>
      <c r="AQ751" s="302"/>
      <c r="AR751" s="302"/>
      <c r="AS751" s="300"/>
      <c r="AT751" s="301"/>
      <c r="AU751" s="302"/>
      <c r="AV751" s="302"/>
      <c r="AW751" s="303"/>
      <c r="AX751" s="306"/>
      <c r="AY751" s="300"/>
      <c r="AZ751" s="299"/>
      <c r="BA751" s="300"/>
      <c r="BB751" s="301"/>
      <c r="BC751" s="302"/>
      <c r="BD751" s="302"/>
      <c r="BE751" s="300"/>
      <c r="BF751" s="301"/>
      <c r="BG751" s="302"/>
      <c r="BH751" s="302"/>
      <c r="BI751" s="303"/>
      <c r="BJ751" s="304" t="s">
        <v>263</v>
      </c>
      <c r="BK751" s="302"/>
      <c r="BL751" s="302"/>
      <c r="BM751" s="302"/>
      <c r="BN751" s="302"/>
      <c r="BO751" s="302"/>
      <c r="BP751" s="302"/>
      <c r="BQ751" s="302"/>
      <c r="BR751" s="302"/>
      <c r="BS751" s="300"/>
      <c r="BT751" s="305" t="str">
        <f>IF(COUNTBLANK(BT719:BW742)=96,"",(SUM(BT721+BT724+BT727+BT730+BT733+BT736+BT739+BT742)))</f>
        <v/>
      </c>
      <c r="BU751" s="302"/>
      <c r="BV751" s="302"/>
      <c r="BW751" s="303"/>
      <c r="BX751" s="2"/>
      <c r="BY751" s="8"/>
      <c r="BZ751" s="8"/>
      <c r="CA751" s="8"/>
      <c r="CB751" s="8"/>
      <c r="CC751" s="8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57"/>
      <c r="DI751" s="58"/>
      <c r="DJ751" s="58"/>
      <c r="DK751" s="57"/>
      <c r="DL751" s="58"/>
      <c r="DM751" s="58"/>
      <c r="DN751" s="57"/>
      <c r="DO751" s="58"/>
      <c r="DP751" s="59"/>
      <c r="DQ751" s="59"/>
      <c r="DR751" s="59"/>
      <c r="DZ751" s="133"/>
    </row>
    <row r="752" spans="1:130" ht="12.75" customHeight="1" x14ac:dyDescent="0.2">
      <c r="A752" s="1">
        <v>17</v>
      </c>
      <c r="B752" s="298"/>
      <c r="C752" s="292"/>
      <c r="D752" s="291"/>
      <c r="E752" s="292"/>
      <c r="F752" s="293"/>
      <c r="G752" s="294"/>
      <c r="H752" s="294"/>
      <c r="I752" s="292"/>
      <c r="J752" s="293"/>
      <c r="K752" s="294"/>
      <c r="L752" s="294"/>
      <c r="M752" s="295"/>
      <c r="N752" s="298"/>
      <c r="O752" s="292"/>
      <c r="P752" s="291"/>
      <c r="Q752" s="292"/>
      <c r="R752" s="293"/>
      <c r="S752" s="294"/>
      <c r="T752" s="294"/>
      <c r="U752" s="292"/>
      <c r="V752" s="293"/>
      <c r="W752" s="294"/>
      <c r="X752" s="294"/>
      <c r="Y752" s="295"/>
      <c r="Z752" s="298"/>
      <c r="AA752" s="292"/>
      <c r="AB752" s="291"/>
      <c r="AC752" s="292"/>
      <c r="AD752" s="293"/>
      <c r="AE752" s="294"/>
      <c r="AF752" s="294"/>
      <c r="AG752" s="292"/>
      <c r="AH752" s="293"/>
      <c r="AI752" s="294"/>
      <c r="AJ752" s="294"/>
      <c r="AK752" s="295"/>
      <c r="AL752" s="298"/>
      <c r="AM752" s="292"/>
      <c r="AN752" s="291"/>
      <c r="AO752" s="292"/>
      <c r="AP752" s="293"/>
      <c r="AQ752" s="294"/>
      <c r="AR752" s="294"/>
      <c r="AS752" s="292"/>
      <c r="AT752" s="293"/>
      <c r="AU752" s="294"/>
      <c r="AV752" s="294"/>
      <c r="AW752" s="295"/>
      <c r="AX752" s="298"/>
      <c r="AY752" s="292"/>
      <c r="AZ752" s="291"/>
      <c r="BA752" s="292"/>
      <c r="BB752" s="293"/>
      <c r="BC752" s="294"/>
      <c r="BD752" s="294"/>
      <c r="BE752" s="292"/>
      <c r="BF752" s="293"/>
      <c r="BG752" s="294"/>
      <c r="BH752" s="294"/>
      <c r="BI752" s="295"/>
      <c r="BJ752" s="296" t="s">
        <v>299</v>
      </c>
      <c r="BK752" s="294"/>
      <c r="BL752" s="294"/>
      <c r="BM752" s="294"/>
      <c r="BN752" s="294"/>
      <c r="BO752" s="294"/>
      <c r="BP752" s="294"/>
      <c r="BQ752" s="294"/>
      <c r="BR752" s="294"/>
      <c r="BS752" s="294"/>
      <c r="BT752" s="297"/>
      <c r="BU752" s="294"/>
      <c r="BV752" s="294"/>
      <c r="BW752" s="295"/>
      <c r="BX752" s="2"/>
      <c r="BY752" s="8"/>
      <c r="BZ752" s="8"/>
      <c r="CA752" s="8"/>
      <c r="CB752" s="8"/>
      <c r="CC752" s="8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57"/>
      <c r="DI752" s="58"/>
      <c r="DJ752" s="58"/>
      <c r="DK752" s="57"/>
      <c r="DL752" s="58"/>
      <c r="DM752" s="58"/>
      <c r="DN752" s="57"/>
      <c r="DO752" s="58"/>
      <c r="DP752" s="59"/>
      <c r="DQ752" s="59"/>
      <c r="DR752" s="59"/>
      <c r="DZ752" s="133"/>
    </row>
    <row r="753" spans="1:130" ht="12.75" customHeight="1" x14ac:dyDescent="0.2">
      <c r="A753" s="1">
        <v>17</v>
      </c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6"/>
      <c r="BQ753" s="166"/>
      <c r="BR753" s="166"/>
      <c r="BS753" s="166"/>
      <c r="BT753" s="166"/>
      <c r="BU753" s="166"/>
      <c r="BV753" s="166"/>
      <c r="BW753" s="166"/>
      <c r="BX753" s="2"/>
      <c r="BY753" s="8"/>
      <c r="BZ753" s="8"/>
      <c r="CA753" s="8"/>
      <c r="CB753" s="8"/>
      <c r="CC753" s="8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57"/>
      <c r="DI753" s="58"/>
      <c r="DJ753" s="58"/>
      <c r="DK753" s="57"/>
      <c r="DL753" s="58"/>
      <c r="DM753" s="58"/>
      <c r="DN753" s="57"/>
      <c r="DO753" s="58"/>
      <c r="DP753" s="59"/>
      <c r="DQ753" s="59"/>
      <c r="DR753" s="59"/>
      <c r="DZ753" s="133"/>
    </row>
    <row r="754" spans="1:130" ht="12.75" customHeight="1" x14ac:dyDescent="0.2">
      <c r="A754" s="1">
        <v>18</v>
      </c>
      <c r="B754" s="364" t="s">
        <v>4</v>
      </c>
      <c r="C754" s="324"/>
      <c r="D754" s="324"/>
      <c r="E754" s="338"/>
      <c r="F754" s="365" t="s">
        <v>5</v>
      </c>
      <c r="G754" s="338"/>
      <c r="H754" s="365" t="s">
        <v>6</v>
      </c>
      <c r="I754" s="324"/>
      <c r="J754" s="323" t="s">
        <v>7</v>
      </c>
      <c r="K754" s="324"/>
      <c r="L754" s="324"/>
      <c r="M754" s="324"/>
      <c r="N754" s="324"/>
      <c r="O754" s="324"/>
      <c r="P754" s="324"/>
      <c r="Q754" s="324"/>
      <c r="R754" s="324"/>
      <c r="S754" s="324"/>
      <c r="T754" s="324"/>
      <c r="U754" s="324"/>
      <c r="V754" s="324"/>
      <c r="W754" s="324"/>
      <c r="X754" s="324"/>
      <c r="Y754" s="324"/>
      <c r="Z754" s="324"/>
      <c r="AA754" s="324"/>
      <c r="AB754" s="324"/>
      <c r="AC754" s="324"/>
      <c r="AD754" s="324"/>
      <c r="AE754" s="324"/>
      <c r="AF754" s="338"/>
      <c r="AG754" s="366" t="s">
        <v>8</v>
      </c>
      <c r="AH754" s="324"/>
      <c r="AI754" s="324"/>
      <c r="AJ754" s="324"/>
      <c r="AK754" s="324"/>
      <c r="AL754" s="324"/>
      <c r="AM754" s="324"/>
      <c r="AN754" s="324"/>
      <c r="AO754" s="324"/>
      <c r="AP754" s="338"/>
      <c r="AQ754" s="323" t="s">
        <v>9</v>
      </c>
      <c r="AR754" s="324"/>
      <c r="AS754" s="324"/>
      <c r="AT754" s="324"/>
      <c r="AU754" s="324"/>
      <c r="AV754" s="324"/>
      <c r="AW754" s="324"/>
      <c r="AX754" s="324"/>
      <c r="AY754" s="324"/>
      <c r="AZ754" s="324"/>
      <c r="BA754" s="324"/>
      <c r="BB754" s="324"/>
      <c r="BC754" s="324"/>
      <c r="BD754" s="324"/>
      <c r="BE754" s="324"/>
      <c r="BF754" s="324"/>
      <c r="BG754" s="338"/>
      <c r="BH754" s="323" t="s">
        <v>10</v>
      </c>
      <c r="BI754" s="324"/>
      <c r="BJ754" s="324"/>
      <c r="BK754" s="324"/>
      <c r="BL754" s="324"/>
      <c r="BM754" s="324"/>
      <c r="BN754" s="338"/>
      <c r="BO754" s="323" t="s">
        <v>11</v>
      </c>
      <c r="BP754" s="324"/>
      <c r="BQ754" s="324"/>
      <c r="BR754" s="324"/>
      <c r="BS754" s="338"/>
      <c r="BT754" s="323" t="s">
        <v>12</v>
      </c>
      <c r="BU754" s="324"/>
      <c r="BV754" s="324"/>
      <c r="BW754" s="338"/>
      <c r="BX754" s="2"/>
      <c r="BY754" s="8"/>
      <c r="BZ754" s="8"/>
      <c r="CA754" s="8"/>
      <c r="CB754" s="8"/>
      <c r="CC754" s="8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57"/>
      <c r="DI754" s="58"/>
      <c r="DJ754" s="58"/>
      <c r="DK754" s="57"/>
      <c r="DL754" s="58"/>
      <c r="DM754" s="58"/>
      <c r="DN754" s="57"/>
      <c r="DO754" s="58"/>
      <c r="DP754" s="59"/>
      <c r="DQ754" s="59"/>
      <c r="DR754" s="59"/>
      <c r="DZ754" s="133"/>
    </row>
    <row r="755" spans="1:130" ht="12.75" customHeight="1" x14ac:dyDescent="0.2">
      <c r="A755" s="1">
        <v>18</v>
      </c>
      <c r="B755" s="364">
        <f>$B$7</f>
        <v>0</v>
      </c>
      <c r="C755" s="324"/>
      <c r="D755" s="324"/>
      <c r="E755" s="338"/>
      <c r="F755" s="365">
        <f>$F$7</f>
        <v>0</v>
      </c>
      <c r="G755" s="338"/>
      <c r="H755" s="365" t="s">
        <v>201</v>
      </c>
      <c r="I755" s="324"/>
      <c r="J755" s="323">
        <f>J667</f>
        <v>0</v>
      </c>
      <c r="K755" s="324"/>
      <c r="L755" s="324"/>
      <c r="M755" s="324"/>
      <c r="N755" s="324"/>
      <c r="O755" s="324"/>
      <c r="P755" s="324"/>
      <c r="Q755" s="324"/>
      <c r="R755" s="324"/>
      <c r="S755" s="324"/>
      <c r="T755" s="324"/>
      <c r="U755" s="324"/>
      <c r="V755" s="324"/>
      <c r="W755" s="324"/>
      <c r="X755" s="324"/>
      <c r="Y755" s="324"/>
      <c r="Z755" s="324"/>
      <c r="AA755" s="324"/>
      <c r="AB755" s="324"/>
      <c r="AC755" s="324"/>
      <c r="AD755" s="324"/>
      <c r="AE755" s="324"/>
      <c r="AF755" s="338"/>
      <c r="AG755" s="367" t="e">
        <f>VLOOKUP(J755,$DH$6:$DO$31,4,FALSE)</f>
        <v>#N/A</v>
      </c>
      <c r="AH755" s="324"/>
      <c r="AI755" s="324"/>
      <c r="AJ755" s="324"/>
      <c r="AK755" s="324"/>
      <c r="AL755" s="324"/>
      <c r="AM755" s="324"/>
      <c r="AN755" s="324"/>
      <c r="AO755" s="324"/>
      <c r="AP755" s="338"/>
      <c r="AQ755" s="323" t="e">
        <f>VLOOKUP(J755,$DH$6:$DO$31,7,FALSE)</f>
        <v>#N/A</v>
      </c>
      <c r="AR755" s="324"/>
      <c r="AS755" s="324"/>
      <c r="AT755" s="324"/>
      <c r="AU755" s="324"/>
      <c r="AV755" s="324"/>
      <c r="AW755" s="324"/>
      <c r="AX755" s="324"/>
      <c r="AY755" s="324"/>
      <c r="AZ755" s="324"/>
      <c r="BA755" s="324"/>
      <c r="BB755" s="324"/>
      <c r="BC755" s="324"/>
      <c r="BD755" s="324"/>
      <c r="BE755" s="324"/>
      <c r="BF755" s="324"/>
      <c r="BG755" s="338"/>
      <c r="BH755" s="323" t="e">
        <f>VLOOKUP(J755,$DH$6:$DP$31,9,FALSE)</f>
        <v>#N/A</v>
      </c>
      <c r="BI755" s="324"/>
      <c r="BJ755" s="324"/>
      <c r="BK755" s="324"/>
      <c r="BL755" s="324"/>
      <c r="BM755" s="324"/>
      <c r="BN755" s="338"/>
      <c r="BO755" s="323" t="e">
        <f>VLOOKUP(J755,$DH$6:$DP$31,8,FALSE)</f>
        <v>#N/A</v>
      </c>
      <c r="BP755" s="324"/>
      <c r="BQ755" s="324"/>
      <c r="BR755" s="324"/>
      <c r="BS755" s="338"/>
      <c r="BT755" s="323" t="e">
        <f>VLOOKUP(J755,$DH$6:$DP$31,2,FALSE)</f>
        <v>#N/A</v>
      </c>
      <c r="BU755" s="324"/>
      <c r="BV755" s="324"/>
      <c r="BW755" s="338"/>
      <c r="BX755" s="2"/>
      <c r="BY755" s="8"/>
      <c r="BZ755" s="8"/>
      <c r="CA755" s="8"/>
      <c r="CB755" s="8"/>
      <c r="CC755" s="8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57"/>
      <c r="DI755" s="58"/>
      <c r="DJ755" s="58"/>
      <c r="DK755" s="57"/>
      <c r="DL755" s="58"/>
      <c r="DM755" s="58"/>
      <c r="DN755" s="57"/>
      <c r="DO755" s="58"/>
      <c r="DP755" s="59"/>
      <c r="DQ755" s="59"/>
      <c r="DR755" s="59"/>
      <c r="DZ755" s="133"/>
    </row>
    <row r="756" spans="1:130" ht="12.75" customHeight="1" x14ac:dyDescent="0.2">
      <c r="A756" s="1">
        <v>18</v>
      </c>
      <c r="B756" s="169"/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  <c r="AN756" s="158"/>
      <c r="AO756" s="158"/>
      <c r="AP756" s="158"/>
      <c r="AQ756" s="158"/>
      <c r="AR756" s="158"/>
      <c r="AS756" s="158"/>
      <c r="AT756" s="158"/>
      <c r="AU756" s="158"/>
      <c r="AV756" s="158"/>
      <c r="AW756" s="158"/>
      <c r="AX756" s="158"/>
      <c r="AY756" s="158"/>
      <c r="AZ756" s="158"/>
      <c r="BA756" s="158"/>
      <c r="BB756" s="158"/>
      <c r="BC756" s="158"/>
      <c r="BD756" s="158"/>
      <c r="BE756" s="158"/>
      <c r="BF756" s="158"/>
      <c r="BG756" s="158"/>
      <c r="BH756" s="158"/>
      <c r="BI756" s="158"/>
      <c r="BJ756" s="158"/>
      <c r="BK756" s="158"/>
      <c r="BL756" s="158"/>
      <c r="BM756" s="158"/>
      <c r="BN756" s="158"/>
      <c r="BO756" s="158"/>
      <c r="BP756" s="158"/>
      <c r="BQ756" s="158"/>
      <c r="BR756" s="158"/>
      <c r="BS756" s="158"/>
      <c r="BT756" s="158"/>
      <c r="BU756" s="158"/>
      <c r="BV756" s="158"/>
      <c r="BW756" s="170"/>
      <c r="BX756" s="2"/>
      <c r="BY756" s="8"/>
      <c r="BZ756" s="8"/>
      <c r="CA756" s="8"/>
      <c r="CB756" s="8"/>
      <c r="CC756" s="8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57"/>
      <c r="DI756" s="58"/>
      <c r="DJ756" s="58"/>
      <c r="DK756" s="57"/>
      <c r="DL756" s="58"/>
      <c r="DM756" s="58"/>
      <c r="DN756" s="57"/>
      <c r="DO756" s="58"/>
      <c r="DP756" s="59"/>
      <c r="DQ756" s="59"/>
      <c r="DR756" s="59"/>
      <c r="DZ756" s="133"/>
    </row>
    <row r="757" spans="1:130" ht="12.75" customHeight="1" x14ac:dyDescent="0.2">
      <c r="A757" s="1">
        <v>18</v>
      </c>
      <c r="B757" s="351" t="s">
        <v>34</v>
      </c>
      <c r="C757" s="327"/>
      <c r="D757" s="352" t="s">
        <v>35</v>
      </c>
      <c r="E757" s="324"/>
      <c r="F757" s="324"/>
      <c r="G757" s="324"/>
      <c r="H757" s="324"/>
      <c r="I757" s="324"/>
      <c r="J757" s="324"/>
      <c r="K757" s="324"/>
      <c r="L757" s="324"/>
      <c r="M757" s="324"/>
      <c r="N757" s="324"/>
      <c r="O757" s="324"/>
      <c r="P757" s="324"/>
      <c r="Q757" s="338"/>
      <c r="R757" s="352" t="s">
        <v>36</v>
      </c>
      <c r="S757" s="324"/>
      <c r="T757" s="324"/>
      <c r="U757" s="324"/>
      <c r="V757" s="324"/>
      <c r="W757" s="324"/>
      <c r="X757" s="324"/>
      <c r="Y757" s="324"/>
      <c r="Z757" s="324"/>
      <c r="AA757" s="324"/>
      <c r="AB757" s="338"/>
      <c r="AC757" s="352" t="s">
        <v>37</v>
      </c>
      <c r="AD757" s="324"/>
      <c r="AE757" s="324"/>
      <c r="AF757" s="324"/>
      <c r="AG757" s="324"/>
      <c r="AH757" s="324"/>
      <c r="AI757" s="324"/>
      <c r="AJ757" s="324"/>
      <c r="AK757" s="324"/>
      <c r="AL757" s="324"/>
      <c r="AM757" s="324"/>
      <c r="AN757" s="324"/>
      <c r="AO757" s="324"/>
      <c r="AP757" s="324"/>
      <c r="AQ757" s="324"/>
      <c r="AR757" s="324"/>
      <c r="AS757" s="324"/>
      <c r="AT757" s="324"/>
      <c r="AU757" s="324"/>
      <c r="AV757" s="324"/>
      <c r="AW757" s="324"/>
      <c r="AX757" s="324"/>
      <c r="AY757" s="324"/>
      <c r="AZ757" s="324"/>
      <c r="BA757" s="324"/>
      <c r="BB757" s="324"/>
      <c r="BC757" s="324"/>
      <c r="BD757" s="324"/>
      <c r="BE757" s="338"/>
      <c r="BF757" s="352" t="s">
        <v>38</v>
      </c>
      <c r="BG757" s="324"/>
      <c r="BH757" s="324"/>
      <c r="BI757" s="324"/>
      <c r="BJ757" s="324"/>
      <c r="BK757" s="324"/>
      <c r="BL757" s="324"/>
      <c r="BM757" s="338"/>
      <c r="BN757" s="353" t="s">
        <v>39</v>
      </c>
      <c r="BO757" s="326"/>
      <c r="BP757" s="327"/>
      <c r="BQ757" s="353" t="s">
        <v>40</v>
      </c>
      <c r="BR757" s="327"/>
      <c r="BS757" s="354" t="s">
        <v>41</v>
      </c>
      <c r="BT757" s="324"/>
      <c r="BU757" s="324"/>
      <c r="BV757" s="324"/>
      <c r="BW757" s="338"/>
      <c r="BX757" s="2"/>
      <c r="BY757" s="8"/>
      <c r="BZ757" s="8"/>
      <c r="CA757" s="8"/>
      <c r="CB757" s="8"/>
      <c r="CC757" s="8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57"/>
      <c r="DI757" s="58"/>
      <c r="DJ757" s="58"/>
      <c r="DK757" s="57"/>
      <c r="DL757" s="58"/>
      <c r="DM757" s="58"/>
      <c r="DN757" s="57"/>
      <c r="DO757" s="58"/>
      <c r="DP757" s="59"/>
      <c r="DQ757" s="59"/>
      <c r="DR757" s="59"/>
      <c r="DZ757" s="133"/>
    </row>
    <row r="758" spans="1:130" ht="12.75" customHeight="1" x14ac:dyDescent="0.2">
      <c r="A758" s="1">
        <v>18</v>
      </c>
      <c r="B758" s="346"/>
      <c r="C758" s="347"/>
      <c r="D758" s="355" t="s">
        <v>52</v>
      </c>
      <c r="E758" s="326"/>
      <c r="F758" s="326"/>
      <c r="G758" s="326"/>
      <c r="H758" s="327"/>
      <c r="I758" s="355" t="s">
        <v>53</v>
      </c>
      <c r="J758" s="326"/>
      <c r="K758" s="326"/>
      <c r="L758" s="326"/>
      <c r="M758" s="327"/>
      <c r="N758" s="355" t="s">
        <v>54</v>
      </c>
      <c r="O758" s="326"/>
      <c r="P758" s="326"/>
      <c r="Q758" s="327"/>
      <c r="R758" s="356" t="s">
        <v>55</v>
      </c>
      <c r="S758" s="326"/>
      <c r="T758" s="327"/>
      <c r="U758" s="353" t="s">
        <v>56</v>
      </c>
      <c r="V758" s="326"/>
      <c r="W758" s="327"/>
      <c r="X758" s="353" t="s">
        <v>57</v>
      </c>
      <c r="Y758" s="327"/>
      <c r="Z758" s="353" t="s">
        <v>58</v>
      </c>
      <c r="AA758" s="326"/>
      <c r="AB758" s="327"/>
      <c r="AC758" s="352" t="s">
        <v>59</v>
      </c>
      <c r="AD758" s="324"/>
      <c r="AE758" s="324"/>
      <c r="AF758" s="324"/>
      <c r="AG758" s="324"/>
      <c r="AH758" s="338"/>
      <c r="AI758" s="352" t="s">
        <v>60</v>
      </c>
      <c r="AJ758" s="324"/>
      <c r="AK758" s="324"/>
      <c r="AL758" s="324"/>
      <c r="AM758" s="324"/>
      <c r="AN758" s="338"/>
      <c r="AO758" s="352" t="s">
        <v>61</v>
      </c>
      <c r="AP758" s="324"/>
      <c r="AQ758" s="324"/>
      <c r="AR758" s="324"/>
      <c r="AS758" s="324"/>
      <c r="AT758" s="338"/>
      <c r="AU758" s="352" t="s">
        <v>62</v>
      </c>
      <c r="AV758" s="324"/>
      <c r="AW758" s="324"/>
      <c r="AX758" s="324"/>
      <c r="AY758" s="324"/>
      <c r="AZ758" s="357"/>
      <c r="BA758" s="352" t="s">
        <v>63</v>
      </c>
      <c r="BB758" s="324"/>
      <c r="BC758" s="324"/>
      <c r="BD758" s="338"/>
      <c r="BE758" s="358" t="s">
        <v>64</v>
      </c>
      <c r="BF758" s="361" t="s">
        <v>65</v>
      </c>
      <c r="BG758" s="326"/>
      <c r="BH758" s="327"/>
      <c r="BI758" s="361" t="s">
        <v>66</v>
      </c>
      <c r="BJ758" s="326"/>
      <c r="BK758" s="326"/>
      <c r="BL758" s="326"/>
      <c r="BM758" s="327"/>
      <c r="BN758" s="346"/>
      <c r="BO758" s="322"/>
      <c r="BP758" s="347"/>
      <c r="BQ758" s="346"/>
      <c r="BR758" s="347"/>
      <c r="BS758" s="358" t="s">
        <v>67</v>
      </c>
      <c r="BT758" s="363" t="s">
        <v>68</v>
      </c>
      <c r="BU758" s="326"/>
      <c r="BV758" s="326"/>
      <c r="BW758" s="327"/>
      <c r="BX758" s="2"/>
      <c r="BY758" s="8"/>
      <c r="BZ758" s="8"/>
      <c r="CA758" s="8"/>
      <c r="CB758" s="8"/>
      <c r="CC758" s="8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57"/>
      <c r="DI758" s="58"/>
      <c r="DJ758" s="58"/>
      <c r="DK758" s="57"/>
      <c r="DL758" s="58"/>
      <c r="DM758" s="58"/>
      <c r="DN758" s="57"/>
      <c r="DO758" s="58"/>
      <c r="DP758" s="59"/>
      <c r="DQ758" s="59"/>
      <c r="DR758" s="59"/>
      <c r="DZ758" s="133"/>
    </row>
    <row r="759" spans="1:130" ht="12.75" customHeight="1" x14ac:dyDescent="0.2">
      <c r="A759" s="1">
        <v>18</v>
      </c>
      <c r="B759" s="346"/>
      <c r="C759" s="347"/>
      <c r="D759" s="346"/>
      <c r="E759" s="322"/>
      <c r="F759" s="322"/>
      <c r="G759" s="322"/>
      <c r="H759" s="347"/>
      <c r="I759" s="346"/>
      <c r="J759" s="322"/>
      <c r="K759" s="322"/>
      <c r="L759" s="322"/>
      <c r="M759" s="347"/>
      <c r="N759" s="346"/>
      <c r="O759" s="322"/>
      <c r="P759" s="322"/>
      <c r="Q759" s="347"/>
      <c r="R759" s="346"/>
      <c r="S759" s="322"/>
      <c r="T759" s="347"/>
      <c r="U759" s="346"/>
      <c r="V759" s="322"/>
      <c r="W759" s="347"/>
      <c r="X759" s="346"/>
      <c r="Y759" s="347"/>
      <c r="Z759" s="346"/>
      <c r="AA759" s="322"/>
      <c r="AB759" s="347"/>
      <c r="AC759" s="342" t="s">
        <v>77</v>
      </c>
      <c r="AD759" s="342" t="s">
        <v>78</v>
      </c>
      <c r="AE759" s="345" t="s">
        <v>79</v>
      </c>
      <c r="AF759" s="326"/>
      <c r="AG759" s="326"/>
      <c r="AH759" s="327"/>
      <c r="AI759" s="342" t="s">
        <v>77</v>
      </c>
      <c r="AJ759" s="342" t="s">
        <v>78</v>
      </c>
      <c r="AK759" s="345" t="s">
        <v>79</v>
      </c>
      <c r="AL759" s="326"/>
      <c r="AM759" s="326"/>
      <c r="AN759" s="327"/>
      <c r="AO759" s="342" t="s">
        <v>77</v>
      </c>
      <c r="AP759" s="342" t="s">
        <v>78</v>
      </c>
      <c r="AQ759" s="345" t="s">
        <v>79</v>
      </c>
      <c r="AR759" s="326"/>
      <c r="AS759" s="326"/>
      <c r="AT759" s="327"/>
      <c r="AU759" s="342" t="s">
        <v>77</v>
      </c>
      <c r="AV759" s="342" t="s">
        <v>78</v>
      </c>
      <c r="AW759" s="345" t="s">
        <v>79</v>
      </c>
      <c r="AX759" s="326"/>
      <c r="AY759" s="326"/>
      <c r="AZ759" s="327"/>
      <c r="BA759" s="342" t="s">
        <v>77</v>
      </c>
      <c r="BB759" s="342" t="s">
        <v>65</v>
      </c>
      <c r="BC759" s="348" t="s">
        <v>80</v>
      </c>
      <c r="BD759" s="349"/>
      <c r="BE759" s="359"/>
      <c r="BF759" s="346"/>
      <c r="BG759" s="322"/>
      <c r="BH759" s="347"/>
      <c r="BI759" s="346"/>
      <c r="BJ759" s="322"/>
      <c r="BK759" s="322"/>
      <c r="BL759" s="322"/>
      <c r="BM759" s="347"/>
      <c r="BN759" s="346"/>
      <c r="BO759" s="322"/>
      <c r="BP759" s="347"/>
      <c r="BQ759" s="346"/>
      <c r="BR759" s="347"/>
      <c r="BS759" s="359"/>
      <c r="BT759" s="346"/>
      <c r="BU759" s="322"/>
      <c r="BV759" s="322"/>
      <c r="BW759" s="347"/>
      <c r="BX759" s="2"/>
      <c r="BY759" s="8"/>
      <c r="BZ759" s="8"/>
      <c r="CA759" s="8"/>
      <c r="CB759" s="8"/>
      <c r="CC759" s="8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57"/>
      <c r="DI759" s="58"/>
      <c r="DJ759" s="58"/>
      <c r="DK759" s="57"/>
      <c r="DL759" s="58"/>
      <c r="DM759" s="58"/>
      <c r="DN759" s="57"/>
      <c r="DO759" s="58"/>
      <c r="DP759" s="59"/>
      <c r="DQ759" s="59"/>
      <c r="DR759" s="59"/>
      <c r="DZ759" s="133"/>
    </row>
    <row r="760" spans="1:130" ht="12.75" customHeight="1" x14ac:dyDescent="0.2">
      <c r="A760" s="1">
        <v>18</v>
      </c>
      <c r="B760" s="346"/>
      <c r="C760" s="347"/>
      <c r="D760" s="346"/>
      <c r="E760" s="322"/>
      <c r="F760" s="322"/>
      <c r="G760" s="322"/>
      <c r="H760" s="347"/>
      <c r="I760" s="346"/>
      <c r="J760" s="322"/>
      <c r="K760" s="322"/>
      <c r="L760" s="322"/>
      <c r="M760" s="347"/>
      <c r="N760" s="346"/>
      <c r="O760" s="322"/>
      <c r="P760" s="322"/>
      <c r="Q760" s="347"/>
      <c r="R760" s="346"/>
      <c r="S760" s="322"/>
      <c r="T760" s="347"/>
      <c r="U760" s="346"/>
      <c r="V760" s="322"/>
      <c r="W760" s="347"/>
      <c r="X760" s="346"/>
      <c r="Y760" s="347"/>
      <c r="Z760" s="346"/>
      <c r="AA760" s="322"/>
      <c r="AB760" s="347"/>
      <c r="AC760" s="343"/>
      <c r="AD760" s="343"/>
      <c r="AE760" s="346"/>
      <c r="AF760" s="322"/>
      <c r="AG760" s="322"/>
      <c r="AH760" s="347"/>
      <c r="AI760" s="343"/>
      <c r="AJ760" s="343"/>
      <c r="AK760" s="346"/>
      <c r="AL760" s="322"/>
      <c r="AM760" s="322"/>
      <c r="AN760" s="347"/>
      <c r="AO760" s="343"/>
      <c r="AP760" s="343"/>
      <c r="AQ760" s="346"/>
      <c r="AR760" s="322"/>
      <c r="AS760" s="322"/>
      <c r="AT760" s="347"/>
      <c r="AU760" s="343"/>
      <c r="AV760" s="343"/>
      <c r="AW760" s="346"/>
      <c r="AX760" s="322"/>
      <c r="AY760" s="322"/>
      <c r="AZ760" s="347"/>
      <c r="BA760" s="343"/>
      <c r="BB760" s="343"/>
      <c r="BC760" s="346"/>
      <c r="BD760" s="347"/>
      <c r="BE760" s="359"/>
      <c r="BF760" s="346"/>
      <c r="BG760" s="322"/>
      <c r="BH760" s="347"/>
      <c r="BI760" s="346"/>
      <c r="BJ760" s="322"/>
      <c r="BK760" s="322"/>
      <c r="BL760" s="322"/>
      <c r="BM760" s="347"/>
      <c r="BN760" s="346"/>
      <c r="BO760" s="322"/>
      <c r="BP760" s="347"/>
      <c r="BQ760" s="346"/>
      <c r="BR760" s="347"/>
      <c r="BS760" s="359"/>
      <c r="BT760" s="346"/>
      <c r="BU760" s="322"/>
      <c r="BV760" s="322"/>
      <c r="BW760" s="347"/>
      <c r="BX760" s="2"/>
      <c r="BY760" s="8"/>
      <c r="BZ760" s="8"/>
      <c r="CA760" s="8"/>
      <c r="CB760" s="8"/>
      <c r="CC760" s="8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57"/>
      <c r="DI760" s="58"/>
      <c r="DJ760" s="58"/>
      <c r="DK760" s="57"/>
      <c r="DL760" s="58"/>
      <c r="DM760" s="58"/>
      <c r="DN760" s="57"/>
      <c r="DO760" s="58"/>
      <c r="DP760" s="59"/>
      <c r="DQ760" s="59"/>
      <c r="DR760" s="59"/>
      <c r="DZ760" s="133"/>
    </row>
    <row r="761" spans="1:130" ht="12.75" customHeight="1" x14ac:dyDescent="0.2">
      <c r="A761" s="1">
        <v>18</v>
      </c>
      <c r="B761" s="328"/>
      <c r="C761" s="330"/>
      <c r="D761" s="328"/>
      <c r="E761" s="329"/>
      <c r="F761" s="329"/>
      <c r="G761" s="329"/>
      <c r="H761" s="330"/>
      <c r="I761" s="328"/>
      <c r="J761" s="329"/>
      <c r="K761" s="329"/>
      <c r="L761" s="329"/>
      <c r="M761" s="330"/>
      <c r="N761" s="328"/>
      <c r="O761" s="329"/>
      <c r="P761" s="329"/>
      <c r="Q761" s="330"/>
      <c r="R761" s="328"/>
      <c r="S761" s="329"/>
      <c r="T761" s="330"/>
      <c r="U761" s="328"/>
      <c r="V761" s="329"/>
      <c r="W761" s="330"/>
      <c r="X761" s="328"/>
      <c r="Y761" s="330"/>
      <c r="Z761" s="328"/>
      <c r="AA761" s="329"/>
      <c r="AB761" s="330"/>
      <c r="AC761" s="343"/>
      <c r="AD761" s="343"/>
      <c r="AE761" s="346"/>
      <c r="AF761" s="322"/>
      <c r="AG761" s="322"/>
      <c r="AH761" s="347"/>
      <c r="AI761" s="343"/>
      <c r="AJ761" s="343"/>
      <c r="AK761" s="346"/>
      <c r="AL761" s="322"/>
      <c r="AM761" s="322"/>
      <c r="AN761" s="347"/>
      <c r="AO761" s="343"/>
      <c r="AP761" s="343"/>
      <c r="AQ761" s="346"/>
      <c r="AR761" s="322"/>
      <c r="AS761" s="322"/>
      <c r="AT761" s="347"/>
      <c r="AU761" s="343"/>
      <c r="AV761" s="343"/>
      <c r="AW761" s="346"/>
      <c r="AX761" s="322"/>
      <c r="AY761" s="322"/>
      <c r="AZ761" s="347"/>
      <c r="BA761" s="343"/>
      <c r="BB761" s="343"/>
      <c r="BC761" s="346"/>
      <c r="BD761" s="347"/>
      <c r="BE761" s="359"/>
      <c r="BF761" s="328"/>
      <c r="BG761" s="329"/>
      <c r="BH761" s="330"/>
      <c r="BI761" s="328"/>
      <c r="BJ761" s="329"/>
      <c r="BK761" s="329"/>
      <c r="BL761" s="329"/>
      <c r="BM761" s="330"/>
      <c r="BN761" s="346"/>
      <c r="BO761" s="322"/>
      <c r="BP761" s="347"/>
      <c r="BQ761" s="346"/>
      <c r="BR761" s="347"/>
      <c r="BS761" s="362"/>
      <c r="BT761" s="328"/>
      <c r="BU761" s="329"/>
      <c r="BV761" s="329"/>
      <c r="BW761" s="330"/>
      <c r="BX761" s="2"/>
      <c r="BY761" s="8"/>
      <c r="BZ761" s="8"/>
      <c r="CA761" s="8"/>
      <c r="CB761" s="8"/>
      <c r="CC761" s="8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57"/>
      <c r="DI761" s="58"/>
      <c r="DJ761" s="58"/>
      <c r="DK761" s="57"/>
      <c r="DL761" s="58"/>
      <c r="DM761" s="58"/>
      <c r="DN761" s="57"/>
      <c r="DO761" s="58"/>
      <c r="DP761" s="59"/>
      <c r="DQ761" s="59"/>
      <c r="DR761" s="59"/>
      <c r="DZ761" s="133"/>
    </row>
    <row r="762" spans="1:130" ht="12.75" customHeight="1" x14ac:dyDescent="0.2">
      <c r="A762" s="1">
        <v>18</v>
      </c>
      <c r="B762" s="135" t="s">
        <v>103</v>
      </c>
      <c r="C762" s="135" t="s">
        <v>104</v>
      </c>
      <c r="D762" s="337" t="s">
        <v>105</v>
      </c>
      <c r="E762" s="324"/>
      <c r="F762" s="324"/>
      <c r="G762" s="324"/>
      <c r="H762" s="338"/>
      <c r="I762" s="337" t="s">
        <v>105</v>
      </c>
      <c r="J762" s="324"/>
      <c r="K762" s="324"/>
      <c r="L762" s="324"/>
      <c r="M762" s="338"/>
      <c r="N762" s="337" t="s">
        <v>105</v>
      </c>
      <c r="O762" s="324"/>
      <c r="P762" s="324"/>
      <c r="Q762" s="338"/>
      <c r="R762" s="337" t="s">
        <v>106</v>
      </c>
      <c r="S762" s="324"/>
      <c r="T762" s="338"/>
      <c r="U762" s="337" t="s">
        <v>106</v>
      </c>
      <c r="V762" s="324"/>
      <c r="W762" s="338"/>
      <c r="X762" s="337" t="s">
        <v>107</v>
      </c>
      <c r="Y762" s="338"/>
      <c r="Z762" s="337" t="s">
        <v>105</v>
      </c>
      <c r="AA762" s="324"/>
      <c r="AB762" s="338"/>
      <c r="AC762" s="344"/>
      <c r="AD762" s="344"/>
      <c r="AE762" s="328"/>
      <c r="AF762" s="329"/>
      <c r="AG762" s="329"/>
      <c r="AH762" s="330"/>
      <c r="AI762" s="344"/>
      <c r="AJ762" s="344"/>
      <c r="AK762" s="328"/>
      <c r="AL762" s="329"/>
      <c r="AM762" s="329"/>
      <c r="AN762" s="330"/>
      <c r="AO762" s="344"/>
      <c r="AP762" s="344"/>
      <c r="AQ762" s="328"/>
      <c r="AR762" s="329"/>
      <c r="AS762" s="329"/>
      <c r="AT762" s="330"/>
      <c r="AU762" s="344"/>
      <c r="AV762" s="344"/>
      <c r="AW762" s="328"/>
      <c r="AX762" s="329"/>
      <c r="AY762" s="329"/>
      <c r="AZ762" s="330"/>
      <c r="BA762" s="344"/>
      <c r="BB762" s="344"/>
      <c r="BC762" s="328"/>
      <c r="BD762" s="330"/>
      <c r="BE762" s="360"/>
      <c r="BF762" s="350" t="s">
        <v>108</v>
      </c>
      <c r="BG762" s="324"/>
      <c r="BH762" s="338"/>
      <c r="BI762" s="337" t="s">
        <v>109</v>
      </c>
      <c r="BJ762" s="338"/>
      <c r="BK762" s="337" t="s">
        <v>110</v>
      </c>
      <c r="BL762" s="324"/>
      <c r="BM762" s="338"/>
      <c r="BN762" s="328"/>
      <c r="BO762" s="329"/>
      <c r="BP762" s="330"/>
      <c r="BQ762" s="328"/>
      <c r="BR762" s="330"/>
      <c r="BS762" s="159" t="s">
        <v>104</v>
      </c>
      <c r="BT762" s="337" t="s">
        <v>111</v>
      </c>
      <c r="BU762" s="324"/>
      <c r="BV762" s="324"/>
      <c r="BW762" s="338"/>
      <c r="BX762" s="2"/>
      <c r="BY762" s="8"/>
      <c r="BZ762" s="8"/>
      <c r="CA762" s="8"/>
      <c r="CB762" s="8"/>
      <c r="CC762" s="8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57"/>
      <c r="DI762" s="58"/>
      <c r="DJ762" s="58"/>
      <c r="DK762" s="57"/>
      <c r="DL762" s="58"/>
      <c r="DM762" s="58"/>
      <c r="DN762" s="57"/>
      <c r="DO762" s="58"/>
      <c r="DP762" s="59"/>
      <c r="DQ762" s="59"/>
      <c r="DR762" s="59"/>
      <c r="DZ762" s="133"/>
    </row>
    <row r="763" spans="1:130" ht="12.75" customHeight="1" x14ac:dyDescent="0.2">
      <c r="A763" s="1">
        <v>18</v>
      </c>
      <c r="B763" s="160" t="s">
        <v>87</v>
      </c>
      <c r="C763" s="160" t="s">
        <v>19</v>
      </c>
      <c r="D763" s="339"/>
      <c r="E763" s="315"/>
      <c r="F763" s="315"/>
      <c r="G763" s="315"/>
      <c r="H763" s="318"/>
      <c r="I763" s="339"/>
      <c r="J763" s="315"/>
      <c r="K763" s="315"/>
      <c r="L763" s="315"/>
      <c r="M763" s="318"/>
      <c r="N763" s="340" t="str">
        <f t="shared" ref="N763:N786" si="73">IF(D763="","",INT(VLOOKUP($J$7,$DH$6:$DO$31,3,FALSE)+D763))</f>
        <v/>
      </c>
      <c r="O763" s="315"/>
      <c r="P763" s="315"/>
      <c r="Q763" s="318"/>
      <c r="R763" s="339"/>
      <c r="S763" s="315"/>
      <c r="T763" s="318"/>
      <c r="U763" s="339"/>
      <c r="V763" s="315"/>
      <c r="W763" s="318"/>
      <c r="X763" s="340" t="str">
        <f t="shared" ref="X763:X786" si="74">IF(OR(U763="",U763&gt;R763),"",100*(Z763/(6.11*EXP((17.27*R763)/(237.3+R763)))))</f>
        <v/>
      </c>
      <c r="Y763" s="318"/>
      <c r="Z763" s="339" t="str">
        <f t="shared" ref="Z763:Z786" si="75">IF(OR(U763="",U763&gt;R763),"",6.11*EXP((17.7*U763/(243.5+U763))))</f>
        <v/>
      </c>
      <c r="AA763" s="315"/>
      <c r="AB763" s="318"/>
      <c r="AC763" s="138"/>
      <c r="AD763" s="139"/>
      <c r="AE763" s="340"/>
      <c r="AF763" s="315"/>
      <c r="AG763" s="315"/>
      <c r="AH763" s="318"/>
      <c r="AI763" s="140"/>
      <c r="AJ763" s="139"/>
      <c r="AK763" s="340"/>
      <c r="AL763" s="315"/>
      <c r="AM763" s="315"/>
      <c r="AN763" s="318"/>
      <c r="AO763" s="140"/>
      <c r="AP763" s="139"/>
      <c r="AQ763" s="340"/>
      <c r="AR763" s="315"/>
      <c r="AS763" s="315"/>
      <c r="AT763" s="318"/>
      <c r="AU763" s="140"/>
      <c r="AV763" s="139"/>
      <c r="AW763" s="340"/>
      <c r="AX763" s="315"/>
      <c r="AY763" s="315"/>
      <c r="AZ763" s="318"/>
      <c r="BA763" s="140"/>
      <c r="BB763" s="141"/>
      <c r="BC763" s="340"/>
      <c r="BD763" s="318"/>
      <c r="BE763" s="161"/>
      <c r="BF763" s="341"/>
      <c r="BG763" s="315"/>
      <c r="BH763" s="318"/>
      <c r="BI763" s="340"/>
      <c r="BJ763" s="318"/>
      <c r="BK763" s="339" t="str">
        <f t="shared" ref="BK763:BK786" si="76">IF(BI763="","",BI763/1.94384)</f>
        <v/>
      </c>
      <c r="BL763" s="315"/>
      <c r="BM763" s="318"/>
      <c r="BN763" s="341"/>
      <c r="BO763" s="315"/>
      <c r="BP763" s="318"/>
      <c r="BQ763" s="341"/>
      <c r="BR763" s="318"/>
      <c r="BS763" s="142" t="s">
        <v>101</v>
      </c>
      <c r="BT763" s="339"/>
      <c r="BU763" s="315"/>
      <c r="BV763" s="315"/>
      <c r="BW763" s="318"/>
      <c r="BX763" s="2"/>
      <c r="BY763" s="8"/>
      <c r="BZ763" s="8"/>
      <c r="CA763" s="8"/>
      <c r="CB763" s="8"/>
      <c r="CC763" s="8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57"/>
      <c r="DI763" s="58"/>
      <c r="DJ763" s="58"/>
      <c r="DK763" s="57"/>
      <c r="DL763" s="58"/>
      <c r="DM763" s="58"/>
      <c r="DN763" s="57"/>
      <c r="DO763" s="58"/>
      <c r="DP763" s="59"/>
      <c r="DQ763" s="59"/>
      <c r="DR763" s="59"/>
      <c r="DZ763" s="133"/>
    </row>
    <row r="764" spans="1:130" ht="12.75" customHeight="1" x14ac:dyDescent="0.2">
      <c r="A764" s="1">
        <v>18</v>
      </c>
      <c r="B764" s="162" t="s">
        <v>94</v>
      </c>
      <c r="C764" s="162" t="s">
        <v>27</v>
      </c>
      <c r="D764" s="335"/>
      <c r="E764" s="302"/>
      <c r="F764" s="302"/>
      <c r="G764" s="302"/>
      <c r="H764" s="303"/>
      <c r="I764" s="335"/>
      <c r="J764" s="302"/>
      <c r="K764" s="302"/>
      <c r="L764" s="302"/>
      <c r="M764" s="303"/>
      <c r="N764" s="336" t="str">
        <f t="shared" si="73"/>
        <v/>
      </c>
      <c r="O764" s="302"/>
      <c r="P764" s="302"/>
      <c r="Q764" s="303"/>
      <c r="R764" s="335"/>
      <c r="S764" s="302"/>
      <c r="T764" s="303"/>
      <c r="U764" s="335"/>
      <c r="V764" s="302"/>
      <c r="W764" s="303"/>
      <c r="X764" s="336" t="str">
        <f t="shared" si="74"/>
        <v/>
      </c>
      <c r="Y764" s="303"/>
      <c r="Z764" s="335" t="str">
        <f t="shared" si="75"/>
        <v/>
      </c>
      <c r="AA764" s="302"/>
      <c r="AB764" s="303"/>
      <c r="AC764" s="144"/>
      <c r="AD764" s="145"/>
      <c r="AE764" s="336"/>
      <c r="AF764" s="302"/>
      <c r="AG764" s="302"/>
      <c r="AH764" s="303"/>
      <c r="AI764" s="146"/>
      <c r="AJ764" s="145"/>
      <c r="AK764" s="336"/>
      <c r="AL764" s="302"/>
      <c r="AM764" s="302"/>
      <c r="AN764" s="303"/>
      <c r="AO764" s="146"/>
      <c r="AP764" s="145"/>
      <c r="AQ764" s="336"/>
      <c r="AR764" s="302"/>
      <c r="AS764" s="302"/>
      <c r="AT764" s="303"/>
      <c r="AU764" s="146"/>
      <c r="AV764" s="145"/>
      <c r="AW764" s="336"/>
      <c r="AX764" s="302"/>
      <c r="AY764" s="302"/>
      <c r="AZ764" s="303"/>
      <c r="BA764" s="146"/>
      <c r="BB764" s="145"/>
      <c r="BC764" s="336"/>
      <c r="BD764" s="303"/>
      <c r="BE764" s="163"/>
      <c r="BF764" s="306"/>
      <c r="BG764" s="302"/>
      <c r="BH764" s="303"/>
      <c r="BI764" s="336"/>
      <c r="BJ764" s="303"/>
      <c r="BK764" s="335" t="str">
        <f t="shared" si="76"/>
        <v/>
      </c>
      <c r="BL764" s="302"/>
      <c r="BM764" s="303"/>
      <c r="BN764" s="306"/>
      <c r="BO764" s="302"/>
      <c r="BP764" s="303"/>
      <c r="BQ764" s="306"/>
      <c r="BR764" s="303"/>
      <c r="BS764" s="147" t="s">
        <v>117</v>
      </c>
      <c r="BT764" s="335"/>
      <c r="BU764" s="302"/>
      <c r="BV764" s="302"/>
      <c r="BW764" s="303"/>
      <c r="BX764" s="2"/>
      <c r="BY764" s="8"/>
      <c r="BZ764" s="8"/>
      <c r="CA764" s="8"/>
      <c r="CB764" s="8"/>
      <c r="CC764" s="8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57"/>
      <c r="DI764" s="58"/>
      <c r="DJ764" s="58"/>
      <c r="DK764" s="57"/>
      <c r="DL764" s="58"/>
      <c r="DM764" s="58"/>
      <c r="DN764" s="57"/>
      <c r="DO764" s="58"/>
      <c r="DP764" s="59"/>
      <c r="DQ764" s="59"/>
      <c r="DR764" s="59"/>
      <c r="DZ764" s="133"/>
    </row>
    <row r="765" spans="1:130" ht="12.75" customHeight="1" x14ac:dyDescent="0.2">
      <c r="A765" s="1">
        <v>18</v>
      </c>
      <c r="B765" s="162" t="s">
        <v>101</v>
      </c>
      <c r="C765" s="162" t="s">
        <v>33</v>
      </c>
      <c r="D765" s="335"/>
      <c r="E765" s="302"/>
      <c r="F765" s="302"/>
      <c r="G765" s="302"/>
      <c r="H765" s="303"/>
      <c r="I765" s="335"/>
      <c r="J765" s="302"/>
      <c r="K765" s="302"/>
      <c r="L765" s="302"/>
      <c r="M765" s="303"/>
      <c r="N765" s="336" t="str">
        <f t="shared" si="73"/>
        <v/>
      </c>
      <c r="O765" s="302"/>
      <c r="P765" s="302"/>
      <c r="Q765" s="303"/>
      <c r="R765" s="335"/>
      <c r="S765" s="302"/>
      <c r="T765" s="303"/>
      <c r="U765" s="335"/>
      <c r="V765" s="302"/>
      <c r="W765" s="303"/>
      <c r="X765" s="336" t="str">
        <f t="shared" si="74"/>
        <v/>
      </c>
      <c r="Y765" s="303"/>
      <c r="Z765" s="335" t="str">
        <f t="shared" si="75"/>
        <v/>
      </c>
      <c r="AA765" s="302"/>
      <c r="AB765" s="303"/>
      <c r="AC765" s="144"/>
      <c r="AD765" s="145"/>
      <c r="AE765" s="336"/>
      <c r="AF765" s="302"/>
      <c r="AG765" s="302"/>
      <c r="AH765" s="303"/>
      <c r="AI765" s="146"/>
      <c r="AJ765" s="145"/>
      <c r="AK765" s="336"/>
      <c r="AL765" s="302"/>
      <c r="AM765" s="302"/>
      <c r="AN765" s="303"/>
      <c r="AO765" s="146"/>
      <c r="AP765" s="145"/>
      <c r="AQ765" s="336"/>
      <c r="AR765" s="302"/>
      <c r="AS765" s="302"/>
      <c r="AT765" s="303"/>
      <c r="AU765" s="146"/>
      <c r="AV765" s="145"/>
      <c r="AW765" s="336"/>
      <c r="AX765" s="302"/>
      <c r="AY765" s="302"/>
      <c r="AZ765" s="303"/>
      <c r="BA765" s="146"/>
      <c r="BB765" s="145"/>
      <c r="BC765" s="336"/>
      <c r="BD765" s="303"/>
      <c r="BE765" s="163"/>
      <c r="BF765" s="306"/>
      <c r="BG765" s="302"/>
      <c r="BH765" s="303"/>
      <c r="BI765" s="336"/>
      <c r="BJ765" s="303"/>
      <c r="BK765" s="335" t="str">
        <f t="shared" si="76"/>
        <v/>
      </c>
      <c r="BL765" s="302"/>
      <c r="BM765" s="303"/>
      <c r="BN765" s="306"/>
      <c r="BO765" s="302"/>
      <c r="BP765" s="303"/>
      <c r="BQ765" s="306"/>
      <c r="BR765" s="303"/>
      <c r="BS765" s="148">
        <v>10</v>
      </c>
      <c r="BT765" s="335"/>
      <c r="BU765" s="302"/>
      <c r="BV765" s="302"/>
      <c r="BW765" s="303"/>
      <c r="BX765" s="2"/>
      <c r="BY765" s="8"/>
      <c r="BZ765" s="8"/>
      <c r="CA765" s="8"/>
      <c r="CB765" s="8"/>
      <c r="CC765" s="8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57"/>
      <c r="DI765" s="58"/>
      <c r="DJ765" s="58"/>
      <c r="DK765" s="57"/>
      <c r="DL765" s="58"/>
      <c r="DM765" s="58"/>
      <c r="DN765" s="57"/>
      <c r="DO765" s="58"/>
      <c r="DP765" s="59"/>
      <c r="DQ765" s="59"/>
      <c r="DR765" s="59"/>
      <c r="DZ765" s="133"/>
    </row>
    <row r="766" spans="1:130" ht="12.75" customHeight="1" x14ac:dyDescent="0.2">
      <c r="A766" s="1">
        <v>18</v>
      </c>
      <c r="B766" s="162" t="s">
        <v>117</v>
      </c>
      <c r="C766" s="162" t="s">
        <v>47</v>
      </c>
      <c r="D766" s="335"/>
      <c r="E766" s="302"/>
      <c r="F766" s="302"/>
      <c r="G766" s="302"/>
      <c r="H766" s="303"/>
      <c r="I766" s="335"/>
      <c r="J766" s="302"/>
      <c r="K766" s="302"/>
      <c r="L766" s="302"/>
      <c r="M766" s="303"/>
      <c r="N766" s="336" t="str">
        <f t="shared" si="73"/>
        <v/>
      </c>
      <c r="O766" s="302"/>
      <c r="P766" s="302"/>
      <c r="Q766" s="303"/>
      <c r="R766" s="335"/>
      <c r="S766" s="302"/>
      <c r="T766" s="303"/>
      <c r="U766" s="335"/>
      <c r="V766" s="302"/>
      <c r="W766" s="303"/>
      <c r="X766" s="336" t="str">
        <f t="shared" si="74"/>
        <v/>
      </c>
      <c r="Y766" s="303"/>
      <c r="Z766" s="335" t="str">
        <f t="shared" si="75"/>
        <v/>
      </c>
      <c r="AA766" s="302"/>
      <c r="AB766" s="303"/>
      <c r="AC766" s="144"/>
      <c r="AD766" s="145"/>
      <c r="AE766" s="336"/>
      <c r="AF766" s="302"/>
      <c r="AG766" s="302"/>
      <c r="AH766" s="303"/>
      <c r="AI766" s="146"/>
      <c r="AJ766" s="145"/>
      <c r="AK766" s="336"/>
      <c r="AL766" s="302"/>
      <c r="AM766" s="302"/>
      <c r="AN766" s="303"/>
      <c r="AO766" s="146"/>
      <c r="AP766" s="145"/>
      <c r="AQ766" s="336"/>
      <c r="AR766" s="302"/>
      <c r="AS766" s="302"/>
      <c r="AT766" s="303"/>
      <c r="AU766" s="146"/>
      <c r="AV766" s="145"/>
      <c r="AW766" s="336"/>
      <c r="AX766" s="302"/>
      <c r="AY766" s="302"/>
      <c r="AZ766" s="303"/>
      <c r="BA766" s="146"/>
      <c r="BB766" s="145"/>
      <c r="BC766" s="336"/>
      <c r="BD766" s="303"/>
      <c r="BE766" s="163"/>
      <c r="BF766" s="306"/>
      <c r="BG766" s="302"/>
      <c r="BH766" s="303"/>
      <c r="BI766" s="336"/>
      <c r="BJ766" s="303"/>
      <c r="BK766" s="335" t="str">
        <f t="shared" si="76"/>
        <v/>
      </c>
      <c r="BL766" s="302"/>
      <c r="BM766" s="303"/>
      <c r="BN766" s="306"/>
      <c r="BO766" s="302"/>
      <c r="BP766" s="303"/>
      <c r="BQ766" s="306"/>
      <c r="BR766" s="303"/>
      <c r="BS766" s="148">
        <v>11</v>
      </c>
      <c r="BT766" s="335"/>
      <c r="BU766" s="302"/>
      <c r="BV766" s="302"/>
      <c r="BW766" s="303"/>
      <c r="BX766" s="2"/>
      <c r="BY766" s="8"/>
      <c r="BZ766" s="8"/>
      <c r="CA766" s="8"/>
      <c r="CB766" s="8"/>
      <c r="CC766" s="8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57"/>
      <c r="DI766" s="58"/>
      <c r="DJ766" s="58"/>
      <c r="DK766" s="57"/>
      <c r="DL766" s="58"/>
      <c r="DM766" s="58"/>
      <c r="DN766" s="57"/>
      <c r="DO766" s="58"/>
      <c r="DP766" s="59"/>
      <c r="DQ766" s="59"/>
      <c r="DR766" s="59"/>
      <c r="DZ766" s="133"/>
    </row>
    <row r="767" spans="1:130" ht="12.75" customHeight="1" x14ac:dyDescent="0.2">
      <c r="A767" s="1">
        <v>18</v>
      </c>
      <c r="B767" s="163" t="s">
        <v>145</v>
      </c>
      <c r="C767" s="163" t="s">
        <v>75</v>
      </c>
      <c r="D767" s="335"/>
      <c r="E767" s="302"/>
      <c r="F767" s="302"/>
      <c r="G767" s="302"/>
      <c r="H767" s="303"/>
      <c r="I767" s="335"/>
      <c r="J767" s="302"/>
      <c r="K767" s="302"/>
      <c r="L767" s="302"/>
      <c r="M767" s="303"/>
      <c r="N767" s="336" t="str">
        <f t="shared" si="73"/>
        <v/>
      </c>
      <c r="O767" s="302"/>
      <c r="P767" s="302"/>
      <c r="Q767" s="303"/>
      <c r="R767" s="335"/>
      <c r="S767" s="302"/>
      <c r="T767" s="303"/>
      <c r="U767" s="335"/>
      <c r="V767" s="302"/>
      <c r="W767" s="303"/>
      <c r="X767" s="336" t="str">
        <f t="shared" si="74"/>
        <v/>
      </c>
      <c r="Y767" s="303"/>
      <c r="Z767" s="335" t="str">
        <f t="shared" si="75"/>
        <v/>
      </c>
      <c r="AA767" s="302"/>
      <c r="AB767" s="303"/>
      <c r="AC767" s="144"/>
      <c r="AD767" s="145"/>
      <c r="AE767" s="336"/>
      <c r="AF767" s="302"/>
      <c r="AG767" s="302"/>
      <c r="AH767" s="303"/>
      <c r="AI767" s="146"/>
      <c r="AJ767" s="145"/>
      <c r="AK767" s="336"/>
      <c r="AL767" s="302"/>
      <c r="AM767" s="302"/>
      <c r="AN767" s="303"/>
      <c r="AO767" s="146"/>
      <c r="AP767" s="145"/>
      <c r="AQ767" s="336"/>
      <c r="AR767" s="302"/>
      <c r="AS767" s="302"/>
      <c r="AT767" s="303"/>
      <c r="AU767" s="146"/>
      <c r="AV767" s="145"/>
      <c r="AW767" s="336"/>
      <c r="AX767" s="302"/>
      <c r="AY767" s="302"/>
      <c r="AZ767" s="303"/>
      <c r="BA767" s="146"/>
      <c r="BB767" s="145"/>
      <c r="BC767" s="336"/>
      <c r="BD767" s="303"/>
      <c r="BE767" s="163"/>
      <c r="BF767" s="306"/>
      <c r="BG767" s="302"/>
      <c r="BH767" s="303"/>
      <c r="BI767" s="336"/>
      <c r="BJ767" s="303"/>
      <c r="BK767" s="335" t="str">
        <f t="shared" si="76"/>
        <v/>
      </c>
      <c r="BL767" s="302"/>
      <c r="BM767" s="303"/>
      <c r="BN767" s="306"/>
      <c r="BO767" s="302"/>
      <c r="BP767" s="303"/>
      <c r="BQ767" s="306"/>
      <c r="BR767" s="303"/>
      <c r="BS767" s="148">
        <v>12</v>
      </c>
      <c r="BT767" s="335"/>
      <c r="BU767" s="302"/>
      <c r="BV767" s="302"/>
      <c r="BW767" s="303"/>
      <c r="BX767" s="2"/>
      <c r="BY767" s="8"/>
      <c r="BZ767" s="8"/>
      <c r="CA767" s="8"/>
      <c r="CB767" s="8"/>
      <c r="CC767" s="8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57"/>
      <c r="DI767" s="58"/>
      <c r="DJ767" s="58"/>
      <c r="DK767" s="57"/>
      <c r="DL767" s="58"/>
      <c r="DM767" s="58"/>
      <c r="DN767" s="57"/>
      <c r="DO767" s="58"/>
      <c r="DP767" s="59"/>
      <c r="DQ767" s="59"/>
      <c r="DR767" s="59"/>
      <c r="DZ767" s="133"/>
    </row>
    <row r="768" spans="1:130" ht="12.75" customHeight="1" x14ac:dyDescent="0.2">
      <c r="A768" s="1">
        <v>18</v>
      </c>
      <c r="B768" s="163" t="s">
        <v>151</v>
      </c>
      <c r="C768" s="163" t="s">
        <v>87</v>
      </c>
      <c r="D768" s="335"/>
      <c r="E768" s="302"/>
      <c r="F768" s="302"/>
      <c r="G768" s="302"/>
      <c r="H768" s="303"/>
      <c r="I768" s="335"/>
      <c r="J768" s="302"/>
      <c r="K768" s="302"/>
      <c r="L768" s="302"/>
      <c r="M768" s="303"/>
      <c r="N768" s="336" t="str">
        <f t="shared" si="73"/>
        <v/>
      </c>
      <c r="O768" s="302"/>
      <c r="P768" s="302"/>
      <c r="Q768" s="303"/>
      <c r="R768" s="335"/>
      <c r="S768" s="302"/>
      <c r="T768" s="303"/>
      <c r="U768" s="335"/>
      <c r="V768" s="302"/>
      <c r="W768" s="303"/>
      <c r="X768" s="336" t="str">
        <f t="shared" si="74"/>
        <v/>
      </c>
      <c r="Y768" s="303"/>
      <c r="Z768" s="335" t="str">
        <f t="shared" si="75"/>
        <v/>
      </c>
      <c r="AA768" s="302"/>
      <c r="AB768" s="303"/>
      <c r="AC768" s="144"/>
      <c r="AD768" s="145"/>
      <c r="AE768" s="336"/>
      <c r="AF768" s="302"/>
      <c r="AG768" s="302"/>
      <c r="AH768" s="303"/>
      <c r="AI768" s="146"/>
      <c r="AJ768" s="145"/>
      <c r="AK768" s="336"/>
      <c r="AL768" s="302"/>
      <c r="AM768" s="302"/>
      <c r="AN768" s="303"/>
      <c r="AO768" s="146"/>
      <c r="AP768" s="145"/>
      <c r="AQ768" s="336"/>
      <c r="AR768" s="302"/>
      <c r="AS768" s="302"/>
      <c r="AT768" s="303"/>
      <c r="AU768" s="146"/>
      <c r="AV768" s="145"/>
      <c r="AW768" s="336"/>
      <c r="AX768" s="302"/>
      <c r="AY768" s="302"/>
      <c r="AZ768" s="303"/>
      <c r="BA768" s="146"/>
      <c r="BB768" s="145"/>
      <c r="BC768" s="336"/>
      <c r="BD768" s="303"/>
      <c r="BE768" s="163"/>
      <c r="BF768" s="306"/>
      <c r="BG768" s="302"/>
      <c r="BH768" s="303"/>
      <c r="BI768" s="336"/>
      <c r="BJ768" s="303"/>
      <c r="BK768" s="335" t="str">
        <f t="shared" si="76"/>
        <v/>
      </c>
      <c r="BL768" s="302"/>
      <c r="BM768" s="303"/>
      <c r="BN768" s="306"/>
      <c r="BO768" s="302"/>
      <c r="BP768" s="303"/>
      <c r="BQ768" s="306"/>
      <c r="BR768" s="303"/>
      <c r="BS768" s="148">
        <v>13</v>
      </c>
      <c r="BT768" s="335"/>
      <c r="BU768" s="302"/>
      <c r="BV768" s="302"/>
      <c r="BW768" s="303"/>
      <c r="BX768" s="2"/>
      <c r="BY768" s="8"/>
      <c r="BZ768" s="8"/>
      <c r="CA768" s="8"/>
      <c r="CB768" s="8"/>
      <c r="CC768" s="8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57"/>
      <c r="DI768" s="58"/>
      <c r="DJ768" s="58"/>
      <c r="DK768" s="57"/>
      <c r="DL768" s="58"/>
      <c r="DM768" s="58"/>
      <c r="DN768" s="57"/>
      <c r="DO768" s="58"/>
      <c r="DP768" s="59"/>
      <c r="DQ768" s="59"/>
      <c r="DR768" s="59"/>
      <c r="DZ768" s="133"/>
    </row>
    <row r="769" spans="1:130" ht="12.75" customHeight="1" x14ac:dyDescent="0.2">
      <c r="A769" s="1">
        <v>18</v>
      </c>
      <c r="B769" s="163" t="s">
        <v>158</v>
      </c>
      <c r="C769" s="163" t="s">
        <v>94</v>
      </c>
      <c r="D769" s="335"/>
      <c r="E769" s="302"/>
      <c r="F769" s="302"/>
      <c r="G769" s="302"/>
      <c r="H769" s="303"/>
      <c r="I769" s="335"/>
      <c r="J769" s="302"/>
      <c r="K769" s="302"/>
      <c r="L769" s="302"/>
      <c r="M769" s="303"/>
      <c r="N769" s="336" t="str">
        <f t="shared" si="73"/>
        <v/>
      </c>
      <c r="O769" s="302"/>
      <c r="P769" s="302"/>
      <c r="Q769" s="303"/>
      <c r="R769" s="335"/>
      <c r="S769" s="302"/>
      <c r="T769" s="303"/>
      <c r="U769" s="335"/>
      <c r="V769" s="302"/>
      <c r="W769" s="303"/>
      <c r="X769" s="336" t="str">
        <f t="shared" si="74"/>
        <v/>
      </c>
      <c r="Y769" s="303"/>
      <c r="Z769" s="335" t="str">
        <f t="shared" si="75"/>
        <v/>
      </c>
      <c r="AA769" s="302"/>
      <c r="AB769" s="303"/>
      <c r="AC769" s="144"/>
      <c r="AD769" s="145"/>
      <c r="AE769" s="336"/>
      <c r="AF769" s="302"/>
      <c r="AG769" s="302"/>
      <c r="AH769" s="303"/>
      <c r="AI769" s="146"/>
      <c r="AJ769" s="145"/>
      <c r="AK769" s="336"/>
      <c r="AL769" s="302"/>
      <c r="AM769" s="302"/>
      <c r="AN769" s="303"/>
      <c r="AO769" s="146"/>
      <c r="AP769" s="145"/>
      <c r="AQ769" s="336"/>
      <c r="AR769" s="302"/>
      <c r="AS769" s="302"/>
      <c r="AT769" s="303"/>
      <c r="AU769" s="146"/>
      <c r="AV769" s="145"/>
      <c r="AW769" s="336"/>
      <c r="AX769" s="302"/>
      <c r="AY769" s="302"/>
      <c r="AZ769" s="303"/>
      <c r="BA769" s="146"/>
      <c r="BB769" s="145"/>
      <c r="BC769" s="336"/>
      <c r="BD769" s="303"/>
      <c r="BE769" s="163"/>
      <c r="BF769" s="306"/>
      <c r="BG769" s="302"/>
      <c r="BH769" s="303"/>
      <c r="BI769" s="336"/>
      <c r="BJ769" s="303"/>
      <c r="BK769" s="335" t="str">
        <f t="shared" si="76"/>
        <v/>
      </c>
      <c r="BL769" s="302"/>
      <c r="BM769" s="303"/>
      <c r="BN769" s="306"/>
      <c r="BO769" s="302"/>
      <c r="BP769" s="303"/>
      <c r="BQ769" s="306"/>
      <c r="BR769" s="303"/>
      <c r="BS769" s="148">
        <v>14</v>
      </c>
      <c r="BT769" s="335"/>
      <c r="BU769" s="302"/>
      <c r="BV769" s="302"/>
      <c r="BW769" s="303"/>
      <c r="BX769" s="2"/>
      <c r="BY769" s="8"/>
      <c r="BZ769" s="8"/>
      <c r="CA769" s="8"/>
      <c r="CB769" s="8"/>
      <c r="CC769" s="8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57"/>
      <c r="DI769" s="58"/>
      <c r="DJ769" s="58"/>
      <c r="DK769" s="57"/>
      <c r="DL769" s="58"/>
      <c r="DM769" s="58"/>
      <c r="DN769" s="57"/>
      <c r="DO769" s="58"/>
      <c r="DP769" s="59"/>
      <c r="DQ769" s="59"/>
      <c r="DR769" s="59"/>
      <c r="DZ769" s="133"/>
    </row>
    <row r="770" spans="1:130" ht="12.75" customHeight="1" x14ac:dyDescent="0.2">
      <c r="A770" s="1">
        <v>18</v>
      </c>
      <c r="B770" s="163" t="s">
        <v>163</v>
      </c>
      <c r="C770" s="163" t="s">
        <v>101</v>
      </c>
      <c r="D770" s="335"/>
      <c r="E770" s="302"/>
      <c r="F770" s="302"/>
      <c r="G770" s="302"/>
      <c r="H770" s="303"/>
      <c r="I770" s="335"/>
      <c r="J770" s="302"/>
      <c r="K770" s="302"/>
      <c r="L770" s="302"/>
      <c r="M770" s="303"/>
      <c r="N770" s="336" t="str">
        <f t="shared" si="73"/>
        <v/>
      </c>
      <c r="O770" s="302"/>
      <c r="P770" s="302"/>
      <c r="Q770" s="303"/>
      <c r="R770" s="335"/>
      <c r="S770" s="302"/>
      <c r="T770" s="303"/>
      <c r="U770" s="335"/>
      <c r="V770" s="302"/>
      <c r="W770" s="303"/>
      <c r="X770" s="336" t="str">
        <f t="shared" si="74"/>
        <v/>
      </c>
      <c r="Y770" s="303"/>
      <c r="Z770" s="335" t="str">
        <f t="shared" si="75"/>
        <v/>
      </c>
      <c r="AA770" s="302"/>
      <c r="AB770" s="303"/>
      <c r="AC770" s="144"/>
      <c r="AD770" s="145"/>
      <c r="AE770" s="336"/>
      <c r="AF770" s="302"/>
      <c r="AG770" s="302"/>
      <c r="AH770" s="303"/>
      <c r="AI770" s="146"/>
      <c r="AJ770" s="145"/>
      <c r="AK770" s="336"/>
      <c r="AL770" s="302"/>
      <c r="AM770" s="302"/>
      <c r="AN770" s="303"/>
      <c r="AO770" s="146"/>
      <c r="AP770" s="145"/>
      <c r="AQ770" s="336"/>
      <c r="AR770" s="302"/>
      <c r="AS770" s="302"/>
      <c r="AT770" s="303"/>
      <c r="AU770" s="146"/>
      <c r="AV770" s="145"/>
      <c r="AW770" s="336"/>
      <c r="AX770" s="302"/>
      <c r="AY770" s="302"/>
      <c r="AZ770" s="303"/>
      <c r="BA770" s="146"/>
      <c r="BB770" s="145"/>
      <c r="BC770" s="336"/>
      <c r="BD770" s="303"/>
      <c r="BE770" s="163"/>
      <c r="BF770" s="306"/>
      <c r="BG770" s="302"/>
      <c r="BH770" s="303"/>
      <c r="BI770" s="336"/>
      <c r="BJ770" s="303"/>
      <c r="BK770" s="335" t="str">
        <f t="shared" si="76"/>
        <v/>
      </c>
      <c r="BL770" s="302"/>
      <c r="BM770" s="303"/>
      <c r="BN770" s="306"/>
      <c r="BO770" s="302"/>
      <c r="BP770" s="303"/>
      <c r="BQ770" s="306"/>
      <c r="BR770" s="303"/>
      <c r="BS770" s="148">
        <v>15</v>
      </c>
      <c r="BT770" s="335"/>
      <c r="BU770" s="302"/>
      <c r="BV770" s="302"/>
      <c r="BW770" s="303"/>
      <c r="BX770" s="2"/>
      <c r="BY770" s="8"/>
      <c r="BZ770" s="8"/>
      <c r="CA770" s="8"/>
      <c r="CB770" s="8"/>
      <c r="CC770" s="8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57"/>
      <c r="DI770" s="58"/>
      <c r="DJ770" s="58"/>
      <c r="DK770" s="57"/>
      <c r="DL770" s="58"/>
      <c r="DM770" s="58"/>
      <c r="DN770" s="57"/>
      <c r="DO770" s="58"/>
      <c r="DP770" s="59"/>
      <c r="DQ770" s="59"/>
      <c r="DR770" s="59"/>
      <c r="DZ770" s="133"/>
    </row>
    <row r="771" spans="1:130" ht="12.75" customHeight="1" x14ac:dyDescent="0.2">
      <c r="A771" s="1">
        <v>18</v>
      </c>
      <c r="B771" s="163" t="s">
        <v>171</v>
      </c>
      <c r="C771" s="163" t="s">
        <v>117</v>
      </c>
      <c r="D771" s="335"/>
      <c r="E771" s="302"/>
      <c r="F771" s="302"/>
      <c r="G771" s="302"/>
      <c r="H771" s="303"/>
      <c r="I771" s="335"/>
      <c r="J771" s="302"/>
      <c r="K771" s="302"/>
      <c r="L771" s="302"/>
      <c r="M771" s="303"/>
      <c r="N771" s="336" t="str">
        <f t="shared" si="73"/>
        <v/>
      </c>
      <c r="O771" s="302"/>
      <c r="P771" s="302"/>
      <c r="Q771" s="303"/>
      <c r="R771" s="335"/>
      <c r="S771" s="302"/>
      <c r="T771" s="303"/>
      <c r="U771" s="335"/>
      <c r="V771" s="302"/>
      <c r="W771" s="303"/>
      <c r="X771" s="336" t="str">
        <f t="shared" si="74"/>
        <v/>
      </c>
      <c r="Y771" s="303"/>
      <c r="Z771" s="335" t="str">
        <f t="shared" si="75"/>
        <v/>
      </c>
      <c r="AA771" s="302"/>
      <c r="AB771" s="303"/>
      <c r="AC771" s="144"/>
      <c r="AD771" s="145"/>
      <c r="AE771" s="336"/>
      <c r="AF771" s="302"/>
      <c r="AG771" s="302"/>
      <c r="AH771" s="303"/>
      <c r="AI771" s="146"/>
      <c r="AJ771" s="145"/>
      <c r="AK771" s="336"/>
      <c r="AL771" s="302"/>
      <c r="AM771" s="302"/>
      <c r="AN771" s="303"/>
      <c r="AO771" s="146"/>
      <c r="AP771" s="145"/>
      <c r="AQ771" s="336"/>
      <c r="AR771" s="302"/>
      <c r="AS771" s="302"/>
      <c r="AT771" s="303"/>
      <c r="AU771" s="146"/>
      <c r="AV771" s="145"/>
      <c r="AW771" s="336"/>
      <c r="AX771" s="302"/>
      <c r="AY771" s="302"/>
      <c r="AZ771" s="303"/>
      <c r="BA771" s="146"/>
      <c r="BB771" s="145"/>
      <c r="BC771" s="336"/>
      <c r="BD771" s="303"/>
      <c r="BE771" s="163"/>
      <c r="BF771" s="306"/>
      <c r="BG771" s="302"/>
      <c r="BH771" s="303"/>
      <c r="BI771" s="336"/>
      <c r="BJ771" s="303"/>
      <c r="BK771" s="335" t="str">
        <f t="shared" si="76"/>
        <v/>
      </c>
      <c r="BL771" s="302"/>
      <c r="BM771" s="303"/>
      <c r="BN771" s="306"/>
      <c r="BO771" s="302"/>
      <c r="BP771" s="303"/>
      <c r="BQ771" s="306"/>
      <c r="BR771" s="303"/>
      <c r="BS771" s="148">
        <v>16</v>
      </c>
      <c r="BT771" s="335"/>
      <c r="BU771" s="302"/>
      <c r="BV771" s="302"/>
      <c r="BW771" s="303"/>
      <c r="BX771" s="2"/>
      <c r="BY771" s="8"/>
      <c r="BZ771" s="8"/>
      <c r="CA771" s="8"/>
      <c r="CB771" s="8"/>
      <c r="CC771" s="8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57"/>
      <c r="DI771" s="58"/>
      <c r="DJ771" s="58"/>
      <c r="DK771" s="57"/>
      <c r="DL771" s="58"/>
      <c r="DM771" s="58"/>
      <c r="DN771" s="57"/>
      <c r="DO771" s="58"/>
      <c r="DP771" s="59"/>
      <c r="DQ771" s="59"/>
      <c r="DR771" s="59"/>
      <c r="DZ771" s="133"/>
    </row>
    <row r="772" spans="1:130" ht="12.75" customHeight="1" x14ac:dyDescent="0.2">
      <c r="A772" s="1">
        <v>18</v>
      </c>
      <c r="B772" s="163" t="s">
        <v>177</v>
      </c>
      <c r="C772" s="163" t="s">
        <v>145</v>
      </c>
      <c r="D772" s="335"/>
      <c r="E772" s="302"/>
      <c r="F772" s="302"/>
      <c r="G772" s="302"/>
      <c r="H772" s="303"/>
      <c r="I772" s="335"/>
      <c r="J772" s="302"/>
      <c r="K772" s="302"/>
      <c r="L772" s="302"/>
      <c r="M772" s="303"/>
      <c r="N772" s="336" t="str">
        <f t="shared" si="73"/>
        <v/>
      </c>
      <c r="O772" s="302"/>
      <c r="P772" s="302"/>
      <c r="Q772" s="303"/>
      <c r="R772" s="335"/>
      <c r="S772" s="302"/>
      <c r="T772" s="303"/>
      <c r="U772" s="335"/>
      <c r="V772" s="302"/>
      <c r="W772" s="303"/>
      <c r="X772" s="336" t="str">
        <f t="shared" si="74"/>
        <v/>
      </c>
      <c r="Y772" s="303"/>
      <c r="Z772" s="335" t="str">
        <f t="shared" si="75"/>
        <v/>
      </c>
      <c r="AA772" s="302"/>
      <c r="AB772" s="303"/>
      <c r="AC772" s="144"/>
      <c r="AD772" s="145"/>
      <c r="AE772" s="336"/>
      <c r="AF772" s="302"/>
      <c r="AG772" s="302"/>
      <c r="AH772" s="303"/>
      <c r="AI772" s="146"/>
      <c r="AJ772" s="145"/>
      <c r="AK772" s="336"/>
      <c r="AL772" s="302"/>
      <c r="AM772" s="302"/>
      <c r="AN772" s="303"/>
      <c r="AO772" s="146"/>
      <c r="AP772" s="145"/>
      <c r="AQ772" s="336"/>
      <c r="AR772" s="302"/>
      <c r="AS772" s="302"/>
      <c r="AT772" s="303"/>
      <c r="AU772" s="146"/>
      <c r="AV772" s="145"/>
      <c r="AW772" s="336"/>
      <c r="AX772" s="302"/>
      <c r="AY772" s="302"/>
      <c r="AZ772" s="303"/>
      <c r="BA772" s="146"/>
      <c r="BB772" s="145"/>
      <c r="BC772" s="336"/>
      <c r="BD772" s="303"/>
      <c r="BE772" s="163"/>
      <c r="BF772" s="306"/>
      <c r="BG772" s="302"/>
      <c r="BH772" s="303"/>
      <c r="BI772" s="336"/>
      <c r="BJ772" s="303"/>
      <c r="BK772" s="335" t="str">
        <f t="shared" si="76"/>
        <v/>
      </c>
      <c r="BL772" s="302"/>
      <c r="BM772" s="303"/>
      <c r="BN772" s="306"/>
      <c r="BO772" s="302"/>
      <c r="BP772" s="303"/>
      <c r="BQ772" s="306"/>
      <c r="BR772" s="303"/>
      <c r="BS772" s="148">
        <v>17</v>
      </c>
      <c r="BT772" s="335"/>
      <c r="BU772" s="302"/>
      <c r="BV772" s="302"/>
      <c r="BW772" s="303"/>
      <c r="BX772" s="2"/>
      <c r="BY772" s="8"/>
      <c r="BZ772" s="8"/>
      <c r="CA772" s="8"/>
      <c r="CB772" s="8"/>
      <c r="CC772" s="8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57"/>
      <c r="DI772" s="58"/>
      <c r="DJ772" s="58"/>
      <c r="DK772" s="57"/>
      <c r="DL772" s="58"/>
      <c r="DM772" s="58"/>
      <c r="DN772" s="57"/>
      <c r="DO772" s="58"/>
      <c r="DP772" s="59"/>
      <c r="DQ772" s="59"/>
      <c r="DR772" s="59"/>
      <c r="DZ772" s="133"/>
    </row>
    <row r="773" spans="1:130" ht="12.75" customHeight="1" x14ac:dyDescent="0.2">
      <c r="A773" s="1">
        <v>18</v>
      </c>
      <c r="B773" s="163" t="s">
        <v>186</v>
      </c>
      <c r="C773" s="163" t="s">
        <v>151</v>
      </c>
      <c r="D773" s="335"/>
      <c r="E773" s="302"/>
      <c r="F773" s="302"/>
      <c r="G773" s="302"/>
      <c r="H773" s="303"/>
      <c r="I773" s="335"/>
      <c r="J773" s="302"/>
      <c r="K773" s="302"/>
      <c r="L773" s="302"/>
      <c r="M773" s="303"/>
      <c r="N773" s="336" t="str">
        <f t="shared" si="73"/>
        <v/>
      </c>
      <c r="O773" s="302"/>
      <c r="P773" s="302"/>
      <c r="Q773" s="303"/>
      <c r="R773" s="335"/>
      <c r="S773" s="302"/>
      <c r="T773" s="303"/>
      <c r="U773" s="335"/>
      <c r="V773" s="302"/>
      <c r="W773" s="303"/>
      <c r="X773" s="336" t="str">
        <f t="shared" si="74"/>
        <v/>
      </c>
      <c r="Y773" s="303"/>
      <c r="Z773" s="335" t="str">
        <f t="shared" si="75"/>
        <v/>
      </c>
      <c r="AA773" s="302"/>
      <c r="AB773" s="303"/>
      <c r="AC773" s="144"/>
      <c r="AD773" s="145"/>
      <c r="AE773" s="336"/>
      <c r="AF773" s="302"/>
      <c r="AG773" s="302"/>
      <c r="AH773" s="303"/>
      <c r="AI773" s="146"/>
      <c r="AJ773" s="145"/>
      <c r="AK773" s="336"/>
      <c r="AL773" s="302"/>
      <c r="AM773" s="302"/>
      <c r="AN773" s="303"/>
      <c r="AO773" s="146"/>
      <c r="AP773" s="145"/>
      <c r="AQ773" s="336"/>
      <c r="AR773" s="302"/>
      <c r="AS773" s="302"/>
      <c r="AT773" s="303"/>
      <c r="AU773" s="146"/>
      <c r="AV773" s="145"/>
      <c r="AW773" s="336"/>
      <c r="AX773" s="302"/>
      <c r="AY773" s="302"/>
      <c r="AZ773" s="303"/>
      <c r="BA773" s="146"/>
      <c r="BB773" s="145"/>
      <c r="BC773" s="336"/>
      <c r="BD773" s="303"/>
      <c r="BE773" s="163"/>
      <c r="BF773" s="306"/>
      <c r="BG773" s="302"/>
      <c r="BH773" s="303"/>
      <c r="BI773" s="336"/>
      <c r="BJ773" s="303"/>
      <c r="BK773" s="335" t="str">
        <f t="shared" si="76"/>
        <v/>
      </c>
      <c r="BL773" s="302"/>
      <c r="BM773" s="303"/>
      <c r="BN773" s="306"/>
      <c r="BO773" s="302"/>
      <c r="BP773" s="303"/>
      <c r="BQ773" s="306"/>
      <c r="BR773" s="303"/>
      <c r="BS773" s="148">
        <v>18</v>
      </c>
      <c r="BT773" s="335"/>
      <c r="BU773" s="302"/>
      <c r="BV773" s="302"/>
      <c r="BW773" s="303"/>
      <c r="BX773" s="2"/>
      <c r="BY773" s="8"/>
      <c r="BZ773" s="8"/>
      <c r="CA773" s="8"/>
      <c r="CB773" s="8"/>
      <c r="CC773" s="8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57"/>
      <c r="DI773" s="58"/>
      <c r="DJ773" s="58"/>
      <c r="DK773" s="57"/>
      <c r="DL773" s="58"/>
      <c r="DM773" s="58"/>
      <c r="DN773" s="57"/>
      <c r="DO773" s="58"/>
      <c r="DP773" s="59"/>
      <c r="DQ773" s="59"/>
      <c r="DR773" s="59"/>
      <c r="DZ773" s="133"/>
    </row>
    <row r="774" spans="1:130" ht="12.75" customHeight="1" x14ac:dyDescent="0.2">
      <c r="A774" s="1">
        <v>18</v>
      </c>
      <c r="B774" s="163" t="s">
        <v>195</v>
      </c>
      <c r="C774" s="163" t="s">
        <v>158</v>
      </c>
      <c r="D774" s="335"/>
      <c r="E774" s="302"/>
      <c r="F774" s="302"/>
      <c r="G774" s="302"/>
      <c r="H774" s="303"/>
      <c r="I774" s="335"/>
      <c r="J774" s="302"/>
      <c r="K774" s="302"/>
      <c r="L774" s="302"/>
      <c r="M774" s="303"/>
      <c r="N774" s="336" t="str">
        <f t="shared" si="73"/>
        <v/>
      </c>
      <c r="O774" s="302"/>
      <c r="P774" s="302"/>
      <c r="Q774" s="303"/>
      <c r="R774" s="335"/>
      <c r="S774" s="302"/>
      <c r="T774" s="303"/>
      <c r="U774" s="335"/>
      <c r="V774" s="302"/>
      <c r="W774" s="303"/>
      <c r="X774" s="336" t="str">
        <f t="shared" si="74"/>
        <v/>
      </c>
      <c r="Y774" s="303"/>
      <c r="Z774" s="335" t="str">
        <f t="shared" si="75"/>
        <v/>
      </c>
      <c r="AA774" s="302"/>
      <c r="AB774" s="303"/>
      <c r="AC774" s="144"/>
      <c r="AD774" s="145"/>
      <c r="AE774" s="336"/>
      <c r="AF774" s="302"/>
      <c r="AG774" s="302"/>
      <c r="AH774" s="303"/>
      <c r="AI774" s="146"/>
      <c r="AJ774" s="145"/>
      <c r="AK774" s="336"/>
      <c r="AL774" s="302"/>
      <c r="AM774" s="302"/>
      <c r="AN774" s="303"/>
      <c r="AO774" s="146"/>
      <c r="AP774" s="145"/>
      <c r="AQ774" s="336"/>
      <c r="AR774" s="302"/>
      <c r="AS774" s="302"/>
      <c r="AT774" s="303"/>
      <c r="AU774" s="146"/>
      <c r="AV774" s="145"/>
      <c r="AW774" s="336"/>
      <c r="AX774" s="302"/>
      <c r="AY774" s="302"/>
      <c r="AZ774" s="303"/>
      <c r="BA774" s="146"/>
      <c r="BB774" s="145"/>
      <c r="BC774" s="336"/>
      <c r="BD774" s="303"/>
      <c r="BE774" s="163"/>
      <c r="BF774" s="306"/>
      <c r="BG774" s="302"/>
      <c r="BH774" s="303"/>
      <c r="BI774" s="336"/>
      <c r="BJ774" s="303"/>
      <c r="BK774" s="335" t="str">
        <f t="shared" si="76"/>
        <v/>
      </c>
      <c r="BL774" s="302"/>
      <c r="BM774" s="303"/>
      <c r="BN774" s="306"/>
      <c r="BO774" s="302"/>
      <c r="BP774" s="303"/>
      <c r="BQ774" s="306"/>
      <c r="BR774" s="303"/>
      <c r="BS774" s="148">
        <v>19</v>
      </c>
      <c r="BT774" s="335"/>
      <c r="BU774" s="302"/>
      <c r="BV774" s="302"/>
      <c r="BW774" s="303"/>
      <c r="BX774" s="2"/>
      <c r="BY774" s="8"/>
      <c r="BZ774" s="8"/>
      <c r="CA774" s="8"/>
      <c r="CB774" s="8"/>
      <c r="CC774" s="8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57"/>
      <c r="DI774" s="58"/>
      <c r="DJ774" s="58"/>
      <c r="DK774" s="57"/>
      <c r="DL774" s="58"/>
      <c r="DM774" s="58"/>
      <c r="DN774" s="57"/>
      <c r="DO774" s="58"/>
      <c r="DP774" s="59"/>
      <c r="DQ774" s="59"/>
      <c r="DR774" s="59"/>
      <c r="DZ774" s="133"/>
    </row>
    <row r="775" spans="1:130" ht="12.75" customHeight="1" x14ac:dyDescent="0.2">
      <c r="A775" s="1">
        <v>18</v>
      </c>
      <c r="B775" s="163" t="s">
        <v>201</v>
      </c>
      <c r="C775" s="163" t="s">
        <v>163</v>
      </c>
      <c r="D775" s="335"/>
      <c r="E775" s="302"/>
      <c r="F775" s="302"/>
      <c r="G775" s="302"/>
      <c r="H775" s="303"/>
      <c r="I775" s="335"/>
      <c r="J775" s="302"/>
      <c r="K775" s="302"/>
      <c r="L775" s="302"/>
      <c r="M775" s="303"/>
      <c r="N775" s="336" t="str">
        <f t="shared" si="73"/>
        <v/>
      </c>
      <c r="O775" s="302"/>
      <c r="P775" s="302"/>
      <c r="Q775" s="303"/>
      <c r="R775" s="335"/>
      <c r="S775" s="302"/>
      <c r="T775" s="303"/>
      <c r="U775" s="335"/>
      <c r="V775" s="302"/>
      <c r="W775" s="303"/>
      <c r="X775" s="336" t="str">
        <f t="shared" si="74"/>
        <v/>
      </c>
      <c r="Y775" s="303"/>
      <c r="Z775" s="335" t="str">
        <f t="shared" si="75"/>
        <v/>
      </c>
      <c r="AA775" s="302"/>
      <c r="AB775" s="303"/>
      <c r="AC775" s="144"/>
      <c r="AD775" s="145"/>
      <c r="AE775" s="336"/>
      <c r="AF775" s="302"/>
      <c r="AG775" s="302"/>
      <c r="AH775" s="303"/>
      <c r="AI775" s="146"/>
      <c r="AJ775" s="145"/>
      <c r="AK775" s="336"/>
      <c r="AL775" s="302"/>
      <c r="AM775" s="302"/>
      <c r="AN775" s="303"/>
      <c r="AO775" s="146"/>
      <c r="AP775" s="145"/>
      <c r="AQ775" s="336"/>
      <c r="AR775" s="302"/>
      <c r="AS775" s="302"/>
      <c r="AT775" s="303"/>
      <c r="AU775" s="146"/>
      <c r="AV775" s="145"/>
      <c r="AW775" s="336"/>
      <c r="AX775" s="302"/>
      <c r="AY775" s="302"/>
      <c r="AZ775" s="303"/>
      <c r="BA775" s="146"/>
      <c r="BB775" s="145"/>
      <c r="BC775" s="336"/>
      <c r="BD775" s="303"/>
      <c r="BE775" s="163"/>
      <c r="BF775" s="306"/>
      <c r="BG775" s="302"/>
      <c r="BH775" s="303"/>
      <c r="BI775" s="336"/>
      <c r="BJ775" s="303"/>
      <c r="BK775" s="335" t="str">
        <f t="shared" si="76"/>
        <v/>
      </c>
      <c r="BL775" s="302"/>
      <c r="BM775" s="303"/>
      <c r="BN775" s="306"/>
      <c r="BO775" s="302"/>
      <c r="BP775" s="303"/>
      <c r="BQ775" s="306"/>
      <c r="BR775" s="303"/>
      <c r="BS775" s="148">
        <v>20</v>
      </c>
      <c r="BT775" s="335"/>
      <c r="BU775" s="302"/>
      <c r="BV775" s="302"/>
      <c r="BW775" s="303"/>
      <c r="BX775" s="2"/>
      <c r="BY775" s="8"/>
      <c r="BZ775" s="8"/>
      <c r="CA775" s="8"/>
      <c r="CB775" s="8"/>
      <c r="CC775" s="8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57"/>
      <c r="DI775" s="58"/>
      <c r="DJ775" s="58"/>
      <c r="DK775" s="57"/>
      <c r="DL775" s="58"/>
      <c r="DM775" s="58"/>
      <c r="DN775" s="57"/>
      <c r="DO775" s="58"/>
      <c r="DP775" s="59"/>
      <c r="DQ775" s="59"/>
      <c r="DR775" s="59"/>
      <c r="DZ775" s="133"/>
    </row>
    <row r="776" spans="1:130" ht="12.75" customHeight="1" x14ac:dyDescent="0.2">
      <c r="A776" s="1">
        <v>18</v>
      </c>
      <c r="B776" s="163" t="s">
        <v>209</v>
      </c>
      <c r="C776" s="163" t="s">
        <v>171</v>
      </c>
      <c r="D776" s="335"/>
      <c r="E776" s="302"/>
      <c r="F776" s="302"/>
      <c r="G776" s="302"/>
      <c r="H776" s="303"/>
      <c r="I776" s="335"/>
      <c r="J776" s="302"/>
      <c r="K776" s="302"/>
      <c r="L776" s="302"/>
      <c r="M776" s="303"/>
      <c r="N776" s="336" t="str">
        <f t="shared" si="73"/>
        <v/>
      </c>
      <c r="O776" s="302"/>
      <c r="P776" s="302"/>
      <c r="Q776" s="303"/>
      <c r="R776" s="335"/>
      <c r="S776" s="302"/>
      <c r="T776" s="303"/>
      <c r="U776" s="335"/>
      <c r="V776" s="302"/>
      <c r="W776" s="303"/>
      <c r="X776" s="336" t="str">
        <f t="shared" si="74"/>
        <v/>
      </c>
      <c r="Y776" s="303"/>
      <c r="Z776" s="335" t="str">
        <f t="shared" si="75"/>
        <v/>
      </c>
      <c r="AA776" s="302"/>
      <c r="AB776" s="303"/>
      <c r="AC776" s="144"/>
      <c r="AD776" s="145"/>
      <c r="AE776" s="336"/>
      <c r="AF776" s="302"/>
      <c r="AG776" s="302"/>
      <c r="AH776" s="303"/>
      <c r="AI776" s="146"/>
      <c r="AJ776" s="145"/>
      <c r="AK776" s="336"/>
      <c r="AL776" s="302"/>
      <c r="AM776" s="302"/>
      <c r="AN776" s="303"/>
      <c r="AO776" s="146"/>
      <c r="AP776" s="145"/>
      <c r="AQ776" s="336"/>
      <c r="AR776" s="302"/>
      <c r="AS776" s="302"/>
      <c r="AT776" s="303"/>
      <c r="AU776" s="146"/>
      <c r="AV776" s="145"/>
      <c r="AW776" s="336"/>
      <c r="AX776" s="302"/>
      <c r="AY776" s="302"/>
      <c r="AZ776" s="303"/>
      <c r="BA776" s="146"/>
      <c r="BB776" s="145"/>
      <c r="BC776" s="336"/>
      <c r="BD776" s="303"/>
      <c r="BE776" s="163"/>
      <c r="BF776" s="306"/>
      <c r="BG776" s="302"/>
      <c r="BH776" s="303"/>
      <c r="BI776" s="336"/>
      <c r="BJ776" s="303"/>
      <c r="BK776" s="335" t="str">
        <f t="shared" si="76"/>
        <v/>
      </c>
      <c r="BL776" s="302"/>
      <c r="BM776" s="303"/>
      <c r="BN776" s="306"/>
      <c r="BO776" s="302"/>
      <c r="BP776" s="303"/>
      <c r="BQ776" s="306"/>
      <c r="BR776" s="303"/>
      <c r="BS776" s="148">
        <v>21</v>
      </c>
      <c r="BT776" s="335"/>
      <c r="BU776" s="302"/>
      <c r="BV776" s="302"/>
      <c r="BW776" s="303"/>
      <c r="BX776" s="2"/>
      <c r="BY776" s="8"/>
      <c r="BZ776" s="8"/>
      <c r="CA776" s="8"/>
      <c r="CB776" s="8"/>
      <c r="CC776" s="8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57"/>
      <c r="DI776" s="58"/>
      <c r="DJ776" s="58"/>
      <c r="DK776" s="57"/>
      <c r="DL776" s="58"/>
      <c r="DM776" s="58"/>
      <c r="DN776" s="57"/>
      <c r="DO776" s="58"/>
      <c r="DP776" s="59"/>
      <c r="DQ776" s="59"/>
      <c r="DR776" s="59"/>
      <c r="DZ776" s="133"/>
    </row>
    <row r="777" spans="1:130" ht="12.75" customHeight="1" x14ac:dyDescent="0.2">
      <c r="A777" s="1">
        <v>18</v>
      </c>
      <c r="B777" s="163" t="s">
        <v>216</v>
      </c>
      <c r="C777" s="163" t="s">
        <v>177</v>
      </c>
      <c r="D777" s="335"/>
      <c r="E777" s="302"/>
      <c r="F777" s="302"/>
      <c r="G777" s="302"/>
      <c r="H777" s="303"/>
      <c r="I777" s="335"/>
      <c r="J777" s="302"/>
      <c r="K777" s="302"/>
      <c r="L777" s="302"/>
      <c r="M777" s="303"/>
      <c r="N777" s="336" t="str">
        <f t="shared" si="73"/>
        <v/>
      </c>
      <c r="O777" s="302"/>
      <c r="P777" s="302"/>
      <c r="Q777" s="303"/>
      <c r="R777" s="335"/>
      <c r="S777" s="302"/>
      <c r="T777" s="303"/>
      <c r="U777" s="335"/>
      <c r="V777" s="302"/>
      <c r="W777" s="303"/>
      <c r="X777" s="336" t="str">
        <f t="shared" si="74"/>
        <v/>
      </c>
      <c r="Y777" s="303"/>
      <c r="Z777" s="335" t="str">
        <f t="shared" si="75"/>
        <v/>
      </c>
      <c r="AA777" s="302"/>
      <c r="AB777" s="303"/>
      <c r="AC777" s="144"/>
      <c r="AD777" s="145"/>
      <c r="AE777" s="336"/>
      <c r="AF777" s="302"/>
      <c r="AG777" s="302"/>
      <c r="AH777" s="303"/>
      <c r="AI777" s="146"/>
      <c r="AJ777" s="145"/>
      <c r="AK777" s="336"/>
      <c r="AL777" s="302"/>
      <c r="AM777" s="302"/>
      <c r="AN777" s="303"/>
      <c r="AO777" s="146"/>
      <c r="AP777" s="145"/>
      <c r="AQ777" s="336"/>
      <c r="AR777" s="302"/>
      <c r="AS777" s="302"/>
      <c r="AT777" s="303"/>
      <c r="AU777" s="146"/>
      <c r="AV777" s="145"/>
      <c r="AW777" s="336"/>
      <c r="AX777" s="302"/>
      <c r="AY777" s="302"/>
      <c r="AZ777" s="303"/>
      <c r="BA777" s="146"/>
      <c r="BB777" s="145"/>
      <c r="BC777" s="336"/>
      <c r="BD777" s="303"/>
      <c r="BE777" s="163"/>
      <c r="BF777" s="306"/>
      <c r="BG777" s="302"/>
      <c r="BH777" s="303"/>
      <c r="BI777" s="336"/>
      <c r="BJ777" s="303"/>
      <c r="BK777" s="335" t="str">
        <f t="shared" si="76"/>
        <v/>
      </c>
      <c r="BL777" s="302"/>
      <c r="BM777" s="303"/>
      <c r="BN777" s="306"/>
      <c r="BO777" s="302"/>
      <c r="BP777" s="303"/>
      <c r="BQ777" s="306"/>
      <c r="BR777" s="303"/>
      <c r="BS777" s="148">
        <v>22</v>
      </c>
      <c r="BT777" s="335"/>
      <c r="BU777" s="302"/>
      <c r="BV777" s="302"/>
      <c r="BW777" s="303"/>
      <c r="BX777" s="2"/>
      <c r="BY777" s="8"/>
      <c r="BZ777" s="8"/>
      <c r="CA777" s="8"/>
      <c r="CB777" s="8"/>
      <c r="CC777" s="8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57"/>
      <c r="DI777" s="58"/>
      <c r="DJ777" s="58"/>
      <c r="DK777" s="57"/>
      <c r="DL777" s="58"/>
      <c r="DM777" s="58"/>
      <c r="DN777" s="57"/>
      <c r="DO777" s="58"/>
      <c r="DP777" s="59"/>
      <c r="DQ777" s="59"/>
      <c r="DR777" s="59"/>
      <c r="DZ777" s="133"/>
    </row>
    <row r="778" spans="1:130" ht="12.75" customHeight="1" x14ac:dyDescent="0.2">
      <c r="A778" s="1">
        <v>18</v>
      </c>
      <c r="B778" s="163" t="s">
        <v>224</v>
      </c>
      <c r="C778" s="163" t="s">
        <v>186</v>
      </c>
      <c r="D778" s="335"/>
      <c r="E778" s="302"/>
      <c r="F778" s="302"/>
      <c r="G778" s="302"/>
      <c r="H778" s="303"/>
      <c r="I778" s="335"/>
      <c r="J778" s="302"/>
      <c r="K778" s="302"/>
      <c r="L778" s="302"/>
      <c r="M778" s="303"/>
      <c r="N778" s="336" t="str">
        <f t="shared" si="73"/>
        <v/>
      </c>
      <c r="O778" s="302"/>
      <c r="P778" s="302"/>
      <c r="Q778" s="303"/>
      <c r="R778" s="335"/>
      <c r="S778" s="302"/>
      <c r="T778" s="303"/>
      <c r="U778" s="335"/>
      <c r="V778" s="302"/>
      <c r="W778" s="303"/>
      <c r="X778" s="336" t="str">
        <f t="shared" si="74"/>
        <v/>
      </c>
      <c r="Y778" s="303"/>
      <c r="Z778" s="335" t="str">
        <f t="shared" si="75"/>
        <v/>
      </c>
      <c r="AA778" s="302"/>
      <c r="AB778" s="303"/>
      <c r="AC778" s="144"/>
      <c r="AD778" s="145"/>
      <c r="AE778" s="336"/>
      <c r="AF778" s="302"/>
      <c r="AG778" s="302"/>
      <c r="AH778" s="303"/>
      <c r="AI778" s="146"/>
      <c r="AJ778" s="145"/>
      <c r="AK778" s="336"/>
      <c r="AL778" s="302"/>
      <c r="AM778" s="302"/>
      <c r="AN778" s="303"/>
      <c r="AO778" s="146"/>
      <c r="AP778" s="145"/>
      <c r="AQ778" s="336"/>
      <c r="AR778" s="302"/>
      <c r="AS778" s="302"/>
      <c r="AT778" s="303"/>
      <c r="AU778" s="146"/>
      <c r="AV778" s="145"/>
      <c r="AW778" s="336"/>
      <c r="AX778" s="302"/>
      <c r="AY778" s="302"/>
      <c r="AZ778" s="303"/>
      <c r="BA778" s="146"/>
      <c r="BB778" s="145"/>
      <c r="BC778" s="336"/>
      <c r="BD778" s="303"/>
      <c r="BE778" s="163"/>
      <c r="BF778" s="306"/>
      <c r="BG778" s="302"/>
      <c r="BH778" s="303"/>
      <c r="BI778" s="336"/>
      <c r="BJ778" s="303"/>
      <c r="BK778" s="335" t="str">
        <f t="shared" si="76"/>
        <v/>
      </c>
      <c r="BL778" s="302"/>
      <c r="BM778" s="303"/>
      <c r="BN778" s="306"/>
      <c r="BO778" s="302"/>
      <c r="BP778" s="303"/>
      <c r="BQ778" s="306"/>
      <c r="BR778" s="303"/>
      <c r="BS778" s="148">
        <v>23</v>
      </c>
      <c r="BT778" s="335"/>
      <c r="BU778" s="302"/>
      <c r="BV778" s="302"/>
      <c r="BW778" s="303"/>
      <c r="BX778" s="2"/>
      <c r="BY778" s="8"/>
      <c r="BZ778" s="8"/>
      <c r="CA778" s="8"/>
      <c r="CB778" s="8"/>
      <c r="CC778" s="8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57"/>
      <c r="DI778" s="58"/>
      <c r="DJ778" s="58"/>
      <c r="DK778" s="57"/>
      <c r="DL778" s="58"/>
      <c r="DM778" s="58"/>
      <c r="DN778" s="57"/>
      <c r="DO778" s="58"/>
      <c r="DP778" s="59"/>
      <c r="DQ778" s="59"/>
      <c r="DR778" s="59"/>
      <c r="DZ778" s="133"/>
    </row>
    <row r="779" spans="1:130" ht="12.75" customHeight="1" x14ac:dyDescent="0.2">
      <c r="A779" s="1">
        <v>18</v>
      </c>
      <c r="B779" s="163" t="s">
        <v>232</v>
      </c>
      <c r="C779" s="163" t="s">
        <v>195</v>
      </c>
      <c r="D779" s="335"/>
      <c r="E779" s="302"/>
      <c r="F779" s="302"/>
      <c r="G779" s="302"/>
      <c r="H779" s="303"/>
      <c r="I779" s="335"/>
      <c r="J779" s="302"/>
      <c r="K779" s="302"/>
      <c r="L779" s="302"/>
      <c r="M779" s="303"/>
      <c r="N779" s="336" t="str">
        <f t="shared" si="73"/>
        <v/>
      </c>
      <c r="O779" s="302"/>
      <c r="P779" s="302"/>
      <c r="Q779" s="303"/>
      <c r="R779" s="335"/>
      <c r="S779" s="302"/>
      <c r="T779" s="303"/>
      <c r="U779" s="335"/>
      <c r="V779" s="302"/>
      <c r="W779" s="303"/>
      <c r="X779" s="336" t="str">
        <f t="shared" si="74"/>
        <v/>
      </c>
      <c r="Y779" s="303"/>
      <c r="Z779" s="335" t="str">
        <f t="shared" si="75"/>
        <v/>
      </c>
      <c r="AA779" s="302"/>
      <c r="AB779" s="303"/>
      <c r="AC779" s="144"/>
      <c r="AD779" s="145"/>
      <c r="AE779" s="336"/>
      <c r="AF779" s="302"/>
      <c r="AG779" s="302"/>
      <c r="AH779" s="303"/>
      <c r="AI779" s="146"/>
      <c r="AJ779" s="145"/>
      <c r="AK779" s="336"/>
      <c r="AL779" s="302"/>
      <c r="AM779" s="302"/>
      <c r="AN779" s="303"/>
      <c r="AO779" s="146"/>
      <c r="AP779" s="145"/>
      <c r="AQ779" s="336"/>
      <c r="AR779" s="302"/>
      <c r="AS779" s="302"/>
      <c r="AT779" s="303"/>
      <c r="AU779" s="146"/>
      <c r="AV779" s="145"/>
      <c r="AW779" s="336"/>
      <c r="AX779" s="302"/>
      <c r="AY779" s="302"/>
      <c r="AZ779" s="303"/>
      <c r="BA779" s="146"/>
      <c r="BB779" s="145"/>
      <c r="BC779" s="336"/>
      <c r="BD779" s="303"/>
      <c r="BE779" s="163"/>
      <c r="BF779" s="306"/>
      <c r="BG779" s="302"/>
      <c r="BH779" s="303"/>
      <c r="BI779" s="336"/>
      <c r="BJ779" s="303"/>
      <c r="BK779" s="335" t="str">
        <f t="shared" si="76"/>
        <v/>
      </c>
      <c r="BL779" s="302"/>
      <c r="BM779" s="303"/>
      <c r="BN779" s="306"/>
      <c r="BO779" s="302"/>
      <c r="BP779" s="303"/>
      <c r="BQ779" s="306"/>
      <c r="BR779" s="303"/>
      <c r="BS779" s="148">
        <v>24</v>
      </c>
      <c r="BT779" s="335"/>
      <c r="BU779" s="302"/>
      <c r="BV779" s="302"/>
      <c r="BW779" s="303"/>
      <c r="BX779" s="2"/>
      <c r="BY779" s="8"/>
      <c r="BZ779" s="8"/>
      <c r="CA779" s="8"/>
      <c r="CB779" s="8"/>
      <c r="CC779" s="8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57"/>
      <c r="DI779" s="58"/>
      <c r="DJ779" s="58"/>
      <c r="DK779" s="57"/>
      <c r="DL779" s="58"/>
      <c r="DM779" s="58"/>
      <c r="DN779" s="57"/>
      <c r="DO779" s="58"/>
      <c r="DP779" s="59"/>
      <c r="DQ779" s="59"/>
      <c r="DR779" s="59"/>
      <c r="DZ779" s="133"/>
    </row>
    <row r="780" spans="1:130" ht="12.75" customHeight="1" x14ac:dyDescent="0.2">
      <c r="A780" s="1">
        <v>18</v>
      </c>
      <c r="B780" s="163" t="s">
        <v>239</v>
      </c>
      <c r="C780" s="163" t="s">
        <v>201</v>
      </c>
      <c r="D780" s="335"/>
      <c r="E780" s="302"/>
      <c r="F780" s="302"/>
      <c r="G780" s="302"/>
      <c r="H780" s="303"/>
      <c r="I780" s="335"/>
      <c r="J780" s="302"/>
      <c r="K780" s="302"/>
      <c r="L780" s="302"/>
      <c r="M780" s="303"/>
      <c r="N780" s="336" t="str">
        <f t="shared" si="73"/>
        <v/>
      </c>
      <c r="O780" s="302"/>
      <c r="P780" s="302"/>
      <c r="Q780" s="303"/>
      <c r="R780" s="335"/>
      <c r="S780" s="302"/>
      <c r="T780" s="303"/>
      <c r="U780" s="335"/>
      <c r="V780" s="302"/>
      <c r="W780" s="303"/>
      <c r="X780" s="336" t="str">
        <f t="shared" si="74"/>
        <v/>
      </c>
      <c r="Y780" s="303"/>
      <c r="Z780" s="335" t="str">
        <f t="shared" si="75"/>
        <v/>
      </c>
      <c r="AA780" s="302"/>
      <c r="AB780" s="303"/>
      <c r="AC780" s="144"/>
      <c r="AD780" s="145"/>
      <c r="AE780" s="336"/>
      <c r="AF780" s="302"/>
      <c r="AG780" s="302"/>
      <c r="AH780" s="303"/>
      <c r="AI780" s="146"/>
      <c r="AJ780" s="145"/>
      <c r="AK780" s="336"/>
      <c r="AL780" s="302"/>
      <c r="AM780" s="302"/>
      <c r="AN780" s="303"/>
      <c r="AO780" s="146"/>
      <c r="AP780" s="145"/>
      <c r="AQ780" s="336"/>
      <c r="AR780" s="302"/>
      <c r="AS780" s="302"/>
      <c r="AT780" s="303"/>
      <c r="AU780" s="146"/>
      <c r="AV780" s="145"/>
      <c r="AW780" s="336"/>
      <c r="AX780" s="302"/>
      <c r="AY780" s="302"/>
      <c r="AZ780" s="303"/>
      <c r="BA780" s="146"/>
      <c r="BB780" s="145"/>
      <c r="BC780" s="336"/>
      <c r="BD780" s="303"/>
      <c r="BE780" s="163"/>
      <c r="BF780" s="306"/>
      <c r="BG780" s="302"/>
      <c r="BH780" s="303"/>
      <c r="BI780" s="336"/>
      <c r="BJ780" s="303"/>
      <c r="BK780" s="335" t="str">
        <f t="shared" si="76"/>
        <v/>
      </c>
      <c r="BL780" s="302"/>
      <c r="BM780" s="303"/>
      <c r="BN780" s="306"/>
      <c r="BO780" s="302"/>
      <c r="BP780" s="303"/>
      <c r="BQ780" s="306"/>
      <c r="BR780" s="303"/>
      <c r="BS780" s="147" t="s">
        <v>19</v>
      </c>
      <c r="BT780" s="335"/>
      <c r="BU780" s="302"/>
      <c r="BV780" s="302"/>
      <c r="BW780" s="303"/>
      <c r="BX780" s="2"/>
      <c r="BY780" s="8"/>
      <c r="BZ780" s="8"/>
      <c r="CA780" s="8"/>
      <c r="CB780" s="8"/>
      <c r="CC780" s="8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57"/>
      <c r="DI780" s="58"/>
      <c r="DJ780" s="58"/>
      <c r="DK780" s="57"/>
      <c r="DL780" s="58"/>
      <c r="DM780" s="58"/>
      <c r="DN780" s="57"/>
      <c r="DO780" s="58"/>
      <c r="DP780" s="59"/>
      <c r="DQ780" s="59"/>
      <c r="DR780" s="59"/>
      <c r="DZ780" s="133"/>
    </row>
    <row r="781" spans="1:130" ht="12.75" customHeight="1" x14ac:dyDescent="0.2">
      <c r="A781" s="1">
        <v>18</v>
      </c>
      <c r="B781" s="162" t="s">
        <v>2</v>
      </c>
      <c r="C781" s="162" t="s">
        <v>209</v>
      </c>
      <c r="D781" s="335"/>
      <c r="E781" s="302"/>
      <c r="F781" s="302"/>
      <c r="G781" s="302"/>
      <c r="H781" s="303"/>
      <c r="I781" s="335"/>
      <c r="J781" s="302"/>
      <c r="K781" s="302"/>
      <c r="L781" s="302"/>
      <c r="M781" s="303"/>
      <c r="N781" s="336" t="str">
        <f t="shared" si="73"/>
        <v/>
      </c>
      <c r="O781" s="302"/>
      <c r="P781" s="302"/>
      <c r="Q781" s="303"/>
      <c r="R781" s="335"/>
      <c r="S781" s="302"/>
      <c r="T781" s="303"/>
      <c r="U781" s="335"/>
      <c r="V781" s="302"/>
      <c r="W781" s="303"/>
      <c r="X781" s="336" t="str">
        <f t="shared" si="74"/>
        <v/>
      </c>
      <c r="Y781" s="303"/>
      <c r="Z781" s="335" t="str">
        <f t="shared" si="75"/>
        <v/>
      </c>
      <c r="AA781" s="302"/>
      <c r="AB781" s="303"/>
      <c r="AC781" s="144"/>
      <c r="AD781" s="145"/>
      <c r="AE781" s="336"/>
      <c r="AF781" s="302"/>
      <c r="AG781" s="302"/>
      <c r="AH781" s="303"/>
      <c r="AI781" s="146"/>
      <c r="AJ781" s="145"/>
      <c r="AK781" s="336"/>
      <c r="AL781" s="302"/>
      <c r="AM781" s="302"/>
      <c r="AN781" s="303"/>
      <c r="AO781" s="146"/>
      <c r="AP781" s="145"/>
      <c r="AQ781" s="336"/>
      <c r="AR781" s="302"/>
      <c r="AS781" s="302"/>
      <c r="AT781" s="303"/>
      <c r="AU781" s="146"/>
      <c r="AV781" s="145"/>
      <c r="AW781" s="336"/>
      <c r="AX781" s="302"/>
      <c r="AY781" s="302"/>
      <c r="AZ781" s="303"/>
      <c r="BA781" s="146"/>
      <c r="BB781" s="145"/>
      <c r="BC781" s="336"/>
      <c r="BD781" s="303"/>
      <c r="BE781" s="163"/>
      <c r="BF781" s="306"/>
      <c r="BG781" s="302"/>
      <c r="BH781" s="303"/>
      <c r="BI781" s="336"/>
      <c r="BJ781" s="303"/>
      <c r="BK781" s="335" t="str">
        <f t="shared" si="76"/>
        <v/>
      </c>
      <c r="BL781" s="302"/>
      <c r="BM781" s="303"/>
      <c r="BN781" s="306"/>
      <c r="BO781" s="302"/>
      <c r="BP781" s="303"/>
      <c r="BQ781" s="306"/>
      <c r="BR781" s="303"/>
      <c r="BS781" s="147" t="s">
        <v>27</v>
      </c>
      <c r="BT781" s="335"/>
      <c r="BU781" s="302"/>
      <c r="BV781" s="302"/>
      <c r="BW781" s="303"/>
      <c r="BX781" s="2"/>
      <c r="BY781" s="8"/>
      <c r="BZ781" s="8"/>
      <c r="CA781" s="8"/>
      <c r="CB781" s="8"/>
      <c r="CC781" s="8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57"/>
      <c r="DI781" s="58"/>
      <c r="DJ781" s="58"/>
      <c r="DK781" s="57"/>
      <c r="DL781" s="58"/>
      <c r="DM781" s="58"/>
      <c r="DN781" s="57"/>
      <c r="DO781" s="58"/>
      <c r="DP781" s="59"/>
      <c r="DQ781" s="59"/>
      <c r="DR781" s="59"/>
      <c r="DZ781" s="133"/>
    </row>
    <row r="782" spans="1:130" ht="12.75" customHeight="1" x14ac:dyDescent="0.2">
      <c r="A782" s="1">
        <v>18</v>
      </c>
      <c r="B782" s="162" t="s">
        <v>19</v>
      </c>
      <c r="C782" s="162" t="s">
        <v>216</v>
      </c>
      <c r="D782" s="335"/>
      <c r="E782" s="302"/>
      <c r="F782" s="302"/>
      <c r="G782" s="302"/>
      <c r="H782" s="303"/>
      <c r="I782" s="335"/>
      <c r="J782" s="302"/>
      <c r="K782" s="302"/>
      <c r="L782" s="302"/>
      <c r="M782" s="303"/>
      <c r="N782" s="336" t="str">
        <f t="shared" si="73"/>
        <v/>
      </c>
      <c r="O782" s="302"/>
      <c r="P782" s="302"/>
      <c r="Q782" s="303"/>
      <c r="R782" s="335"/>
      <c r="S782" s="302"/>
      <c r="T782" s="303"/>
      <c r="U782" s="335"/>
      <c r="V782" s="302"/>
      <c r="W782" s="303"/>
      <c r="X782" s="336" t="str">
        <f t="shared" si="74"/>
        <v/>
      </c>
      <c r="Y782" s="303"/>
      <c r="Z782" s="335" t="str">
        <f t="shared" si="75"/>
        <v/>
      </c>
      <c r="AA782" s="302"/>
      <c r="AB782" s="303"/>
      <c r="AC782" s="144"/>
      <c r="AD782" s="145"/>
      <c r="AE782" s="336"/>
      <c r="AF782" s="302"/>
      <c r="AG782" s="302"/>
      <c r="AH782" s="303"/>
      <c r="AI782" s="146"/>
      <c r="AJ782" s="145"/>
      <c r="AK782" s="336"/>
      <c r="AL782" s="302"/>
      <c r="AM782" s="302"/>
      <c r="AN782" s="303"/>
      <c r="AO782" s="146"/>
      <c r="AP782" s="145"/>
      <c r="AQ782" s="336"/>
      <c r="AR782" s="302"/>
      <c r="AS782" s="302"/>
      <c r="AT782" s="303"/>
      <c r="AU782" s="146"/>
      <c r="AV782" s="145"/>
      <c r="AW782" s="336"/>
      <c r="AX782" s="302"/>
      <c r="AY782" s="302"/>
      <c r="AZ782" s="303"/>
      <c r="BA782" s="146"/>
      <c r="BB782" s="145"/>
      <c r="BC782" s="336"/>
      <c r="BD782" s="303"/>
      <c r="BE782" s="163"/>
      <c r="BF782" s="306"/>
      <c r="BG782" s="302"/>
      <c r="BH782" s="303"/>
      <c r="BI782" s="336"/>
      <c r="BJ782" s="303"/>
      <c r="BK782" s="335" t="str">
        <f t="shared" si="76"/>
        <v/>
      </c>
      <c r="BL782" s="302"/>
      <c r="BM782" s="303"/>
      <c r="BN782" s="306"/>
      <c r="BO782" s="302"/>
      <c r="BP782" s="303"/>
      <c r="BQ782" s="306"/>
      <c r="BR782" s="303"/>
      <c r="BS782" s="147" t="s">
        <v>33</v>
      </c>
      <c r="BT782" s="335"/>
      <c r="BU782" s="302"/>
      <c r="BV782" s="302"/>
      <c r="BW782" s="303"/>
      <c r="BX782" s="2"/>
      <c r="BY782" s="8"/>
      <c r="BZ782" s="8"/>
      <c r="CA782" s="8"/>
      <c r="CB782" s="8"/>
      <c r="CC782" s="8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57"/>
      <c r="DI782" s="58"/>
      <c r="DJ782" s="58"/>
      <c r="DK782" s="57"/>
      <c r="DL782" s="58"/>
      <c r="DM782" s="58"/>
      <c r="DN782" s="57"/>
      <c r="DO782" s="58"/>
      <c r="DP782" s="59"/>
      <c r="DQ782" s="59"/>
      <c r="DR782" s="59"/>
      <c r="DZ782" s="133"/>
    </row>
    <row r="783" spans="1:130" ht="12.75" customHeight="1" x14ac:dyDescent="0.2">
      <c r="A783" s="1">
        <v>18</v>
      </c>
      <c r="B783" s="162" t="s">
        <v>27</v>
      </c>
      <c r="C783" s="162" t="s">
        <v>224</v>
      </c>
      <c r="D783" s="335"/>
      <c r="E783" s="302"/>
      <c r="F783" s="302"/>
      <c r="G783" s="302"/>
      <c r="H783" s="303"/>
      <c r="I783" s="335"/>
      <c r="J783" s="302"/>
      <c r="K783" s="302"/>
      <c r="L783" s="302"/>
      <c r="M783" s="303"/>
      <c r="N783" s="336" t="str">
        <f t="shared" si="73"/>
        <v/>
      </c>
      <c r="O783" s="302"/>
      <c r="P783" s="302"/>
      <c r="Q783" s="303"/>
      <c r="R783" s="335"/>
      <c r="S783" s="302"/>
      <c r="T783" s="303"/>
      <c r="U783" s="335"/>
      <c r="V783" s="302"/>
      <c r="W783" s="303"/>
      <c r="X783" s="336" t="str">
        <f t="shared" si="74"/>
        <v/>
      </c>
      <c r="Y783" s="303"/>
      <c r="Z783" s="335" t="str">
        <f t="shared" si="75"/>
        <v/>
      </c>
      <c r="AA783" s="302"/>
      <c r="AB783" s="303"/>
      <c r="AC783" s="144"/>
      <c r="AD783" s="145"/>
      <c r="AE783" s="336"/>
      <c r="AF783" s="302"/>
      <c r="AG783" s="302"/>
      <c r="AH783" s="303"/>
      <c r="AI783" s="146"/>
      <c r="AJ783" s="145"/>
      <c r="AK783" s="336"/>
      <c r="AL783" s="302"/>
      <c r="AM783" s="302"/>
      <c r="AN783" s="303"/>
      <c r="AO783" s="146"/>
      <c r="AP783" s="145"/>
      <c r="AQ783" s="336"/>
      <c r="AR783" s="302"/>
      <c r="AS783" s="302"/>
      <c r="AT783" s="303"/>
      <c r="AU783" s="146"/>
      <c r="AV783" s="145"/>
      <c r="AW783" s="336"/>
      <c r="AX783" s="302"/>
      <c r="AY783" s="302"/>
      <c r="AZ783" s="303"/>
      <c r="BA783" s="146"/>
      <c r="BB783" s="145"/>
      <c r="BC783" s="336"/>
      <c r="BD783" s="303"/>
      <c r="BE783" s="163"/>
      <c r="BF783" s="306"/>
      <c r="BG783" s="302"/>
      <c r="BH783" s="303"/>
      <c r="BI783" s="336"/>
      <c r="BJ783" s="303"/>
      <c r="BK783" s="335" t="str">
        <f t="shared" si="76"/>
        <v/>
      </c>
      <c r="BL783" s="302"/>
      <c r="BM783" s="303"/>
      <c r="BN783" s="306"/>
      <c r="BO783" s="302"/>
      <c r="BP783" s="303"/>
      <c r="BQ783" s="306"/>
      <c r="BR783" s="303"/>
      <c r="BS783" s="147" t="s">
        <v>47</v>
      </c>
      <c r="BT783" s="335"/>
      <c r="BU783" s="302"/>
      <c r="BV783" s="302"/>
      <c r="BW783" s="303"/>
      <c r="BX783" s="2"/>
      <c r="BY783" s="8"/>
      <c r="BZ783" s="8"/>
      <c r="CA783" s="8"/>
      <c r="CB783" s="8"/>
      <c r="CC783" s="8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57"/>
      <c r="DI783" s="58"/>
      <c r="DJ783" s="58"/>
      <c r="DK783" s="57"/>
      <c r="DL783" s="58"/>
      <c r="DM783" s="58"/>
      <c r="DN783" s="57"/>
      <c r="DO783" s="58"/>
      <c r="DP783" s="59"/>
      <c r="DQ783" s="59"/>
      <c r="DR783" s="59"/>
      <c r="DZ783" s="133"/>
    </row>
    <row r="784" spans="1:130" ht="12.75" customHeight="1" x14ac:dyDescent="0.2">
      <c r="A784" s="1">
        <v>18</v>
      </c>
      <c r="B784" s="162" t="s">
        <v>33</v>
      </c>
      <c r="C784" s="162" t="s">
        <v>232</v>
      </c>
      <c r="D784" s="335"/>
      <c r="E784" s="302"/>
      <c r="F784" s="302"/>
      <c r="G784" s="302"/>
      <c r="H784" s="303"/>
      <c r="I784" s="335"/>
      <c r="J784" s="302"/>
      <c r="K784" s="302"/>
      <c r="L784" s="302"/>
      <c r="M784" s="303"/>
      <c r="N784" s="336" t="str">
        <f t="shared" si="73"/>
        <v/>
      </c>
      <c r="O784" s="302"/>
      <c r="P784" s="302"/>
      <c r="Q784" s="303"/>
      <c r="R784" s="335"/>
      <c r="S784" s="302"/>
      <c r="T784" s="303"/>
      <c r="U784" s="335"/>
      <c r="V784" s="302"/>
      <c r="W784" s="303"/>
      <c r="X784" s="336" t="str">
        <f t="shared" si="74"/>
        <v/>
      </c>
      <c r="Y784" s="303"/>
      <c r="Z784" s="335" t="str">
        <f t="shared" si="75"/>
        <v/>
      </c>
      <c r="AA784" s="302"/>
      <c r="AB784" s="303"/>
      <c r="AC784" s="144"/>
      <c r="AD784" s="145"/>
      <c r="AE784" s="336"/>
      <c r="AF784" s="302"/>
      <c r="AG784" s="302"/>
      <c r="AH784" s="303"/>
      <c r="AI784" s="146"/>
      <c r="AJ784" s="145"/>
      <c r="AK784" s="336"/>
      <c r="AL784" s="302"/>
      <c r="AM784" s="302"/>
      <c r="AN784" s="303"/>
      <c r="AO784" s="146"/>
      <c r="AP784" s="145"/>
      <c r="AQ784" s="336"/>
      <c r="AR784" s="302"/>
      <c r="AS784" s="302"/>
      <c r="AT784" s="303"/>
      <c r="AU784" s="146"/>
      <c r="AV784" s="145"/>
      <c r="AW784" s="336"/>
      <c r="AX784" s="302"/>
      <c r="AY784" s="302"/>
      <c r="AZ784" s="303"/>
      <c r="BA784" s="146"/>
      <c r="BB784" s="145"/>
      <c r="BC784" s="336"/>
      <c r="BD784" s="303"/>
      <c r="BE784" s="163"/>
      <c r="BF784" s="306"/>
      <c r="BG784" s="302"/>
      <c r="BH784" s="303"/>
      <c r="BI784" s="336"/>
      <c r="BJ784" s="303"/>
      <c r="BK784" s="335" t="str">
        <f t="shared" si="76"/>
        <v/>
      </c>
      <c r="BL784" s="302"/>
      <c r="BM784" s="303"/>
      <c r="BN784" s="306"/>
      <c r="BO784" s="302"/>
      <c r="BP784" s="303"/>
      <c r="BQ784" s="306"/>
      <c r="BR784" s="303"/>
      <c r="BS784" s="147" t="s">
        <v>75</v>
      </c>
      <c r="BT784" s="335"/>
      <c r="BU784" s="302"/>
      <c r="BV784" s="302"/>
      <c r="BW784" s="303"/>
      <c r="BX784" s="2"/>
      <c r="BY784" s="8"/>
      <c r="BZ784" s="8"/>
      <c r="CA784" s="8"/>
      <c r="CB784" s="8"/>
      <c r="CC784" s="8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57"/>
      <c r="DI784" s="58"/>
      <c r="DJ784" s="58"/>
      <c r="DK784" s="57"/>
      <c r="DL784" s="58"/>
      <c r="DM784" s="58"/>
      <c r="DN784" s="57"/>
      <c r="DO784" s="58"/>
      <c r="DP784" s="59"/>
      <c r="DQ784" s="59"/>
      <c r="DR784" s="59"/>
      <c r="DZ784" s="133"/>
    </row>
    <row r="785" spans="1:130" ht="12.75" customHeight="1" x14ac:dyDescent="0.2">
      <c r="A785" s="1">
        <v>18</v>
      </c>
      <c r="B785" s="162" t="s">
        <v>47</v>
      </c>
      <c r="C785" s="162" t="s">
        <v>239</v>
      </c>
      <c r="D785" s="335"/>
      <c r="E785" s="302"/>
      <c r="F785" s="302"/>
      <c r="G785" s="302"/>
      <c r="H785" s="303"/>
      <c r="I785" s="335"/>
      <c r="J785" s="302"/>
      <c r="K785" s="302"/>
      <c r="L785" s="302"/>
      <c r="M785" s="303"/>
      <c r="N785" s="336" t="str">
        <f t="shared" si="73"/>
        <v/>
      </c>
      <c r="O785" s="302"/>
      <c r="P785" s="302"/>
      <c r="Q785" s="303"/>
      <c r="R785" s="335"/>
      <c r="S785" s="302"/>
      <c r="T785" s="303"/>
      <c r="U785" s="335"/>
      <c r="V785" s="302"/>
      <c r="W785" s="303"/>
      <c r="X785" s="336" t="str">
        <f t="shared" si="74"/>
        <v/>
      </c>
      <c r="Y785" s="303"/>
      <c r="Z785" s="335" t="str">
        <f t="shared" si="75"/>
        <v/>
      </c>
      <c r="AA785" s="302"/>
      <c r="AB785" s="303"/>
      <c r="AC785" s="144"/>
      <c r="AD785" s="145"/>
      <c r="AE785" s="336"/>
      <c r="AF785" s="302"/>
      <c r="AG785" s="302"/>
      <c r="AH785" s="303"/>
      <c r="AI785" s="146"/>
      <c r="AJ785" s="145"/>
      <c r="AK785" s="336"/>
      <c r="AL785" s="302"/>
      <c r="AM785" s="302"/>
      <c r="AN785" s="303"/>
      <c r="AO785" s="146"/>
      <c r="AP785" s="145"/>
      <c r="AQ785" s="336"/>
      <c r="AR785" s="302"/>
      <c r="AS785" s="302"/>
      <c r="AT785" s="303"/>
      <c r="AU785" s="146"/>
      <c r="AV785" s="145"/>
      <c r="AW785" s="336"/>
      <c r="AX785" s="302"/>
      <c r="AY785" s="302"/>
      <c r="AZ785" s="303"/>
      <c r="BA785" s="146"/>
      <c r="BB785" s="145"/>
      <c r="BC785" s="336"/>
      <c r="BD785" s="303"/>
      <c r="BE785" s="163"/>
      <c r="BF785" s="306"/>
      <c r="BG785" s="302"/>
      <c r="BH785" s="303"/>
      <c r="BI785" s="336"/>
      <c r="BJ785" s="303"/>
      <c r="BK785" s="335" t="str">
        <f t="shared" si="76"/>
        <v/>
      </c>
      <c r="BL785" s="302"/>
      <c r="BM785" s="303"/>
      <c r="BN785" s="306"/>
      <c r="BO785" s="302"/>
      <c r="BP785" s="303"/>
      <c r="BQ785" s="306"/>
      <c r="BR785" s="303"/>
      <c r="BS785" s="147" t="s">
        <v>87</v>
      </c>
      <c r="BT785" s="335"/>
      <c r="BU785" s="302"/>
      <c r="BV785" s="302"/>
      <c r="BW785" s="303"/>
      <c r="BX785" s="2"/>
      <c r="BY785" s="8"/>
      <c r="BZ785" s="8"/>
      <c r="CA785" s="8"/>
      <c r="CB785" s="8"/>
      <c r="CC785" s="8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57"/>
      <c r="DI785" s="58"/>
      <c r="DJ785" s="58"/>
      <c r="DK785" s="57"/>
      <c r="DL785" s="58"/>
      <c r="DM785" s="58"/>
      <c r="DN785" s="57"/>
      <c r="DO785" s="58"/>
      <c r="DP785" s="59"/>
      <c r="DQ785" s="59"/>
      <c r="DR785" s="59"/>
      <c r="DZ785" s="133"/>
    </row>
    <row r="786" spans="1:130" ht="12.75" customHeight="1" x14ac:dyDescent="0.2">
      <c r="A786" s="1">
        <v>18</v>
      </c>
      <c r="B786" s="164" t="s">
        <v>75</v>
      </c>
      <c r="C786" s="164" t="s">
        <v>245</v>
      </c>
      <c r="D786" s="320"/>
      <c r="E786" s="294"/>
      <c r="F786" s="294"/>
      <c r="G786" s="294"/>
      <c r="H786" s="295"/>
      <c r="I786" s="320"/>
      <c r="J786" s="294"/>
      <c r="K786" s="294"/>
      <c r="L786" s="294"/>
      <c r="M786" s="295"/>
      <c r="N786" s="334" t="str">
        <f t="shared" si="73"/>
        <v/>
      </c>
      <c r="O786" s="294"/>
      <c r="P786" s="294"/>
      <c r="Q786" s="295"/>
      <c r="R786" s="320"/>
      <c r="S786" s="294"/>
      <c r="T786" s="295"/>
      <c r="U786" s="320"/>
      <c r="V786" s="294"/>
      <c r="W786" s="295"/>
      <c r="X786" s="334" t="str">
        <f t="shared" si="74"/>
        <v/>
      </c>
      <c r="Y786" s="295"/>
      <c r="Z786" s="320" t="str">
        <f t="shared" si="75"/>
        <v/>
      </c>
      <c r="AA786" s="294"/>
      <c r="AB786" s="295"/>
      <c r="AC786" s="151"/>
      <c r="AD786" s="152"/>
      <c r="AE786" s="334"/>
      <c r="AF786" s="294"/>
      <c r="AG786" s="294"/>
      <c r="AH786" s="295"/>
      <c r="AI786" s="153"/>
      <c r="AJ786" s="152"/>
      <c r="AK786" s="334"/>
      <c r="AL786" s="294"/>
      <c r="AM786" s="294"/>
      <c r="AN786" s="295"/>
      <c r="AO786" s="153"/>
      <c r="AP786" s="152"/>
      <c r="AQ786" s="334"/>
      <c r="AR786" s="294"/>
      <c r="AS786" s="294"/>
      <c r="AT786" s="295"/>
      <c r="AU786" s="153"/>
      <c r="AV786" s="152"/>
      <c r="AW786" s="334"/>
      <c r="AX786" s="294"/>
      <c r="AY786" s="294"/>
      <c r="AZ786" s="295"/>
      <c r="BA786" s="153"/>
      <c r="BB786" s="152"/>
      <c r="BC786" s="334"/>
      <c r="BD786" s="295"/>
      <c r="BE786" s="165"/>
      <c r="BF786" s="298"/>
      <c r="BG786" s="294"/>
      <c r="BH786" s="295"/>
      <c r="BI786" s="334"/>
      <c r="BJ786" s="295"/>
      <c r="BK786" s="320" t="str">
        <f t="shared" si="76"/>
        <v/>
      </c>
      <c r="BL786" s="294"/>
      <c r="BM786" s="295"/>
      <c r="BN786" s="298"/>
      <c r="BO786" s="294"/>
      <c r="BP786" s="295"/>
      <c r="BQ786" s="298"/>
      <c r="BR786" s="295"/>
      <c r="BS786" s="154" t="s">
        <v>94</v>
      </c>
      <c r="BT786" s="320"/>
      <c r="BU786" s="294"/>
      <c r="BV786" s="294"/>
      <c r="BW786" s="295"/>
      <c r="BX786" s="2"/>
      <c r="BY786" s="8"/>
      <c r="BZ786" s="8"/>
      <c r="CA786" s="8"/>
      <c r="CB786" s="8"/>
      <c r="CC786" s="8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57"/>
      <c r="DI786" s="58"/>
      <c r="DJ786" s="58"/>
      <c r="DK786" s="57"/>
      <c r="DL786" s="58"/>
      <c r="DM786" s="58"/>
      <c r="DN786" s="57"/>
      <c r="DO786" s="58"/>
      <c r="DP786" s="59"/>
      <c r="DQ786" s="59"/>
      <c r="DR786" s="59"/>
      <c r="DZ786" s="133"/>
    </row>
    <row r="787" spans="1:130" ht="12.75" customHeight="1" x14ac:dyDescent="0.2">
      <c r="A787" s="1">
        <v>18</v>
      </c>
      <c r="B787" s="321"/>
      <c r="C787" s="322"/>
      <c r="D787" s="322"/>
      <c r="E787" s="322"/>
      <c r="F787" s="322"/>
      <c r="G787" s="322"/>
      <c r="H787" s="322"/>
      <c r="I787" s="322"/>
      <c r="J787" s="322"/>
      <c r="K787" s="322"/>
      <c r="L787" s="322"/>
      <c r="M787" s="322"/>
      <c r="N787" s="322"/>
      <c r="O787" s="322"/>
      <c r="P787" s="322"/>
      <c r="Q787" s="322"/>
      <c r="R787" s="322"/>
      <c r="S787" s="322"/>
      <c r="T787" s="322"/>
      <c r="U787" s="322"/>
      <c r="V787" s="322"/>
      <c r="W787" s="322"/>
      <c r="X787" s="322"/>
      <c r="Y787" s="322"/>
      <c r="Z787" s="322"/>
      <c r="AA787" s="322"/>
      <c r="AB787" s="322"/>
      <c r="AC787" s="322"/>
      <c r="AD787" s="322"/>
      <c r="AE787" s="322"/>
      <c r="AF787" s="322"/>
      <c r="AG787" s="322"/>
      <c r="AH787" s="322"/>
      <c r="AI787" s="322"/>
      <c r="AJ787" s="322"/>
      <c r="AK787" s="322"/>
      <c r="AL787" s="322"/>
      <c r="AM787" s="322"/>
      <c r="AN787" s="322"/>
      <c r="AO787" s="322"/>
      <c r="AP787" s="322"/>
      <c r="AQ787" s="322"/>
      <c r="AR787" s="322"/>
      <c r="AS787" s="322"/>
      <c r="AT787" s="322"/>
      <c r="AU787" s="322"/>
      <c r="AV787" s="322"/>
      <c r="AW787" s="322"/>
      <c r="AX787" s="322"/>
      <c r="AY787" s="322"/>
      <c r="AZ787" s="322"/>
      <c r="BA787" s="322"/>
      <c r="BB787" s="322"/>
      <c r="BC787" s="322"/>
      <c r="BD787" s="322"/>
      <c r="BE787" s="322"/>
      <c r="BF787" s="322"/>
      <c r="BG787" s="322"/>
      <c r="BH787" s="322"/>
      <c r="BI787" s="322"/>
      <c r="BJ787" s="322"/>
      <c r="BK787" s="322"/>
      <c r="BL787" s="322"/>
      <c r="BM787" s="322"/>
      <c r="BN787" s="322"/>
      <c r="BO787" s="322"/>
      <c r="BP787" s="322"/>
      <c r="BQ787" s="322"/>
      <c r="BR787" s="322"/>
      <c r="BS787" s="322"/>
      <c r="BT787" s="322"/>
      <c r="BU787" s="322"/>
      <c r="BV787" s="322"/>
      <c r="BW787" s="322"/>
      <c r="BX787" s="2"/>
      <c r="BY787" s="8"/>
      <c r="BZ787" s="8"/>
      <c r="CA787" s="8"/>
      <c r="CB787" s="8"/>
      <c r="CC787" s="8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57"/>
      <c r="DI787" s="58"/>
      <c r="DJ787" s="58"/>
      <c r="DK787" s="57"/>
      <c r="DL787" s="58"/>
      <c r="DM787" s="58"/>
      <c r="DN787" s="57"/>
      <c r="DO787" s="58"/>
      <c r="DP787" s="59"/>
      <c r="DQ787" s="59"/>
      <c r="DR787" s="59"/>
      <c r="DZ787" s="133"/>
    </row>
    <row r="788" spans="1:130" ht="12.75" customHeight="1" x14ac:dyDescent="0.2">
      <c r="A788" s="1">
        <v>18</v>
      </c>
      <c r="B788" s="323" t="s">
        <v>247</v>
      </c>
      <c r="C788" s="324"/>
      <c r="D788" s="324"/>
      <c r="E788" s="324"/>
      <c r="F788" s="324"/>
      <c r="G788" s="324"/>
      <c r="H788" s="324"/>
      <c r="I788" s="324"/>
      <c r="J788" s="324"/>
      <c r="K788" s="324"/>
      <c r="L788" s="324"/>
      <c r="M788" s="324"/>
      <c r="N788" s="324"/>
      <c r="O788" s="324"/>
      <c r="P788" s="324"/>
      <c r="Q788" s="324"/>
      <c r="R788" s="324"/>
      <c r="S788" s="324"/>
      <c r="T788" s="324"/>
      <c r="U788" s="324"/>
      <c r="V788" s="324"/>
      <c r="W788" s="324"/>
      <c r="X788" s="324"/>
      <c r="Y788" s="324"/>
      <c r="Z788" s="324"/>
      <c r="AA788" s="324"/>
      <c r="AB788" s="324"/>
      <c r="AC788" s="324"/>
      <c r="AD788" s="324"/>
      <c r="AE788" s="324"/>
      <c r="AF788" s="324"/>
      <c r="AG788" s="324"/>
      <c r="AH788" s="324"/>
      <c r="AI788" s="324"/>
      <c r="AJ788" s="324"/>
      <c r="AK788" s="324"/>
      <c r="AL788" s="324"/>
      <c r="AM788" s="324"/>
      <c r="AN788" s="324"/>
      <c r="AO788" s="324"/>
      <c r="AP788" s="324"/>
      <c r="AQ788" s="324"/>
      <c r="AR788" s="324"/>
      <c r="AS788" s="324"/>
      <c r="AT788" s="324"/>
      <c r="AU788" s="324"/>
      <c r="AV788" s="324"/>
      <c r="AW788" s="324"/>
      <c r="AX788" s="324"/>
      <c r="AY788" s="324"/>
      <c r="AZ788" s="324"/>
      <c r="BA788" s="324"/>
      <c r="BB788" s="324"/>
      <c r="BC788" s="324"/>
      <c r="BD788" s="324"/>
      <c r="BE788" s="324"/>
      <c r="BF788" s="324"/>
      <c r="BG788" s="324"/>
      <c r="BH788" s="324"/>
      <c r="BI788" s="324"/>
      <c r="BJ788" s="325" t="s">
        <v>248</v>
      </c>
      <c r="BK788" s="326"/>
      <c r="BL788" s="326"/>
      <c r="BM788" s="326"/>
      <c r="BN788" s="326"/>
      <c r="BO788" s="326"/>
      <c r="BP788" s="326"/>
      <c r="BQ788" s="326"/>
      <c r="BR788" s="326"/>
      <c r="BS788" s="326"/>
      <c r="BT788" s="326"/>
      <c r="BU788" s="326"/>
      <c r="BV788" s="326"/>
      <c r="BW788" s="327"/>
      <c r="BX788" s="2"/>
      <c r="BY788" s="8"/>
      <c r="BZ788" s="8"/>
      <c r="CA788" s="8"/>
      <c r="CB788" s="8"/>
      <c r="CC788" s="8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57"/>
      <c r="DI788" s="58"/>
      <c r="DJ788" s="58"/>
      <c r="DK788" s="57"/>
      <c r="DL788" s="58"/>
      <c r="DM788" s="58"/>
      <c r="DN788" s="57"/>
      <c r="DO788" s="58"/>
      <c r="DP788" s="59"/>
      <c r="DQ788" s="59"/>
      <c r="DR788" s="59"/>
      <c r="DZ788" s="133"/>
    </row>
    <row r="789" spans="1:130" ht="12.75" customHeight="1" x14ac:dyDescent="0.2">
      <c r="A789" s="1">
        <v>18</v>
      </c>
      <c r="B789" s="331" t="s">
        <v>249</v>
      </c>
      <c r="C789" s="316"/>
      <c r="D789" s="332" t="s">
        <v>250</v>
      </c>
      <c r="E789" s="316"/>
      <c r="F789" s="333" t="s">
        <v>251</v>
      </c>
      <c r="G789" s="315"/>
      <c r="H789" s="315"/>
      <c r="I789" s="316"/>
      <c r="J789" s="333" t="s">
        <v>252</v>
      </c>
      <c r="K789" s="315"/>
      <c r="L789" s="315"/>
      <c r="M789" s="318"/>
      <c r="N789" s="331" t="s">
        <v>249</v>
      </c>
      <c r="O789" s="316"/>
      <c r="P789" s="332" t="s">
        <v>250</v>
      </c>
      <c r="Q789" s="316"/>
      <c r="R789" s="333" t="s">
        <v>251</v>
      </c>
      <c r="S789" s="315"/>
      <c r="T789" s="315"/>
      <c r="U789" s="316"/>
      <c r="V789" s="333" t="s">
        <v>252</v>
      </c>
      <c r="W789" s="315"/>
      <c r="X789" s="315"/>
      <c r="Y789" s="318"/>
      <c r="Z789" s="331" t="s">
        <v>249</v>
      </c>
      <c r="AA789" s="316"/>
      <c r="AB789" s="332" t="s">
        <v>250</v>
      </c>
      <c r="AC789" s="316"/>
      <c r="AD789" s="333" t="s">
        <v>251</v>
      </c>
      <c r="AE789" s="315"/>
      <c r="AF789" s="315"/>
      <c r="AG789" s="316"/>
      <c r="AH789" s="333" t="s">
        <v>252</v>
      </c>
      <c r="AI789" s="315"/>
      <c r="AJ789" s="315"/>
      <c r="AK789" s="318"/>
      <c r="AL789" s="331" t="s">
        <v>249</v>
      </c>
      <c r="AM789" s="316"/>
      <c r="AN789" s="332" t="s">
        <v>250</v>
      </c>
      <c r="AO789" s="316"/>
      <c r="AP789" s="333" t="s">
        <v>251</v>
      </c>
      <c r="AQ789" s="315"/>
      <c r="AR789" s="315"/>
      <c r="AS789" s="316"/>
      <c r="AT789" s="333" t="s">
        <v>252</v>
      </c>
      <c r="AU789" s="315"/>
      <c r="AV789" s="315"/>
      <c r="AW789" s="318"/>
      <c r="AX789" s="331" t="s">
        <v>249</v>
      </c>
      <c r="AY789" s="316"/>
      <c r="AZ789" s="332" t="s">
        <v>250</v>
      </c>
      <c r="BA789" s="316"/>
      <c r="BB789" s="333" t="s">
        <v>251</v>
      </c>
      <c r="BC789" s="315"/>
      <c r="BD789" s="315"/>
      <c r="BE789" s="316"/>
      <c r="BF789" s="333" t="s">
        <v>253</v>
      </c>
      <c r="BG789" s="315"/>
      <c r="BH789" s="315"/>
      <c r="BI789" s="318"/>
      <c r="BJ789" s="328"/>
      <c r="BK789" s="329"/>
      <c r="BL789" s="329"/>
      <c r="BM789" s="329"/>
      <c r="BN789" s="329"/>
      <c r="BO789" s="329"/>
      <c r="BP789" s="329"/>
      <c r="BQ789" s="329"/>
      <c r="BR789" s="329"/>
      <c r="BS789" s="329"/>
      <c r="BT789" s="329"/>
      <c r="BU789" s="329"/>
      <c r="BV789" s="329"/>
      <c r="BW789" s="330"/>
      <c r="BX789" s="2"/>
      <c r="BY789" s="8"/>
      <c r="BZ789" s="8"/>
      <c r="CA789" s="8"/>
      <c r="CB789" s="8"/>
      <c r="CC789" s="8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57"/>
      <c r="DI789" s="58"/>
      <c r="DJ789" s="58"/>
      <c r="DK789" s="57"/>
      <c r="DL789" s="58"/>
      <c r="DM789" s="58"/>
      <c r="DN789" s="57"/>
      <c r="DO789" s="58"/>
      <c r="DP789" s="59"/>
      <c r="DQ789" s="59"/>
      <c r="DR789" s="59"/>
      <c r="DZ789" s="133"/>
    </row>
    <row r="790" spans="1:130" ht="12.75" customHeight="1" x14ac:dyDescent="0.2">
      <c r="A790" s="1">
        <v>18</v>
      </c>
      <c r="B790" s="319"/>
      <c r="C790" s="310"/>
      <c r="D790" s="309"/>
      <c r="E790" s="310"/>
      <c r="F790" s="311"/>
      <c r="G790" s="312"/>
      <c r="H790" s="312"/>
      <c r="I790" s="310"/>
      <c r="J790" s="311"/>
      <c r="K790" s="312"/>
      <c r="L790" s="312"/>
      <c r="M790" s="313"/>
      <c r="N790" s="319"/>
      <c r="O790" s="310"/>
      <c r="P790" s="309"/>
      <c r="Q790" s="310"/>
      <c r="R790" s="311"/>
      <c r="S790" s="312"/>
      <c r="T790" s="312"/>
      <c r="U790" s="310"/>
      <c r="V790" s="311"/>
      <c r="W790" s="312"/>
      <c r="X790" s="312"/>
      <c r="Y790" s="313"/>
      <c r="Z790" s="319"/>
      <c r="AA790" s="310"/>
      <c r="AB790" s="309"/>
      <c r="AC790" s="310"/>
      <c r="AD790" s="311"/>
      <c r="AE790" s="312"/>
      <c r="AF790" s="312"/>
      <c r="AG790" s="310"/>
      <c r="AH790" s="311"/>
      <c r="AI790" s="312"/>
      <c r="AJ790" s="312"/>
      <c r="AK790" s="313"/>
      <c r="AL790" s="319"/>
      <c r="AM790" s="310"/>
      <c r="AN790" s="309"/>
      <c r="AO790" s="310"/>
      <c r="AP790" s="311"/>
      <c r="AQ790" s="312"/>
      <c r="AR790" s="312"/>
      <c r="AS790" s="310"/>
      <c r="AT790" s="311"/>
      <c r="AU790" s="312"/>
      <c r="AV790" s="312"/>
      <c r="AW790" s="313"/>
      <c r="AX790" s="319"/>
      <c r="AY790" s="310"/>
      <c r="AZ790" s="309"/>
      <c r="BA790" s="310"/>
      <c r="BB790" s="311"/>
      <c r="BC790" s="312"/>
      <c r="BD790" s="312"/>
      <c r="BE790" s="310"/>
      <c r="BF790" s="311"/>
      <c r="BG790" s="312"/>
      <c r="BH790" s="312"/>
      <c r="BI790" s="313"/>
      <c r="BJ790" s="314" t="s">
        <v>255</v>
      </c>
      <c r="BK790" s="315"/>
      <c r="BL790" s="315"/>
      <c r="BM790" s="315"/>
      <c r="BN790" s="315"/>
      <c r="BO790" s="315"/>
      <c r="BP790" s="315"/>
      <c r="BQ790" s="315"/>
      <c r="BR790" s="315"/>
      <c r="BS790" s="316"/>
      <c r="BT790" s="317" t="str">
        <f>IF(MAX(R726:T742,R763:T769)=0,"",MAX(R726:T742,R763:T769))</f>
        <v/>
      </c>
      <c r="BU790" s="315"/>
      <c r="BV790" s="315"/>
      <c r="BW790" s="318"/>
      <c r="BX790" s="2"/>
      <c r="BY790" s="8"/>
      <c r="BZ790" s="8"/>
      <c r="CA790" s="8"/>
      <c r="CB790" s="8"/>
      <c r="CC790" s="8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57"/>
      <c r="DI790" s="58"/>
      <c r="DJ790" s="58"/>
      <c r="DK790" s="57"/>
      <c r="DL790" s="58"/>
      <c r="DM790" s="58"/>
      <c r="DN790" s="57"/>
      <c r="DO790" s="58"/>
      <c r="DP790" s="59"/>
      <c r="DQ790" s="59"/>
      <c r="DR790" s="59"/>
      <c r="DZ790" s="133"/>
    </row>
    <row r="791" spans="1:130" ht="12.75" customHeight="1" x14ac:dyDescent="0.2">
      <c r="A791" s="1">
        <v>18</v>
      </c>
      <c r="B791" s="306"/>
      <c r="C791" s="300"/>
      <c r="D791" s="299"/>
      <c r="E791" s="300"/>
      <c r="F791" s="301"/>
      <c r="G791" s="302"/>
      <c r="H791" s="302"/>
      <c r="I791" s="300"/>
      <c r="J791" s="301"/>
      <c r="K791" s="302"/>
      <c r="L791" s="302"/>
      <c r="M791" s="303"/>
      <c r="N791" s="306"/>
      <c r="O791" s="300"/>
      <c r="P791" s="299"/>
      <c r="Q791" s="300"/>
      <c r="R791" s="301"/>
      <c r="S791" s="302"/>
      <c r="T791" s="302"/>
      <c r="U791" s="300"/>
      <c r="V791" s="301"/>
      <c r="W791" s="302"/>
      <c r="X791" s="302"/>
      <c r="Y791" s="303"/>
      <c r="Z791" s="306"/>
      <c r="AA791" s="300"/>
      <c r="AB791" s="299"/>
      <c r="AC791" s="300"/>
      <c r="AD791" s="301"/>
      <c r="AE791" s="302"/>
      <c r="AF791" s="302"/>
      <c r="AG791" s="300"/>
      <c r="AH791" s="301"/>
      <c r="AI791" s="302"/>
      <c r="AJ791" s="302"/>
      <c r="AK791" s="303"/>
      <c r="AL791" s="306"/>
      <c r="AM791" s="300"/>
      <c r="AN791" s="299"/>
      <c r="AO791" s="300"/>
      <c r="AP791" s="301"/>
      <c r="AQ791" s="302"/>
      <c r="AR791" s="302"/>
      <c r="AS791" s="300"/>
      <c r="AT791" s="301"/>
      <c r="AU791" s="302"/>
      <c r="AV791" s="302"/>
      <c r="AW791" s="303"/>
      <c r="AX791" s="306"/>
      <c r="AY791" s="300"/>
      <c r="AZ791" s="299"/>
      <c r="BA791" s="300"/>
      <c r="BB791" s="301"/>
      <c r="BC791" s="302"/>
      <c r="BD791" s="302"/>
      <c r="BE791" s="300"/>
      <c r="BF791" s="301"/>
      <c r="BG791" s="302"/>
      <c r="BH791" s="302"/>
      <c r="BI791" s="303"/>
      <c r="BJ791" s="304" t="s">
        <v>256</v>
      </c>
      <c r="BK791" s="302"/>
      <c r="BL791" s="302"/>
      <c r="BM791" s="302"/>
      <c r="BN791" s="302"/>
      <c r="BO791" s="302"/>
      <c r="BP791" s="302"/>
      <c r="BQ791" s="302"/>
      <c r="BR791" s="302"/>
      <c r="BS791" s="300"/>
      <c r="BT791" s="305" t="str">
        <f>IF(MIN(R726:T742,R763:T769)=0,"",MIN(R726:T742,R763:T769))</f>
        <v/>
      </c>
      <c r="BU791" s="302"/>
      <c r="BV791" s="302"/>
      <c r="BW791" s="303"/>
      <c r="BX791" s="2"/>
      <c r="BY791" s="8"/>
      <c r="BZ791" s="8"/>
      <c r="CA791" s="8"/>
      <c r="CB791" s="8"/>
      <c r="CC791" s="8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57"/>
      <c r="DI791" s="58"/>
      <c r="DJ791" s="58"/>
      <c r="DK791" s="57"/>
      <c r="DL791" s="58"/>
      <c r="DM791" s="58"/>
      <c r="DN791" s="57"/>
      <c r="DO791" s="58"/>
      <c r="DP791" s="59"/>
      <c r="DQ791" s="59"/>
      <c r="DR791" s="59"/>
      <c r="DZ791" s="133"/>
    </row>
    <row r="792" spans="1:130" ht="12.75" customHeight="1" x14ac:dyDescent="0.2">
      <c r="A792" s="1">
        <v>18</v>
      </c>
      <c r="B792" s="306"/>
      <c r="C792" s="300"/>
      <c r="D792" s="299"/>
      <c r="E792" s="300"/>
      <c r="F792" s="301"/>
      <c r="G792" s="302"/>
      <c r="H792" s="302"/>
      <c r="I792" s="300"/>
      <c r="J792" s="301"/>
      <c r="K792" s="302"/>
      <c r="L792" s="302"/>
      <c r="M792" s="303"/>
      <c r="N792" s="306"/>
      <c r="O792" s="300"/>
      <c r="P792" s="299"/>
      <c r="Q792" s="300"/>
      <c r="R792" s="301"/>
      <c r="S792" s="302"/>
      <c r="T792" s="302"/>
      <c r="U792" s="300"/>
      <c r="V792" s="301"/>
      <c r="W792" s="302"/>
      <c r="X792" s="302"/>
      <c r="Y792" s="303"/>
      <c r="Z792" s="306"/>
      <c r="AA792" s="300"/>
      <c r="AB792" s="299"/>
      <c r="AC792" s="300"/>
      <c r="AD792" s="301"/>
      <c r="AE792" s="302"/>
      <c r="AF792" s="302"/>
      <c r="AG792" s="300"/>
      <c r="AH792" s="301"/>
      <c r="AI792" s="302"/>
      <c r="AJ792" s="302"/>
      <c r="AK792" s="303"/>
      <c r="AL792" s="306"/>
      <c r="AM792" s="300"/>
      <c r="AN792" s="299"/>
      <c r="AO792" s="300"/>
      <c r="AP792" s="301"/>
      <c r="AQ792" s="302"/>
      <c r="AR792" s="302"/>
      <c r="AS792" s="300"/>
      <c r="AT792" s="301"/>
      <c r="AU792" s="302"/>
      <c r="AV792" s="302"/>
      <c r="AW792" s="303"/>
      <c r="AX792" s="306"/>
      <c r="AY792" s="300"/>
      <c r="AZ792" s="299"/>
      <c r="BA792" s="300"/>
      <c r="BB792" s="301"/>
      <c r="BC792" s="302"/>
      <c r="BD792" s="302"/>
      <c r="BE792" s="300"/>
      <c r="BF792" s="301"/>
      <c r="BG792" s="302"/>
      <c r="BH792" s="302"/>
      <c r="BI792" s="303"/>
      <c r="BJ792" s="304" t="s">
        <v>257</v>
      </c>
      <c r="BK792" s="302"/>
      <c r="BL792" s="302"/>
      <c r="BM792" s="302"/>
      <c r="BN792" s="302"/>
      <c r="BO792" s="302"/>
      <c r="BP792" s="302"/>
      <c r="BQ792" s="302"/>
      <c r="BR792" s="302"/>
      <c r="BS792" s="300"/>
      <c r="BT792" s="307" t="str">
        <f ca="1">IF(BT793="","",IF(ISERROR(MATCH(BT793,BK726:BK742,0))=TRUE,OFFSET(BK762,MATCH(BT793,BK763:BK769,0),-5),OFFSET(BK725,MATCH(BT793,BK726:BK742,0),-5)))</f>
        <v/>
      </c>
      <c r="BU792" s="302"/>
      <c r="BV792" s="302"/>
      <c r="BW792" s="303"/>
      <c r="BX792" s="2"/>
      <c r="BY792" s="8"/>
      <c r="BZ792" s="8"/>
      <c r="CA792" s="8"/>
      <c r="CB792" s="8"/>
      <c r="CC792" s="8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57"/>
      <c r="DI792" s="58"/>
      <c r="DJ792" s="58"/>
      <c r="DK792" s="57"/>
      <c r="DL792" s="58"/>
      <c r="DM792" s="58"/>
      <c r="DN792" s="57"/>
      <c r="DO792" s="58"/>
      <c r="DP792" s="59"/>
      <c r="DQ792" s="59"/>
      <c r="DR792" s="59"/>
      <c r="DZ792" s="133"/>
    </row>
    <row r="793" spans="1:130" ht="12.75" customHeight="1" x14ac:dyDescent="0.2">
      <c r="A793" s="1">
        <v>18</v>
      </c>
      <c r="B793" s="306"/>
      <c r="C793" s="300"/>
      <c r="D793" s="299"/>
      <c r="E793" s="300"/>
      <c r="F793" s="301"/>
      <c r="G793" s="302"/>
      <c r="H793" s="302"/>
      <c r="I793" s="300"/>
      <c r="J793" s="301"/>
      <c r="K793" s="302"/>
      <c r="L793" s="302"/>
      <c r="M793" s="303"/>
      <c r="N793" s="306"/>
      <c r="O793" s="300"/>
      <c r="P793" s="299"/>
      <c r="Q793" s="300"/>
      <c r="R793" s="301"/>
      <c r="S793" s="302"/>
      <c r="T793" s="302"/>
      <c r="U793" s="300"/>
      <c r="V793" s="301"/>
      <c r="W793" s="302"/>
      <c r="X793" s="302"/>
      <c r="Y793" s="303"/>
      <c r="Z793" s="306"/>
      <c r="AA793" s="300"/>
      <c r="AB793" s="299"/>
      <c r="AC793" s="300"/>
      <c r="AD793" s="301"/>
      <c r="AE793" s="302"/>
      <c r="AF793" s="302"/>
      <c r="AG793" s="300"/>
      <c r="AH793" s="301"/>
      <c r="AI793" s="302"/>
      <c r="AJ793" s="302"/>
      <c r="AK793" s="303"/>
      <c r="AL793" s="306"/>
      <c r="AM793" s="300"/>
      <c r="AN793" s="299"/>
      <c r="AO793" s="300"/>
      <c r="AP793" s="301"/>
      <c r="AQ793" s="302"/>
      <c r="AR793" s="302"/>
      <c r="AS793" s="300"/>
      <c r="AT793" s="301"/>
      <c r="AU793" s="302"/>
      <c r="AV793" s="302"/>
      <c r="AW793" s="303"/>
      <c r="AX793" s="306"/>
      <c r="AY793" s="300"/>
      <c r="AZ793" s="299"/>
      <c r="BA793" s="300"/>
      <c r="BB793" s="301"/>
      <c r="BC793" s="302"/>
      <c r="BD793" s="302"/>
      <c r="BE793" s="300"/>
      <c r="BF793" s="301"/>
      <c r="BG793" s="302"/>
      <c r="BH793" s="302"/>
      <c r="BI793" s="303"/>
      <c r="BJ793" s="308" t="s">
        <v>258</v>
      </c>
      <c r="BK793" s="302"/>
      <c r="BL793" s="302"/>
      <c r="BM793" s="302"/>
      <c r="BN793" s="302"/>
      <c r="BO793" s="302"/>
      <c r="BP793" s="302"/>
      <c r="BQ793" s="302"/>
      <c r="BR793" s="302"/>
      <c r="BS793" s="300"/>
      <c r="BT793" s="305" t="str">
        <f>IF(MAX(BK726:BM742,BK763:BM769)=0,"",MAX(BK726:BM742,BK763:BM769))</f>
        <v/>
      </c>
      <c r="BU793" s="302"/>
      <c r="BV793" s="302"/>
      <c r="BW793" s="303"/>
      <c r="BX793" s="2"/>
      <c r="BY793" s="8"/>
      <c r="BZ793" s="8"/>
      <c r="CA793" s="8"/>
      <c r="CB793" s="8"/>
      <c r="CC793" s="8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57"/>
      <c r="DI793" s="58"/>
      <c r="DJ793" s="58"/>
      <c r="DK793" s="57"/>
      <c r="DL793" s="58"/>
      <c r="DM793" s="58"/>
      <c r="DN793" s="57"/>
      <c r="DO793" s="58"/>
      <c r="DP793" s="59"/>
      <c r="DQ793" s="59"/>
      <c r="DR793" s="59"/>
      <c r="DZ793" s="133"/>
    </row>
    <row r="794" spans="1:130" ht="12.75" customHeight="1" x14ac:dyDescent="0.2">
      <c r="A794" s="1">
        <v>18</v>
      </c>
      <c r="B794" s="306"/>
      <c r="C794" s="300"/>
      <c r="D794" s="299"/>
      <c r="E794" s="300"/>
      <c r="F794" s="301"/>
      <c r="G794" s="302"/>
      <c r="H794" s="302"/>
      <c r="I794" s="300"/>
      <c r="J794" s="301"/>
      <c r="K794" s="302"/>
      <c r="L794" s="302"/>
      <c r="M794" s="303"/>
      <c r="N794" s="306"/>
      <c r="O794" s="300"/>
      <c r="P794" s="299"/>
      <c r="Q794" s="300"/>
      <c r="R794" s="301"/>
      <c r="S794" s="302"/>
      <c r="T794" s="302"/>
      <c r="U794" s="300"/>
      <c r="V794" s="301"/>
      <c r="W794" s="302"/>
      <c r="X794" s="302"/>
      <c r="Y794" s="303"/>
      <c r="Z794" s="306"/>
      <c r="AA794" s="300"/>
      <c r="AB794" s="299"/>
      <c r="AC794" s="300"/>
      <c r="AD794" s="301"/>
      <c r="AE794" s="302"/>
      <c r="AF794" s="302"/>
      <c r="AG794" s="300"/>
      <c r="AH794" s="301"/>
      <c r="AI794" s="302"/>
      <c r="AJ794" s="302"/>
      <c r="AK794" s="303"/>
      <c r="AL794" s="306"/>
      <c r="AM794" s="300"/>
      <c r="AN794" s="299"/>
      <c r="AO794" s="300"/>
      <c r="AP794" s="301"/>
      <c r="AQ794" s="302"/>
      <c r="AR794" s="302"/>
      <c r="AS794" s="300"/>
      <c r="AT794" s="301"/>
      <c r="AU794" s="302"/>
      <c r="AV794" s="302"/>
      <c r="AW794" s="303"/>
      <c r="AX794" s="306"/>
      <c r="AY794" s="300"/>
      <c r="AZ794" s="299"/>
      <c r="BA794" s="300"/>
      <c r="BB794" s="301"/>
      <c r="BC794" s="302"/>
      <c r="BD794" s="302"/>
      <c r="BE794" s="300"/>
      <c r="BF794" s="301"/>
      <c r="BG794" s="302"/>
      <c r="BH794" s="302"/>
      <c r="BI794" s="303"/>
      <c r="BJ794" s="304" t="s">
        <v>261</v>
      </c>
      <c r="BK794" s="302"/>
      <c r="BL794" s="302"/>
      <c r="BM794" s="302"/>
      <c r="BN794" s="302"/>
      <c r="BO794" s="302"/>
      <c r="BP794" s="302"/>
      <c r="BQ794" s="302"/>
      <c r="BR794" s="302"/>
      <c r="BS794" s="300"/>
      <c r="BT794" s="305"/>
      <c r="BU794" s="300"/>
      <c r="BV794" s="305"/>
      <c r="BW794" s="303"/>
      <c r="BX794" s="2"/>
      <c r="BY794" s="8"/>
      <c r="BZ794" s="8"/>
      <c r="CA794" s="8"/>
      <c r="CB794" s="8"/>
      <c r="CC794" s="8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57"/>
      <c r="DI794" s="58"/>
      <c r="DJ794" s="58"/>
      <c r="DK794" s="57"/>
      <c r="DL794" s="58"/>
      <c r="DM794" s="58"/>
      <c r="DN794" s="57"/>
      <c r="DO794" s="58"/>
      <c r="DP794" s="59"/>
      <c r="DQ794" s="59"/>
      <c r="DR794" s="59"/>
      <c r="DZ794" s="133"/>
    </row>
    <row r="795" spans="1:130" ht="12.75" customHeight="1" x14ac:dyDescent="0.2">
      <c r="A795" s="1">
        <v>18</v>
      </c>
      <c r="B795" s="306"/>
      <c r="C795" s="300"/>
      <c r="D795" s="299"/>
      <c r="E795" s="300"/>
      <c r="F795" s="301"/>
      <c r="G795" s="302"/>
      <c r="H795" s="302"/>
      <c r="I795" s="300"/>
      <c r="J795" s="301"/>
      <c r="K795" s="302"/>
      <c r="L795" s="302"/>
      <c r="M795" s="303"/>
      <c r="N795" s="306"/>
      <c r="O795" s="300"/>
      <c r="P795" s="299"/>
      <c r="Q795" s="300"/>
      <c r="R795" s="301"/>
      <c r="S795" s="302"/>
      <c r="T795" s="302"/>
      <c r="U795" s="300"/>
      <c r="V795" s="301"/>
      <c r="W795" s="302"/>
      <c r="X795" s="302"/>
      <c r="Y795" s="303"/>
      <c r="Z795" s="306"/>
      <c r="AA795" s="300"/>
      <c r="AB795" s="299"/>
      <c r="AC795" s="300"/>
      <c r="AD795" s="301"/>
      <c r="AE795" s="302"/>
      <c r="AF795" s="302"/>
      <c r="AG795" s="300"/>
      <c r="AH795" s="301"/>
      <c r="AI795" s="302"/>
      <c r="AJ795" s="302"/>
      <c r="AK795" s="303"/>
      <c r="AL795" s="306"/>
      <c r="AM795" s="300"/>
      <c r="AN795" s="299"/>
      <c r="AO795" s="300"/>
      <c r="AP795" s="301"/>
      <c r="AQ795" s="302"/>
      <c r="AR795" s="302"/>
      <c r="AS795" s="300"/>
      <c r="AT795" s="301"/>
      <c r="AU795" s="302"/>
      <c r="AV795" s="302"/>
      <c r="AW795" s="303"/>
      <c r="AX795" s="306"/>
      <c r="AY795" s="300"/>
      <c r="AZ795" s="299"/>
      <c r="BA795" s="300"/>
      <c r="BB795" s="301"/>
      <c r="BC795" s="302"/>
      <c r="BD795" s="302"/>
      <c r="BE795" s="300"/>
      <c r="BF795" s="301"/>
      <c r="BG795" s="302"/>
      <c r="BH795" s="302"/>
      <c r="BI795" s="303"/>
      <c r="BJ795" s="304" t="s">
        <v>263</v>
      </c>
      <c r="BK795" s="302"/>
      <c r="BL795" s="302"/>
      <c r="BM795" s="302"/>
      <c r="BN795" s="302"/>
      <c r="BO795" s="302"/>
      <c r="BP795" s="302"/>
      <c r="BQ795" s="302"/>
      <c r="BR795" s="302"/>
      <c r="BS795" s="300"/>
      <c r="BT795" s="305" t="str">
        <f>IF(COUNTBLANK(BT763:BW786)=96,"",(SUM(BT765+BT768+BT771+BT774+BT777+BT780+BT783+BT786)))</f>
        <v/>
      </c>
      <c r="BU795" s="302"/>
      <c r="BV795" s="302"/>
      <c r="BW795" s="303"/>
      <c r="BX795" s="2"/>
      <c r="BY795" s="8"/>
      <c r="BZ795" s="8"/>
      <c r="CA795" s="8"/>
      <c r="CB795" s="8"/>
      <c r="CC795" s="8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57"/>
      <c r="DI795" s="58"/>
      <c r="DJ795" s="58"/>
      <c r="DK795" s="57"/>
      <c r="DL795" s="58"/>
      <c r="DM795" s="58"/>
      <c r="DN795" s="57"/>
      <c r="DO795" s="58"/>
      <c r="DP795" s="59"/>
      <c r="DQ795" s="59"/>
      <c r="DR795" s="59"/>
      <c r="DZ795" s="133"/>
    </row>
    <row r="796" spans="1:130" ht="12.75" customHeight="1" x14ac:dyDescent="0.2">
      <c r="A796" s="1">
        <v>18</v>
      </c>
      <c r="B796" s="298"/>
      <c r="C796" s="292"/>
      <c r="D796" s="291"/>
      <c r="E796" s="292"/>
      <c r="F796" s="293"/>
      <c r="G796" s="294"/>
      <c r="H796" s="294"/>
      <c r="I796" s="292"/>
      <c r="J796" s="293"/>
      <c r="K796" s="294"/>
      <c r="L796" s="294"/>
      <c r="M796" s="295"/>
      <c r="N796" s="298"/>
      <c r="O796" s="292"/>
      <c r="P796" s="291"/>
      <c r="Q796" s="292"/>
      <c r="R796" s="293"/>
      <c r="S796" s="294"/>
      <c r="T796" s="294"/>
      <c r="U796" s="292"/>
      <c r="V796" s="293"/>
      <c r="W796" s="294"/>
      <c r="X796" s="294"/>
      <c r="Y796" s="295"/>
      <c r="Z796" s="298"/>
      <c r="AA796" s="292"/>
      <c r="AB796" s="291"/>
      <c r="AC796" s="292"/>
      <c r="AD796" s="293"/>
      <c r="AE796" s="294"/>
      <c r="AF796" s="294"/>
      <c r="AG796" s="292"/>
      <c r="AH796" s="293"/>
      <c r="AI796" s="294"/>
      <c r="AJ796" s="294"/>
      <c r="AK796" s="295"/>
      <c r="AL796" s="298"/>
      <c r="AM796" s="292"/>
      <c r="AN796" s="291"/>
      <c r="AO796" s="292"/>
      <c r="AP796" s="293"/>
      <c r="AQ796" s="294"/>
      <c r="AR796" s="294"/>
      <c r="AS796" s="292"/>
      <c r="AT796" s="293"/>
      <c r="AU796" s="294"/>
      <c r="AV796" s="294"/>
      <c r="AW796" s="295"/>
      <c r="AX796" s="298"/>
      <c r="AY796" s="292"/>
      <c r="AZ796" s="291"/>
      <c r="BA796" s="292"/>
      <c r="BB796" s="293"/>
      <c r="BC796" s="294"/>
      <c r="BD796" s="294"/>
      <c r="BE796" s="292"/>
      <c r="BF796" s="293"/>
      <c r="BG796" s="294"/>
      <c r="BH796" s="294"/>
      <c r="BI796" s="295"/>
      <c r="BJ796" s="296" t="s">
        <v>299</v>
      </c>
      <c r="BK796" s="294"/>
      <c r="BL796" s="294"/>
      <c r="BM796" s="294"/>
      <c r="BN796" s="294"/>
      <c r="BO796" s="294"/>
      <c r="BP796" s="294"/>
      <c r="BQ796" s="294"/>
      <c r="BR796" s="294"/>
      <c r="BS796" s="294"/>
      <c r="BT796" s="297"/>
      <c r="BU796" s="294"/>
      <c r="BV796" s="294"/>
      <c r="BW796" s="295"/>
      <c r="BX796" s="2"/>
      <c r="BY796" s="8"/>
      <c r="BZ796" s="8"/>
      <c r="CA796" s="8"/>
      <c r="CB796" s="8"/>
      <c r="CC796" s="8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57"/>
      <c r="DI796" s="58"/>
      <c r="DJ796" s="58"/>
      <c r="DK796" s="57"/>
      <c r="DL796" s="58"/>
      <c r="DM796" s="58"/>
      <c r="DN796" s="57"/>
      <c r="DO796" s="58"/>
      <c r="DP796" s="59"/>
      <c r="DQ796" s="59"/>
      <c r="DR796" s="59"/>
      <c r="DZ796" s="133"/>
    </row>
    <row r="797" spans="1:130" ht="12.75" customHeight="1" x14ac:dyDescent="0.2">
      <c r="A797" s="1">
        <v>18</v>
      </c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6"/>
      <c r="BQ797" s="166"/>
      <c r="BR797" s="166"/>
      <c r="BS797" s="166"/>
      <c r="BT797" s="166"/>
      <c r="BU797" s="166"/>
      <c r="BV797" s="166"/>
      <c r="BW797" s="166"/>
      <c r="BX797" s="2"/>
      <c r="BY797" s="8"/>
      <c r="BZ797" s="8"/>
      <c r="CA797" s="8"/>
      <c r="CB797" s="8"/>
      <c r="CC797" s="8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57"/>
      <c r="DI797" s="58"/>
      <c r="DJ797" s="58"/>
      <c r="DK797" s="57"/>
      <c r="DL797" s="58"/>
      <c r="DM797" s="58"/>
      <c r="DN797" s="57"/>
      <c r="DO797" s="58"/>
      <c r="DP797" s="59"/>
      <c r="DQ797" s="59"/>
      <c r="DR797" s="59"/>
      <c r="DZ797" s="133"/>
    </row>
    <row r="798" spans="1:130" ht="12.75" customHeight="1" x14ac:dyDescent="0.2">
      <c r="A798" s="1">
        <v>19</v>
      </c>
      <c r="B798" s="364" t="s">
        <v>4</v>
      </c>
      <c r="C798" s="324"/>
      <c r="D798" s="324"/>
      <c r="E798" s="338"/>
      <c r="F798" s="365" t="s">
        <v>5</v>
      </c>
      <c r="G798" s="338"/>
      <c r="H798" s="365" t="s">
        <v>6</v>
      </c>
      <c r="I798" s="324"/>
      <c r="J798" s="323" t="s">
        <v>7</v>
      </c>
      <c r="K798" s="324"/>
      <c r="L798" s="324"/>
      <c r="M798" s="324"/>
      <c r="N798" s="324"/>
      <c r="O798" s="324"/>
      <c r="P798" s="324"/>
      <c r="Q798" s="324"/>
      <c r="R798" s="324"/>
      <c r="S798" s="324"/>
      <c r="T798" s="324"/>
      <c r="U798" s="324"/>
      <c r="V798" s="324"/>
      <c r="W798" s="324"/>
      <c r="X798" s="324"/>
      <c r="Y798" s="324"/>
      <c r="Z798" s="324"/>
      <c r="AA798" s="324"/>
      <c r="AB798" s="324"/>
      <c r="AC798" s="324"/>
      <c r="AD798" s="324"/>
      <c r="AE798" s="324"/>
      <c r="AF798" s="338"/>
      <c r="AG798" s="366" t="s">
        <v>8</v>
      </c>
      <c r="AH798" s="324"/>
      <c r="AI798" s="324"/>
      <c r="AJ798" s="324"/>
      <c r="AK798" s="324"/>
      <c r="AL798" s="324"/>
      <c r="AM798" s="324"/>
      <c r="AN798" s="324"/>
      <c r="AO798" s="324"/>
      <c r="AP798" s="338"/>
      <c r="AQ798" s="323" t="s">
        <v>9</v>
      </c>
      <c r="AR798" s="324"/>
      <c r="AS798" s="324"/>
      <c r="AT798" s="324"/>
      <c r="AU798" s="324"/>
      <c r="AV798" s="324"/>
      <c r="AW798" s="324"/>
      <c r="AX798" s="324"/>
      <c r="AY798" s="324"/>
      <c r="AZ798" s="324"/>
      <c r="BA798" s="324"/>
      <c r="BB798" s="324"/>
      <c r="BC798" s="324"/>
      <c r="BD798" s="324"/>
      <c r="BE798" s="324"/>
      <c r="BF798" s="324"/>
      <c r="BG798" s="338"/>
      <c r="BH798" s="323" t="s">
        <v>10</v>
      </c>
      <c r="BI798" s="324"/>
      <c r="BJ798" s="324"/>
      <c r="BK798" s="324"/>
      <c r="BL798" s="324"/>
      <c r="BM798" s="324"/>
      <c r="BN798" s="338"/>
      <c r="BO798" s="323" t="s">
        <v>11</v>
      </c>
      <c r="BP798" s="324"/>
      <c r="BQ798" s="324"/>
      <c r="BR798" s="324"/>
      <c r="BS798" s="338"/>
      <c r="BT798" s="323" t="s">
        <v>12</v>
      </c>
      <c r="BU798" s="324"/>
      <c r="BV798" s="324"/>
      <c r="BW798" s="338"/>
      <c r="BX798" s="2"/>
      <c r="BY798" s="8"/>
      <c r="BZ798" s="8"/>
      <c r="CA798" s="8"/>
      <c r="CB798" s="8"/>
      <c r="CC798" s="8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57"/>
      <c r="DI798" s="58"/>
      <c r="DJ798" s="58"/>
      <c r="DK798" s="57"/>
      <c r="DL798" s="58"/>
      <c r="DM798" s="58"/>
      <c r="DN798" s="57"/>
      <c r="DO798" s="58"/>
      <c r="DP798" s="59"/>
      <c r="DQ798" s="59"/>
      <c r="DR798" s="59"/>
      <c r="DZ798" s="133"/>
    </row>
    <row r="799" spans="1:130" ht="12.75" customHeight="1" x14ac:dyDescent="0.2">
      <c r="A799" s="1">
        <v>19</v>
      </c>
      <c r="B799" s="364">
        <f>$B$7</f>
        <v>0</v>
      </c>
      <c r="C799" s="324"/>
      <c r="D799" s="324"/>
      <c r="E799" s="338"/>
      <c r="F799" s="365">
        <f>$F$7</f>
        <v>0</v>
      </c>
      <c r="G799" s="338"/>
      <c r="H799" s="365" t="s">
        <v>209</v>
      </c>
      <c r="I799" s="324"/>
      <c r="J799" s="323">
        <f>J711</f>
        <v>0</v>
      </c>
      <c r="K799" s="324"/>
      <c r="L799" s="324"/>
      <c r="M799" s="324"/>
      <c r="N799" s="324"/>
      <c r="O799" s="324"/>
      <c r="P799" s="324"/>
      <c r="Q799" s="324"/>
      <c r="R799" s="324"/>
      <c r="S799" s="324"/>
      <c r="T799" s="324"/>
      <c r="U799" s="324"/>
      <c r="V799" s="324"/>
      <c r="W799" s="324"/>
      <c r="X799" s="324"/>
      <c r="Y799" s="324"/>
      <c r="Z799" s="324"/>
      <c r="AA799" s="324"/>
      <c r="AB799" s="324"/>
      <c r="AC799" s="324"/>
      <c r="AD799" s="324"/>
      <c r="AE799" s="324"/>
      <c r="AF799" s="338"/>
      <c r="AG799" s="367" t="e">
        <f>VLOOKUP(J799,$DH$6:$DO$31,4,FALSE)</f>
        <v>#N/A</v>
      </c>
      <c r="AH799" s="324"/>
      <c r="AI799" s="324"/>
      <c r="AJ799" s="324"/>
      <c r="AK799" s="324"/>
      <c r="AL799" s="324"/>
      <c r="AM799" s="324"/>
      <c r="AN799" s="324"/>
      <c r="AO799" s="324"/>
      <c r="AP799" s="338"/>
      <c r="AQ799" s="323" t="e">
        <f>VLOOKUP(J799,$DH$6:$DO$31,7,FALSE)</f>
        <v>#N/A</v>
      </c>
      <c r="AR799" s="324"/>
      <c r="AS799" s="324"/>
      <c r="AT799" s="324"/>
      <c r="AU799" s="324"/>
      <c r="AV799" s="324"/>
      <c r="AW799" s="324"/>
      <c r="AX799" s="324"/>
      <c r="AY799" s="324"/>
      <c r="AZ799" s="324"/>
      <c r="BA799" s="324"/>
      <c r="BB799" s="324"/>
      <c r="BC799" s="324"/>
      <c r="BD799" s="324"/>
      <c r="BE799" s="324"/>
      <c r="BF799" s="324"/>
      <c r="BG799" s="338"/>
      <c r="BH799" s="323" t="e">
        <f>VLOOKUP(J799,$DH$6:$DP$31,9,FALSE)</f>
        <v>#N/A</v>
      </c>
      <c r="BI799" s="324"/>
      <c r="BJ799" s="324"/>
      <c r="BK799" s="324"/>
      <c r="BL799" s="324"/>
      <c r="BM799" s="324"/>
      <c r="BN799" s="338"/>
      <c r="BO799" s="323" t="e">
        <f>VLOOKUP(J799,$DH$6:$DP$31,8,FALSE)</f>
        <v>#N/A</v>
      </c>
      <c r="BP799" s="324"/>
      <c r="BQ799" s="324"/>
      <c r="BR799" s="324"/>
      <c r="BS799" s="338"/>
      <c r="BT799" s="323" t="e">
        <f>VLOOKUP(J799,$DH$6:$DP$31,2,FALSE)</f>
        <v>#N/A</v>
      </c>
      <c r="BU799" s="324"/>
      <c r="BV799" s="324"/>
      <c r="BW799" s="338"/>
      <c r="BX799" s="2"/>
      <c r="BY799" s="8"/>
      <c r="BZ799" s="8"/>
      <c r="CA799" s="8"/>
      <c r="CB799" s="8"/>
      <c r="CC799" s="8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57"/>
      <c r="DI799" s="58"/>
      <c r="DJ799" s="58"/>
      <c r="DK799" s="57"/>
      <c r="DL799" s="58"/>
      <c r="DM799" s="58"/>
      <c r="DN799" s="57"/>
      <c r="DO799" s="58"/>
      <c r="DP799" s="59"/>
      <c r="DQ799" s="59"/>
      <c r="DR799" s="59"/>
      <c r="DZ799" s="133"/>
    </row>
    <row r="800" spans="1:130" ht="12.75" customHeight="1" x14ac:dyDescent="0.2">
      <c r="A800" s="1">
        <v>19</v>
      </c>
      <c r="B800" s="169"/>
      <c r="C800" s="157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  <c r="AI800" s="158"/>
      <c r="AJ800" s="158"/>
      <c r="AK800" s="158"/>
      <c r="AL800" s="158"/>
      <c r="AM800" s="158"/>
      <c r="AN800" s="158"/>
      <c r="AO800" s="158"/>
      <c r="AP800" s="158"/>
      <c r="AQ800" s="158"/>
      <c r="AR800" s="158"/>
      <c r="AS800" s="158"/>
      <c r="AT800" s="158"/>
      <c r="AU800" s="158"/>
      <c r="AV800" s="158"/>
      <c r="AW800" s="158"/>
      <c r="AX800" s="158"/>
      <c r="AY800" s="158"/>
      <c r="AZ800" s="158"/>
      <c r="BA800" s="158"/>
      <c r="BB800" s="158"/>
      <c r="BC800" s="158"/>
      <c r="BD800" s="158"/>
      <c r="BE800" s="158"/>
      <c r="BF800" s="158"/>
      <c r="BG800" s="158"/>
      <c r="BH800" s="158"/>
      <c r="BI800" s="158"/>
      <c r="BJ800" s="158"/>
      <c r="BK800" s="158"/>
      <c r="BL800" s="158"/>
      <c r="BM800" s="158"/>
      <c r="BN800" s="158"/>
      <c r="BO800" s="158"/>
      <c r="BP800" s="158"/>
      <c r="BQ800" s="158"/>
      <c r="BR800" s="158"/>
      <c r="BS800" s="158"/>
      <c r="BT800" s="158"/>
      <c r="BU800" s="158"/>
      <c r="BV800" s="158"/>
      <c r="BW800" s="170"/>
      <c r="BX800" s="2"/>
      <c r="BY800" s="8"/>
      <c r="BZ800" s="8"/>
      <c r="CA800" s="8"/>
      <c r="CB800" s="8"/>
      <c r="CC800" s="8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57"/>
      <c r="DI800" s="58"/>
      <c r="DJ800" s="58"/>
      <c r="DK800" s="57"/>
      <c r="DL800" s="58"/>
      <c r="DM800" s="58"/>
      <c r="DN800" s="57"/>
      <c r="DO800" s="58"/>
      <c r="DP800" s="59"/>
      <c r="DQ800" s="59"/>
      <c r="DR800" s="59"/>
      <c r="DZ800" s="133"/>
    </row>
    <row r="801" spans="1:130" ht="12.75" customHeight="1" x14ac:dyDescent="0.2">
      <c r="A801" s="1">
        <v>19</v>
      </c>
      <c r="B801" s="351" t="s">
        <v>34</v>
      </c>
      <c r="C801" s="327"/>
      <c r="D801" s="352" t="s">
        <v>35</v>
      </c>
      <c r="E801" s="324"/>
      <c r="F801" s="324"/>
      <c r="G801" s="324"/>
      <c r="H801" s="324"/>
      <c r="I801" s="324"/>
      <c r="J801" s="324"/>
      <c r="K801" s="324"/>
      <c r="L801" s="324"/>
      <c r="M801" s="324"/>
      <c r="N801" s="324"/>
      <c r="O801" s="324"/>
      <c r="P801" s="324"/>
      <c r="Q801" s="338"/>
      <c r="R801" s="352" t="s">
        <v>36</v>
      </c>
      <c r="S801" s="324"/>
      <c r="T801" s="324"/>
      <c r="U801" s="324"/>
      <c r="V801" s="324"/>
      <c r="W801" s="324"/>
      <c r="X801" s="324"/>
      <c r="Y801" s="324"/>
      <c r="Z801" s="324"/>
      <c r="AA801" s="324"/>
      <c r="AB801" s="338"/>
      <c r="AC801" s="352" t="s">
        <v>37</v>
      </c>
      <c r="AD801" s="324"/>
      <c r="AE801" s="324"/>
      <c r="AF801" s="324"/>
      <c r="AG801" s="324"/>
      <c r="AH801" s="324"/>
      <c r="AI801" s="324"/>
      <c r="AJ801" s="324"/>
      <c r="AK801" s="324"/>
      <c r="AL801" s="324"/>
      <c r="AM801" s="324"/>
      <c r="AN801" s="324"/>
      <c r="AO801" s="324"/>
      <c r="AP801" s="324"/>
      <c r="AQ801" s="324"/>
      <c r="AR801" s="324"/>
      <c r="AS801" s="324"/>
      <c r="AT801" s="324"/>
      <c r="AU801" s="324"/>
      <c r="AV801" s="324"/>
      <c r="AW801" s="324"/>
      <c r="AX801" s="324"/>
      <c r="AY801" s="324"/>
      <c r="AZ801" s="324"/>
      <c r="BA801" s="324"/>
      <c r="BB801" s="324"/>
      <c r="BC801" s="324"/>
      <c r="BD801" s="324"/>
      <c r="BE801" s="338"/>
      <c r="BF801" s="352" t="s">
        <v>38</v>
      </c>
      <c r="BG801" s="324"/>
      <c r="BH801" s="324"/>
      <c r="BI801" s="324"/>
      <c r="BJ801" s="324"/>
      <c r="BK801" s="324"/>
      <c r="BL801" s="324"/>
      <c r="BM801" s="338"/>
      <c r="BN801" s="353" t="s">
        <v>39</v>
      </c>
      <c r="BO801" s="326"/>
      <c r="BP801" s="327"/>
      <c r="BQ801" s="353" t="s">
        <v>40</v>
      </c>
      <c r="BR801" s="327"/>
      <c r="BS801" s="354" t="s">
        <v>41</v>
      </c>
      <c r="BT801" s="324"/>
      <c r="BU801" s="324"/>
      <c r="BV801" s="324"/>
      <c r="BW801" s="338"/>
      <c r="BX801" s="2"/>
      <c r="BY801" s="8"/>
      <c r="BZ801" s="8"/>
      <c r="CA801" s="8"/>
      <c r="CB801" s="8"/>
      <c r="CC801" s="8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57"/>
      <c r="DI801" s="58"/>
      <c r="DJ801" s="58"/>
      <c r="DK801" s="57"/>
      <c r="DL801" s="58"/>
      <c r="DM801" s="58"/>
      <c r="DN801" s="57"/>
      <c r="DO801" s="58"/>
      <c r="DP801" s="59"/>
      <c r="DQ801" s="59"/>
      <c r="DR801" s="59"/>
      <c r="DZ801" s="133"/>
    </row>
    <row r="802" spans="1:130" ht="12.75" customHeight="1" x14ac:dyDescent="0.2">
      <c r="A802" s="1">
        <v>19</v>
      </c>
      <c r="B802" s="346"/>
      <c r="C802" s="347"/>
      <c r="D802" s="355" t="s">
        <v>52</v>
      </c>
      <c r="E802" s="326"/>
      <c r="F802" s="326"/>
      <c r="G802" s="326"/>
      <c r="H802" s="327"/>
      <c r="I802" s="355" t="s">
        <v>53</v>
      </c>
      <c r="J802" s="326"/>
      <c r="K802" s="326"/>
      <c r="L802" s="326"/>
      <c r="M802" s="327"/>
      <c r="N802" s="355" t="s">
        <v>54</v>
      </c>
      <c r="O802" s="326"/>
      <c r="P802" s="326"/>
      <c r="Q802" s="327"/>
      <c r="R802" s="356" t="s">
        <v>55</v>
      </c>
      <c r="S802" s="326"/>
      <c r="T802" s="327"/>
      <c r="U802" s="353" t="s">
        <v>56</v>
      </c>
      <c r="V802" s="326"/>
      <c r="W802" s="327"/>
      <c r="X802" s="353" t="s">
        <v>57</v>
      </c>
      <c r="Y802" s="327"/>
      <c r="Z802" s="353" t="s">
        <v>58</v>
      </c>
      <c r="AA802" s="326"/>
      <c r="AB802" s="327"/>
      <c r="AC802" s="352" t="s">
        <v>59</v>
      </c>
      <c r="AD802" s="324"/>
      <c r="AE802" s="324"/>
      <c r="AF802" s="324"/>
      <c r="AG802" s="324"/>
      <c r="AH802" s="338"/>
      <c r="AI802" s="352" t="s">
        <v>60</v>
      </c>
      <c r="AJ802" s="324"/>
      <c r="AK802" s="324"/>
      <c r="AL802" s="324"/>
      <c r="AM802" s="324"/>
      <c r="AN802" s="338"/>
      <c r="AO802" s="352" t="s">
        <v>61</v>
      </c>
      <c r="AP802" s="324"/>
      <c r="AQ802" s="324"/>
      <c r="AR802" s="324"/>
      <c r="AS802" s="324"/>
      <c r="AT802" s="338"/>
      <c r="AU802" s="352" t="s">
        <v>62</v>
      </c>
      <c r="AV802" s="324"/>
      <c r="AW802" s="324"/>
      <c r="AX802" s="324"/>
      <c r="AY802" s="324"/>
      <c r="AZ802" s="357"/>
      <c r="BA802" s="352" t="s">
        <v>63</v>
      </c>
      <c r="BB802" s="324"/>
      <c r="BC802" s="324"/>
      <c r="BD802" s="338"/>
      <c r="BE802" s="358" t="s">
        <v>64</v>
      </c>
      <c r="BF802" s="361" t="s">
        <v>65</v>
      </c>
      <c r="BG802" s="326"/>
      <c r="BH802" s="327"/>
      <c r="BI802" s="361" t="s">
        <v>66</v>
      </c>
      <c r="BJ802" s="326"/>
      <c r="BK802" s="326"/>
      <c r="BL802" s="326"/>
      <c r="BM802" s="327"/>
      <c r="BN802" s="346"/>
      <c r="BO802" s="322"/>
      <c r="BP802" s="347"/>
      <c r="BQ802" s="346"/>
      <c r="BR802" s="347"/>
      <c r="BS802" s="358" t="s">
        <v>67</v>
      </c>
      <c r="BT802" s="363" t="s">
        <v>68</v>
      </c>
      <c r="BU802" s="326"/>
      <c r="BV802" s="326"/>
      <c r="BW802" s="327"/>
      <c r="BX802" s="2"/>
      <c r="BY802" s="8"/>
      <c r="BZ802" s="8"/>
      <c r="CA802" s="8"/>
      <c r="CB802" s="8"/>
      <c r="CC802" s="8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57"/>
      <c r="DI802" s="58"/>
      <c r="DJ802" s="58"/>
      <c r="DK802" s="57"/>
      <c r="DL802" s="58"/>
      <c r="DM802" s="58"/>
      <c r="DN802" s="57"/>
      <c r="DO802" s="58"/>
      <c r="DP802" s="59"/>
      <c r="DQ802" s="59"/>
      <c r="DR802" s="59"/>
      <c r="DZ802" s="133"/>
    </row>
    <row r="803" spans="1:130" ht="12.75" customHeight="1" x14ac:dyDescent="0.2">
      <c r="A803" s="1">
        <v>19</v>
      </c>
      <c r="B803" s="346"/>
      <c r="C803" s="347"/>
      <c r="D803" s="346"/>
      <c r="E803" s="322"/>
      <c r="F803" s="322"/>
      <c r="G803" s="322"/>
      <c r="H803" s="347"/>
      <c r="I803" s="346"/>
      <c r="J803" s="322"/>
      <c r="K803" s="322"/>
      <c r="L803" s="322"/>
      <c r="M803" s="347"/>
      <c r="N803" s="346"/>
      <c r="O803" s="322"/>
      <c r="P803" s="322"/>
      <c r="Q803" s="347"/>
      <c r="R803" s="346"/>
      <c r="S803" s="322"/>
      <c r="T803" s="347"/>
      <c r="U803" s="346"/>
      <c r="V803" s="322"/>
      <c r="W803" s="347"/>
      <c r="X803" s="346"/>
      <c r="Y803" s="347"/>
      <c r="Z803" s="346"/>
      <c r="AA803" s="322"/>
      <c r="AB803" s="347"/>
      <c r="AC803" s="342" t="s">
        <v>77</v>
      </c>
      <c r="AD803" s="342" t="s">
        <v>78</v>
      </c>
      <c r="AE803" s="345" t="s">
        <v>79</v>
      </c>
      <c r="AF803" s="326"/>
      <c r="AG803" s="326"/>
      <c r="AH803" s="327"/>
      <c r="AI803" s="342" t="s">
        <v>77</v>
      </c>
      <c r="AJ803" s="342" t="s">
        <v>78</v>
      </c>
      <c r="AK803" s="345" t="s">
        <v>79</v>
      </c>
      <c r="AL803" s="326"/>
      <c r="AM803" s="326"/>
      <c r="AN803" s="327"/>
      <c r="AO803" s="342" t="s">
        <v>77</v>
      </c>
      <c r="AP803" s="342" t="s">
        <v>78</v>
      </c>
      <c r="AQ803" s="345" t="s">
        <v>79</v>
      </c>
      <c r="AR803" s="326"/>
      <c r="AS803" s="326"/>
      <c r="AT803" s="327"/>
      <c r="AU803" s="342" t="s">
        <v>77</v>
      </c>
      <c r="AV803" s="342" t="s">
        <v>78</v>
      </c>
      <c r="AW803" s="345" t="s">
        <v>79</v>
      </c>
      <c r="AX803" s="326"/>
      <c r="AY803" s="326"/>
      <c r="AZ803" s="327"/>
      <c r="BA803" s="342" t="s">
        <v>77</v>
      </c>
      <c r="BB803" s="342" t="s">
        <v>65</v>
      </c>
      <c r="BC803" s="348" t="s">
        <v>80</v>
      </c>
      <c r="BD803" s="349"/>
      <c r="BE803" s="359"/>
      <c r="BF803" s="346"/>
      <c r="BG803" s="322"/>
      <c r="BH803" s="347"/>
      <c r="BI803" s="346"/>
      <c r="BJ803" s="322"/>
      <c r="BK803" s="322"/>
      <c r="BL803" s="322"/>
      <c r="BM803" s="347"/>
      <c r="BN803" s="346"/>
      <c r="BO803" s="322"/>
      <c r="BP803" s="347"/>
      <c r="BQ803" s="346"/>
      <c r="BR803" s="347"/>
      <c r="BS803" s="359"/>
      <c r="BT803" s="346"/>
      <c r="BU803" s="322"/>
      <c r="BV803" s="322"/>
      <c r="BW803" s="347"/>
      <c r="BX803" s="2"/>
      <c r="BY803" s="8"/>
      <c r="BZ803" s="8"/>
      <c r="CA803" s="8"/>
      <c r="CB803" s="8"/>
      <c r="CC803" s="8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57"/>
      <c r="DI803" s="58"/>
      <c r="DJ803" s="58"/>
      <c r="DK803" s="57"/>
      <c r="DL803" s="58"/>
      <c r="DM803" s="58"/>
      <c r="DN803" s="57"/>
      <c r="DO803" s="58"/>
      <c r="DP803" s="59"/>
      <c r="DQ803" s="59"/>
      <c r="DR803" s="59"/>
      <c r="DZ803" s="133"/>
    </row>
    <row r="804" spans="1:130" ht="12.75" customHeight="1" x14ac:dyDescent="0.2">
      <c r="A804" s="1">
        <v>19</v>
      </c>
      <c r="B804" s="346"/>
      <c r="C804" s="347"/>
      <c r="D804" s="346"/>
      <c r="E804" s="322"/>
      <c r="F804" s="322"/>
      <c r="G804" s="322"/>
      <c r="H804" s="347"/>
      <c r="I804" s="346"/>
      <c r="J804" s="322"/>
      <c r="K804" s="322"/>
      <c r="L804" s="322"/>
      <c r="M804" s="347"/>
      <c r="N804" s="346"/>
      <c r="O804" s="322"/>
      <c r="P804" s="322"/>
      <c r="Q804" s="347"/>
      <c r="R804" s="346"/>
      <c r="S804" s="322"/>
      <c r="T804" s="347"/>
      <c r="U804" s="346"/>
      <c r="V804" s="322"/>
      <c r="W804" s="347"/>
      <c r="X804" s="346"/>
      <c r="Y804" s="347"/>
      <c r="Z804" s="346"/>
      <c r="AA804" s="322"/>
      <c r="AB804" s="347"/>
      <c r="AC804" s="343"/>
      <c r="AD804" s="343"/>
      <c r="AE804" s="346"/>
      <c r="AF804" s="322"/>
      <c r="AG804" s="322"/>
      <c r="AH804" s="347"/>
      <c r="AI804" s="343"/>
      <c r="AJ804" s="343"/>
      <c r="AK804" s="346"/>
      <c r="AL804" s="322"/>
      <c r="AM804" s="322"/>
      <c r="AN804" s="347"/>
      <c r="AO804" s="343"/>
      <c r="AP804" s="343"/>
      <c r="AQ804" s="346"/>
      <c r="AR804" s="322"/>
      <c r="AS804" s="322"/>
      <c r="AT804" s="347"/>
      <c r="AU804" s="343"/>
      <c r="AV804" s="343"/>
      <c r="AW804" s="346"/>
      <c r="AX804" s="322"/>
      <c r="AY804" s="322"/>
      <c r="AZ804" s="347"/>
      <c r="BA804" s="343"/>
      <c r="BB804" s="343"/>
      <c r="BC804" s="346"/>
      <c r="BD804" s="347"/>
      <c r="BE804" s="359"/>
      <c r="BF804" s="346"/>
      <c r="BG804" s="322"/>
      <c r="BH804" s="347"/>
      <c r="BI804" s="346"/>
      <c r="BJ804" s="322"/>
      <c r="BK804" s="322"/>
      <c r="BL804" s="322"/>
      <c r="BM804" s="347"/>
      <c r="BN804" s="346"/>
      <c r="BO804" s="322"/>
      <c r="BP804" s="347"/>
      <c r="BQ804" s="346"/>
      <c r="BR804" s="347"/>
      <c r="BS804" s="359"/>
      <c r="BT804" s="346"/>
      <c r="BU804" s="322"/>
      <c r="BV804" s="322"/>
      <c r="BW804" s="347"/>
      <c r="BX804" s="2"/>
      <c r="BY804" s="8"/>
      <c r="BZ804" s="8"/>
      <c r="CA804" s="8"/>
      <c r="CB804" s="8"/>
      <c r="CC804" s="8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57"/>
      <c r="DI804" s="58"/>
      <c r="DJ804" s="58"/>
      <c r="DK804" s="57"/>
      <c r="DL804" s="58"/>
      <c r="DM804" s="58"/>
      <c r="DN804" s="57"/>
      <c r="DO804" s="58"/>
      <c r="DP804" s="59"/>
      <c r="DQ804" s="59"/>
      <c r="DR804" s="59"/>
      <c r="DZ804" s="133"/>
    </row>
    <row r="805" spans="1:130" ht="12.75" customHeight="1" x14ac:dyDescent="0.2">
      <c r="A805" s="1">
        <v>19</v>
      </c>
      <c r="B805" s="328"/>
      <c r="C805" s="330"/>
      <c r="D805" s="328"/>
      <c r="E805" s="329"/>
      <c r="F805" s="329"/>
      <c r="G805" s="329"/>
      <c r="H805" s="330"/>
      <c r="I805" s="328"/>
      <c r="J805" s="329"/>
      <c r="K805" s="329"/>
      <c r="L805" s="329"/>
      <c r="M805" s="330"/>
      <c r="N805" s="328"/>
      <c r="O805" s="329"/>
      <c r="P805" s="329"/>
      <c r="Q805" s="330"/>
      <c r="R805" s="328"/>
      <c r="S805" s="329"/>
      <c r="T805" s="330"/>
      <c r="U805" s="328"/>
      <c r="V805" s="329"/>
      <c r="W805" s="330"/>
      <c r="X805" s="328"/>
      <c r="Y805" s="330"/>
      <c r="Z805" s="328"/>
      <c r="AA805" s="329"/>
      <c r="AB805" s="330"/>
      <c r="AC805" s="343"/>
      <c r="AD805" s="343"/>
      <c r="AE805" s="346"/>
      <c r="AF805" s="322"/>
      <c r="AG805" s="322"/>
      <c r="AH805" s="347"/>
      <c r="AI805" s="343"/>
      <c r="AJ805" s="343"/>
      <c r="AK805" s="346"/>
      <c r="AL805" s="322"/>
      <c r="AM805" s="322"/>
      <c r="AN805" s="347"/>
      <c r="AO805" s="343"/>
      <c r="AP805" s="343"/>
      <c r="AQ805" s="346"/>
      <c r="AR805" s="322"/>
      <c r="AS805" s="322"/>
      <c r="AT805" s="347"/>
      <c r="AU805" s="343"/>
      <c r="AV805" s="343"/>
      <c r="AW805" s="346"/>
      <c r="AX805" s="322"/>
      <c r="AY805" s="322"/>
      <c r="AZ805" s="347"/>
      <c r="BA805" s="343"/>
      <c r="BB805" s="343"/>
      <c r="BC805" s="346"/>
      <c r="BD805" s="347"/>
      <c r="BE805" s="359"/>
      <c r="BF805" s="328"/>
      <c r="BG805" s="329"/>
      <c r="BH805" s="330"/>
      <c r="BI805" s="328"/>
      <c r="BJ805" s="329"/>
      <c r="BK805" s="329"/>
      <c r="BL805" s="329"/>
      <c r="BM805" s="330"/>
      <c r="BN805" s="346"/>
      <c r="BO805" s="322"/>
      <c r="BP805" s="347"/>
      <c r="BQ805" s="346"/>
      <c r="BR805" s="347"/>
      <c r="BS805" s="362"/>
      <c r="BT805" s="328"/>
      <c r="BU805" s="329"/>
      <c r="BV805" s="329"/>
      <c r="BW805" s="330"/>
      <c r="BX805" s="2"/>
      <c r="BY805" s="8"/>
      <c r="BZ805" s="8"/>
      <c r="CA805" s="8"/>
      <c r="CB805" s="8"/>
      <c r="CC805" s="8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57"/>
      <c r="DI805" s="58"/>
      <c r="DJ805" s="58"/>
      <c r="DK805" s="57"/>
      <c r="DL805" s="58"/>
      <c r="DM805" s="58"/>
      <c r="DN805" s="57"/>
      <c r="DO805" s="58"/>
      <c r="DP805" s="59"/>
      <c r="DQ805" s="59"/>
      <c r="DR805" s="59"/>
      <c r="DZ805" s="133"/>
    </row>
    <row r="806" spans="1:130" ht="12.75" customHeight="1" x14ac:dyDescent="0.2">
      <c r="A806" s="1">
        <v>19</v>
      </c>
      <c r="B806" s="135" t="s">
        <v>103</v>
      </c>
      <c r="C806" s="135" t="s">
        <v>104</v>
      </c>
      <c r="D806" s="337" t="s">
        <v>105</v>
      </c>
      <c r="E806" s="324"/>
      <c r="F806" s="324"/>
      <c r="G806" s="324"/>
      <c r="H806" s="338"/>
      <c r="I806" s="337" t="s">
        <v>105</v>
      </c>
      <c r="J806" s="324"/>
      <c r="K806" s="324"/>
      <c r="L806" s="324"/>
      <c r="M806" s="338"/>
      <c r="N806" s="337" t="s">
        <v>105</v>
      </c>
      <c r="O806" s="324"/>
      <c r="P806" s="324"/>
      <c r="Q806" s="338"/>
      <c r="R806" s="337" t="s">
        <v>106</v>
      </c>
      <c r="S806" s="324"/>
      <c r="T806" s="338"/>
      <c r="U806" s="337" t="s">
        <v>106</v>
      </c>
      <c r="V806" s="324"/>
      <c r="W806" s="338"/>
      <c r="X806" s="337" t="s">
        <v>107</v>
      </c>
      <c r="Y806" s="338"/>
      <c r="Z806" s="337" t="s">
        <v>105</v>
      </c>
      <c r="AA806" s="324"/>
      <c r="AB806" s="338"/>
      <c r="AC806" s="344"/>
      <c r="AD806" s="344"/>
      <c r="AE806" s="328"/>
      <c r="AF806" s="329"/>
      <c r="AG806" s="329"/>
      <c r="AH806" s="330"/>
      <c r="AI806" s="344"/>
      <c r="AJ806" s="344"/>
      <c r="AK806" s="328"/>
      <c r="AL806" s="329"/>
      <c r="AM806" s="329"/>
      <c r="AN806" s="330"/>
      <c r="AO806" s="344"/>
      <c r="AP806" s="344"/>
      <c r="AQ806" s="328"/>
      <c r="AR806" s="329"/>
      <c r="AS806" s="329"/>
      <c r="AT806" s="330"/>
      <c r="AU806" s="344"/>
      <c r="AV806" s="344"/>
      <c r="AW806" s="328"/>
      <c r="AX806" s="329"/>
      <c r="AY806" s="329"/>
      <c r="AZ806" s="330"/>
      <c r="BA806" s="344"/>
      <c r="BB806" s="344"/>
      <c r="BC806" s="328"/>
      <c r="BD806" s="330"/>
      <c r="BE806" s="360"/>
      <c r="BF806" s="350" t="s">
        <v>108</v>
      </c>
      <c r="BG806" s="324"/>
      <c r="BH806" s="338"/>
      <c r="BI806" s="337" t="s">
        <v>109</v>
      </c>
      <c r="BJ806" s="338"/>
      <c r="BK806" s="337" t="s">
        <v>110</v>
      </c>
      <c r="BL806" s="324"/>
      <c r="BM806" s="338"/>
      <c r="BN806" s="328"/>
      <c r="BO806" s="329"/>
      <c r="BP806" s="330"/>
      <c r="BQ806" s="328"/>
      <c r="BR806" s="330"/>
      <c r="BS806" s="159" t="s">
        <v>104</v>
      </c>
      <c r="BT806" s="337" t="s">
        <v>111</v>
      </c>
      <c r="BU806" s="324"/>
      <c r="BV806" s="324"/>
      <c r="BW806" s="338"/>
      <c r="BX806" s="2"/>
      <c r="BY806" s="8"/>
      <c r="BZ806" s="8"/>
      <c r="CA806" s="8"/>
      <c r="CB806" s="8"/>
      <c r="CC806" s="8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57"/>
      <c r="DI806" s="58"/>
      <c r="DJ806" s="58"/>
      <c r="DK806" s="57"/>
      <c r="DL806" s="58"/>
      <c r="DM806" s="58"/>
      <c r="DN806" s="57"/>
      <c r="DO806" s="58"/>
      <c r="DP806" s="59"/>
      <c r="DQ806" s="59"/>
      <c r="DR806" s="59"/>
      <c r="DZ806" s="133"/>
    </row>
    <row r="807" spans="1:130" ht="12.75" customHeight="1" x14ac:dyDescent="0.2">
      <c r="A807" s="1">
        <v>19</v>
      </c>
      <c r="B807" s="160" t="s">
        <v>87</v>
      </c>
      <c r="C807" s="160" t="s">
        <v>19</v>
      </c>
      <c r="D807" s="339"/>
      <c r="E807" s="315"/>
      <c r="F807" s="315"/>
      <c r="G807" s="315"/>
      <c r="H807" s="318"/>
      <c r="I807" s="339"/>
      <c r="J807" s="315"/>
      <c r="K807" s="315"/>
      <c r="L807" s="315"/>
      <c r="M807" s="318"/>
      <c r="N807" s="340" t="str">
        <f t="shared" ref="N807:N830" si="77">IF(D807="","",INT(VLOOKUP($J$7,$DH$6:$DO$31,3,FALSE)+D807))</f>
        <v/>
      </c>
      <c r="O807" s="315"/>
      <c r="P807" s="315"/>
      <c r="Q807" s="318"/>
      <c r="R807" s="339"/>
      <c r="S807" s="315"/>
      <c r="T807" s="318"/>
      <c r="U807" s="339"/>
      <c r="V807" s="315"/>
      <c r="W807" s="318"/>
      <c r="X807" s="340" t="str">
        <f t="shared" ref="X807:X830" si="78">IF(OR(U807="",U807&gt;R807),"",100*(Z807/(6.11*EXP((17.27*R807)/(237.3+R807)))))</f>
        <v/>
      </c>
      <c r="Y807" s="318"/>
      <c r="Z807" s="339" t="str">
        <f t="shared" ref="Z807:Z830" si="79">IF(OR(U807="",U807&gt;R807),"",6.11*EXP((17.7*U807/(243.5+U807))))</f>
        <v/>
      </c>
      <c r="AA807" s="315"/>
      <c r="AB807" s="318"/>
      <c r="AC807" s="138"/>
      <c r="AD807" s="139"/>
      <c r="AE807" s="340"/>
      <c r="AF807" s="315"/>
      <c r="AG807" s="315"/>
      <c r="AH807" s="318"/>
      <c r="AI807" s="140"/>
      <c r="AJ807" s="139"/>
      <c r="AK807" s="340"/>
      <c r="AL807" s="315"/>
      <c r="AM807" s="315"/>
      <c r="AN807" s="318"/>
      <c r="AO807" s="140"/>
      <c r="AP807" s="139"/>
      <c r="AQ807" s="340"/>
      <c r="AR807" s="315"/>
      <c r="AS807" s="315"/>
      <c r="AT807" s="318"/>
      <c r="AU807" s="140"/>
      <c r="AV807" s="139"/>
      <c r="AW807" s="340"/>
      <c r="AX807" s="315"/>
      <c r="AY807" s="315"/>
      <c r="AZ807" s="318"/>
      <c r="BA807" s="140"/>
      <c r="BB807" s="141"/>
      <c r="BC807" s="340"/>
      <c r="BD807" s="318"/>
      <c r="BE807" s="161"/>
      <c r="BF807" s="341"/>
      <c r="BG807" s="315"/>
      <c r="BH807" s="318"/>
      <c r="BI807" s="340"/>
      <c r="BJ807" s="318"/>
      <c r="BK807" s="339" t="str">
        <f t="shared" ref="BK807:BK830" si="80">IF(BI807="","",BI807/1.94384)</f>
        <v/>
      </c>
      <c r="BL807" s="315"/>
      <c r="BM807" s="318"/>
      <c r="BN807" s="341"/>
      <c r="BO807" s="315"/>
      <c r="BP807" s="318"/>
      <c r="BQ807" s="341"/>
      <c r="BR807" s="318"/>
      <c r="BS807" s="142" t="s">
        <v>101</v>
      </c>
      <c r="BT807" s="339"/>
      <c r="BU807" s="315"/>
      <c r="BV807" s="315"/>
      <c r="BW807" s="318"/>
      <c r="BX807" s="2"/>
      <c r="BY807" s="8"/>
      <c r="BZ807" s="8"/>
      <c r="CA807" s="8"/>
      <c r="CB807" s="8"/>
      <c r="CC807" s="8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57"/>
      <c r="DI807" s="58"/>
      <c r="DJ807" s="58"/>
      <c r="DK807" s="57"/>
      <c r="DL807" s="58"/>
      <c r="DM807" s="58"/>
      <c r="DN807" s="57"/>
      <c r="DO807" s="58"/>
      <c r="DP807" s="59"/>
      <c r="DQ807" s="59"/>
      <c r="DR807" s="59"/>
      <c r="DZ807" s="133"/>
    </row>
    <row r="808" spans="1:130" ht="12.75" customHeight="1" x14ac:dyDescent="0.2">
      <c r="A808" s="1">
        <v>19</v>
      </c>
      <c r="B808" s="162" t="s">
        <v>94</v>
      </c>
      <c r="C808" s="162" t="s">
        <v>27</v>
      </c>
      <c r="D808" s="335"/>
      <c r="E808" s="302"/>
      <c r="F808" s="302"/>
      <c r="G808" s="302"/>
      <c r="H808" s="303"/>
      <c r="I808" s="335"/>
      <c r="J808" s="302"/>
      <c r="K808" s="302"/>
      <c r="L808" s="302"/>
      <c r="M808" s="303"/>
      <c r="N808" s="336" t="str">
        <f t="shared" si="77"/>
        <v/>
      </c>
      <c r="O808" s="302"/>
      <c r="P808" s="302"/>
      <c r="Q808" s="303"/>
      <c r="R808" s="335"/>
      <c r="S808" s="302"/>
      <c r="T808" s="303"/>
      <c r="U808" s="335"/>
      <c r="V808" s="302"/>
      <c r="W808" s="303"/>
      <c r="X808" s="336" t="str">
        <f t="shared" si="78"/>
        <v/>
      </c>
      <c r="Y808" s="303"/>
      <c r="Z808" s="335" t="str">
        <f t="shared" si="79"/>
        <v/>
      </c>
      <c r="AA808" s="302"/>
      <c r="AB808" s="303"/>
      <c r="AC808" s="144"/>
      <c r="AD808" s="145"/>
      <c r="AE808" s="336"/>
      <c r="AF808" s="302"/>
      <c r="AG808" s="302"/>
      <c r="AH808" s="303"/>
      <c r="AI808" s="146"/>
      <c r="AJ808" s="145"/>
      <c r="AK808" s="336"/>
      <c r="AL808" s="302"/>
      <c r="AM808" s="302"/>
      <c r="AN808" s="303"/>
      <c r="AO808" s="146"/>
      <c r="AP808" s="145"/>
      <c r="AQ808" s="336"/>
      <c r="AR808" s="302"/>
      <c r="AS808" s="302"/>
      <c r="AT808" s="303"/>
      <c r="AU808" s="146"/>
      <c r="AV808" s="145"/>
      <c r="AW808" s="336"/>
      <c r="AX808" s="302"/>
      <c r="AY808" s="302"/>
      <c r="AZ808" s="303"/>
      <c r="BA808" s="146"/>
      <c r="BB808" s="145"/>
      <c r="BC808" s="336"/>
      <c r="BD808" s="303"/>
      <c r="BE808" s="163"/>
      <c r="BF808" s="306"/>
      <c r="BG808" s="302"/>
      <c r="BH808" s="303"/>
      <c r="BI808" s="336"/>
      <c r="BJ808" s="303"/>
      <c r="BK808" s="335" t="str">
        <f t="shared" si="80"/>
        <v/>
      </c>
      <c r="BL808" s="302"/>
      <c r="BM808" s="303"/>
      <c r="BN808" s="306"/>
      <c r="BO808" s="302"/>
      <c r="BP808" s="303"/>
      <c r="BQ808" s="306"/>
      <c r="BR808" s="303"/>
      <c r="BS808" s="147" t="s">
        <v>117</v>
      </c>
      <c r="BT808" s="335"/>
      <c r="BU808" s="302"/>
      <c r="BV808" s="302"/>
      <c r="BW808" s="303"/>
      <c r="BX808" s="2"/>
      <c r="BY808" s="8"/>
      <c r="BZ808" s="8"/>
      <c r="CA808" s="8"/>
      <c r="CB808" s="8"/>
      <c r="CC808" s="8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57"/>
      <c r="DI808" s="58"/>
      <c r="DJ808" s="58"/>
      <c r="DK808" s="57"/>
      <c r="DL808" s="58"/>
      <c r="DM808" s="58"/>
      <c r="DN808" s="57"/>
      <c r="DO808" s="58"/>
      <c r="DP808" s="59"/>
      <c r="DQ808" s="59"/>
      <c r="DR808" s="59"/>
      <c r="DZ808" s="133"/>
    </row>
    <row r="809" spans="1:130" ht="12.75" customHeight="1" x14ac:dyDescent="0.2">
      <c r="A809" s="1">
        <v>19</v>
      </c>
      <c r="B809" s="162" t="s">
        <v>101</v>
      </c>
      <c r="C809" s="162" t="s">
        <v>33</v>
      </c>
      <c r="D809" s="335"/>
      <c r="E809" s="302"/>
      <c r="F809" s="302"/>
      <c r="G809" s="302"/>
      <c r="H809" s="303"/>
      <c r="I809" s="335"/>
      <c r="J809" s="302"/>
      <c r="K809" s="302"/>
      <c r="L809" s="302"/>
      <c r="M809" s="303"/>
      <c r="N809" s="336" t="str">
        <f t="shared" si="77"/>
        <v/>
      </c>
      <c r="O809" s="302"/>
      <c r="P809" s="302"/>
      <c r="Q809" s="303"/>
      <c r="R809" s="335"/>
      <c r="S809" s="302"/>
      <c r="T809" s="303"/>
      <c r="U809" s="335"/>
      <c r="V809" s="302"/>
      <c r="W809" s="303"/>
      <c r="X809" s="336" t="str">
        <f t="shared" si="78"/>
        <v/>
      </c>
      <c r="Y809" s="303"/>
      <c r="Z809" s="335" t="str">
        <f t="shared" si="79"/>
        <v/>
      </c>
      <c r="AA809" s="302"/>
      <c r="AB809" s="303"/>
      <c r="AC809" s="144"/>
      <c r="AD809" s="145"/>
      <c r="AE809" s="336"/>
      <c r="AF809" s="302"/>
      <c r="AG809" s="302"/>
      <c r="AH809" s="303"/>
      <c r="AI809" s="146"/>
      <c r="AJ809" s="145"/>
      <c r="AK809" s="336"/>
      <c r="AL809" s="302"/>
      <c r="AM809" s="302"/>
      <c r="AN809" s="303"/>
      <c r="AO809" s="146"/>
      <c r="AP809" s="145"/>
      <c r="AQ809" s="336"/>
      <c r="AR809" s="302"/>
      <c r="AS809" s="302"/>
      <c r="AT809" s="303"/>
      <c r="AU809" s="146"/>
      <c r="AV809" s="145"/>
      <c r="AW809" s="336"/>
      <c r="AX809" s="302"/>
      <c r="AY809" s="302"/>
      <c r="AZ809" s="303"/>
      <c r="BA809" s="146"/>
      <c r="BB809" s="145"/>
      <c r="BC809" s="336"/>
      <c r="BD809" s="303"/>
      <c r="BE809" s="163"/>
      <c r="BF809" s="306"/>
      <c r="BG809" s="302"/>
      <c r="BH809" s="303"/>
      <c r="BI809" s="336"/>
      <c r="BJ809" s="303"/>
      <c r="BK809" s="335" t="str">
        <f t="shared" si="80"/>
        <v/>
      </c>
      <c r="BL809" s="302"/>
      <c r="BM809" s="303"/>
      <c r="BN809" s="306"/>
      <c r="BO809" s="302"/>
      <c r="BP809" s="303"/>
      <c r="BQ809" s="306"/>
      <c r="BR809" s="303"/>
      <c r="BS809" s="148">
        <v>10</v>
      </c>
      <c r="BT809" s="335"/>
      <c r="BU809" s="302"/>
      <c r="BV809" s="302"/>
      <c r="BW809" s="303"/>
      <c r="BX809" s="2"/>
      <c r="BY809" s="8"/>
      <c r="BZ809" s="8"/>
      <c r="CA809" s="8"/>
      <c r="CB809" s="8"/>
      <c r="CC809" s="8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57"/>
      <c r="DI809" s="58"/>
      <c r="DJ809" s="58"/>
      <c r="DK809" s="57"/>
      <c r="DL809" s="58"/>
      <c r="DM809" s="58"/>
      <c r="DN809" s="57"/>
      <c r="DO809" s="58"/>
      <c r="DP809" s="59"/>
      <c r="DQ809" s="59"/>
      <c r="DR809" s="59"/>
      <c r="DZ809" s="133"/>
    </row>
    <row r="810" spans="1:130" ht="12.75" customHeight="1" x14ac:dyDescent="0.2">
      <c r="A810" s="1">
        <v>19</v>
      </c>
      <c r="B810" s="162" t="s">
        <v>117</v>
      </c>
      <c r="C810" s="162" t="s">
        <v>47</v>
      </c>
      <c r="D810" s="335"/>
      <c r="E810" s="302"/>
      <c r="F810" s="302"/>
      <c r="G810" s="302"/>
      <c r="H810" s="303"/>
      <c r="I810" s="335"/>
      <c r="J810" s="302"/>
      <c r="K810" s="302"/>
      <c r="L810" s="302"/>
      <c r="M810" s="303"/>
      <c r="N810" s="336" t="str">
        <f t="shared" si="77"/>
        <v/>
      </c>
      <c r="O810" s="302"/>
      <c r="P810" s="302"/>
      <c r="Q810" s="303"/>
      <c r="R810" s="335"/>
      <c r="S810" s="302"/>
      <c r="T810" s="303"/>
      <c r="U810" s="335"/>
      <c r="V810" s="302"/>
      <c r="W810" s="303"/>
      <c r="X810" s="336" t="str">
        <f t="shared" si="78"/>
        <v/>
      </c>
      <c r="Y810" s="303"/>
      <c r="Z810" s="335" t="str">
        <f t="shared" si="79"/>
        <v/>
      </c>
      <c r="AA810" s="302"/>
      <c r="AB810" s="303"/>
      <c r="AC810" s="144"/>
      <c r="AD810" s="145"/>
      <c r="AE810" s="336"/>
      <c r="AF810" s="302"/>
      <c r="AG810" s="302"/>
      <c r="AH810" s="303"/>
      <c r="AI810" s="146"/>
      <c r="AJ810" s="145"/>
      <c r="AK810" s="336"/>
      <c r="AL810" s="302"/>
      <c r="AM810" s="302"/>
      <c r="AN810" s="303"/>
      <c r="AO810" s="146"/>
      <c r="AP810" s="145"/>
      <c r="AQ810" s="336"/>
      <c r="AR810" s="302"/>
      <c r="AS810" s="302"/>
      <c r="AT810" s="303"/>
      <c r="AU810" s="146"/>
      <c r="AV810" s="145"/>
      <c r="AW810" s="336"/>
      <c r="AX810" s="302"/>
      <c r="AY810" s="302"/>
      <c r="AZ810" s="303"/>
      <c r="BA810" s="146"/>
      <c r="BB810" s="145"/>
      <c r="BC810" s="336"/>
      <c r="BD810" s="303"/>
      <c r="BE810" s="163"/>
      <c r="BF810" s="306"/>
      <c r="BG810" s="302"/>
      <c r="BH810" s="303"/>
      <c r="BI810" s="336"/>
      <c r="BJ810" s="303"/>
      <c r="BK810" s="335" t="str">
        <f t="shared" si="80"/>
        <v/>
      </c>
      <c r="BL810" s="302"/>
      <c r="BM810" s="303"/>
      <c r="BN810" s="306"/>
      <c r="BO810" s="302"/>
      <c r="BP810" s="303"/>
      <c r="BQ810" s="306"/>
      <c r="BR810" s="303"/>
      <c r="BS810" s="148">
        <v>11</v>
      </c>
      <c r="BT810" s="335"/>
      <c r="BU810" s="302"/>
      <c r="BV810" s="302"/>
      <c r="BW810" s="303"/>
      <c r="BX810" s="2"/>
      <c r="BY810" s="8"/>
      <c r="BZ810" s="8"/>
      <c r="CA810" s="8"/>
      <c r="CB810" s="8"/>
      <c r="CC810" s="8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57"/>
      <c r="DI810" s="58"/>
      <c r="DJ810" s="58"/>
      <c r="DK810" s="57"/>
      <c r="DL810" s="58"/>
      <c r="DM810" s="58"/>
      <c r="DN810" s="57"/>
      <c r="DO810" s="58"/>
      <c r="DP810" s="59"/>
      <c r="DQ810" s="59"/>
      <c r="DR810" s="59"/>
      <c r="DZ810" s="133"/>
    </row>
    <row r="811" spans="1:130" ht="12.75" customHeight="1" x14ac:dyDescent="0.2">
      <c r="A811" s="1">
        <v>19</v>
      </c>
      <c r="B811" s="163" t="s">
        <v>145</v>
      </c>
      <c r="C811" s="163" t="s">
        <v>75</v>
      </c>
      <c r="D811" s="335"/>
      <c r="E811" s="302"/>
      <c r="F811" s="302"/>
      <c r="G811" s="302"/>
      <c r="H811" s="303"/>
      <c r="I811" s="335"/>
      <c r="J811" s="302"/>
      <c r="K811" s="302"/>
      <c r="L811" s="302"/>
      <c r="M811" s="303"/>
      <c r="N811" s="336" t="str">
        <f t="shared" si="77"/>
        <v/>
      </c>
      <c r="O811" s="302"/>
      <c r="P811" s="302"/>
      <c r="Q811" s="303"/>
      <c r="R811" s="335"/>
      <c r="S811" s="302"/>
      <c r="T811" s="303"/>
      <c r="U811" s="335"/>
      <c r="V811" s="302"/>
      <c r="W811" s="303"/>
      <c r="X811" s="336" t="str">
        <f t="shared" si="78"/>
        <v/>
      </c>
      <c r="Y811" s="303"/>
      <c r="Z811" s="335" t="str">
        <f t="shared" si="79"/>
        <v/>
      </c>
      <c r="AA811" s="302"/>
      <c r="AB811" s="303"/>
      <c r="AC811" s="144"/>
      <c r="AD811" s="145"/>
      <c r="AE811" s="336"/>
      <c r="AF811" s="302"/>
      <c r="AG811" s="302"/>
      <c r="AH811" s="303"/>
      <c r="AI811" s="146"/>
      <c r="AJ811" s="145"/>
      <c r="AK811" s="336"/>
      <c r="AL811" s="302"/>
      <c r="AM811" s="302"/>
      <c r="AN811" s="303"/>
      <c r="AO811" s="146"/>
      <c r="AP811" s="145"/>
      <c r="AQ811" s="336"/>
      <c r="AR811" s="302"/>
      <c r="AS811" s="302"/>
      <c r="AT811" s="303"/>
      <c r="AU811" s="146"/>
      <c r="AV811" s="145"/>
      <c r="AW811" s="336"/>
      <c r="AX811" s="302"/>
      <c r="AY811" s="302"/>
      <c r="AZ811" s="303"/>
      <c r="BA811" s="146"/>
      <c r="BB811" s="145"/>
      <c r="BC811" s="336"/>
      <c r="BD811" s="303"/>
      <c r="BE811" s="163"/>
      <c r="BF811" s="306"/>
      <c r="BG811" s="302"/>
      <c r="BH811" s="303"/>
      <c r="BI811" s="336"/>
      <c r="BJ811" s="303"/>
      <c r="BK811" s="335" t="str">
        <f t="shared" si="80"/>
        <v/>
      </c>
      <c r="BL811" s="302"/>
      <c r="BM811" s="303"/>
      <c r="BN811" s="306"/>
      <c r="BO811" s="302"/>
      <c r="BP811" s="303"/>
      <c r="BQ811" s="306"/>
      <c r="BR811" s="303"/>
      <c r="BS811" s="148">
        <v>12</v>
      </c>
      <c r="BT811" s="335"/>
      <c r="BU811" s="302"/>
      <c r="BV811" s="302"/>
      <c r="BW811" s="303"/>
      <c r="BX811" s="2"/>
      <c r="BY811" s="8"/>
      <c r="BZ811" s="8"/>
      <c r="CA811" s="8"/>
      <c r="CB811" s="8"/>
      <c r="CC811" s="8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57"/>
      <c r="DI811" s="58"/>
      <c r="DJ811" s="58"/>
      <c r="DK811" s="57"/>
      <c r="DL811" s="58"/>
      <c r="DM811" s="58"/>
      <c r="DN811" s="57"/>
      <c r="DO811" s="58"/>
      <c r="DP811" s="59"/>
      <c r="DQ811" s="59"/>
      <c r="DR811" s="59"/>
      <c r="DZ811" s="133"/>
    </row>
    <row r="812" spans="1:130" ht="12.75" customHeight="1" x14ac:dyDescent="0.2">
      <c r="A812" s="1">
        <v>19</v>
      </c>
      <c r="B812" s="163" t="s">
        <v>151</v>
      </c>
      <c r="C812" s="163" t="s">
        <v>87</v>
      </c>
      <c r="D812" s="335"/>
      <c r="E812" s="302"/>
      <c r="F812" s="302"/>
      <c r="G812" s="302"/>
      <c r="H812" s="303"/>
      <c r="I812" s="335"/>
      <c r="J812" s="302"/>
      <c r="K812" s="302"/>
      <c r="L812" s="302"/>
      <c r="M812" s="303"/>
      <c r="N812" s="336" t="str">
        <f t="shared" si="77"/>
        <v/>
      </c>
      <c r="O812" s="302"/>
      <c r="P812" s="302"/>
      <c r="Q812" s="303"/>
      <c r="R812" s="335"/>
      <c r="S812" s="302"/>
      <c r="T812" s="303"/>
      <c r="U812" s="335"/>
      <c r="V812" s="302"/>
      <c r="W812" s="303"/>
      <c r="X812" s="336" t="str">
        <f t="shared" si="78"/>
        <v/>
      </c>
      <c r="Y812" s="303"/>
      <c r="Z812" s="335" t="str">
        <f t="shared" si="79"/>
        <v/>
      </c>
      <c r="AA812" s="302"/>
      <c r="AB812" s="303"/>
      <c r="AC812" s="144"/>
      <c r="AD812" s="145"/>
      <c r="AE812" s="336"/>
      <c r="AF812" s="302"/>
      <c r="AG812" s="302"/>
      <c r="AH812" s="303"/>
      <c r="AI812" s="146"/>
      <c r="AJ812" s="145"/>
      <c r="AK812" s="336"/>
      <c r="AL812" s="302"/>
      <c r="AM812" s="302"/>
      <c r="AN812" s="303"/>
      <c r="AO812" s="146"/>
      <c r="AP812" s="145"/>
      <c r="AQ812" s="336"/>
      <c r="AR812" s="302"/>
      <c r="AS812" s="302"/>
      <c r="AT812" s="303"/>
      <c r="AU812" s="146"/>
      <c r="AV812" s="145"/>
      <c r="AW812" s="336"/>
      <c r="AX812" s="302"/>
      <c r="AY812" s="302"/>
      <c r="AZ812" s="303"/>
      <c r="BA812" s="146"/>
      <c r="BB812" s="145"/>
      <c r="BC812" s="336"/>
      <c r="BD812" s="303"/>
      <c r="BE812" s="163"/>
      <c r="BF812" s="306"/>
      <c r="BG812" s="302"/>
      <c r="BH812" s="303"/>
      <c r="BI812" s="336"/>
      <c r="BJ812" s="303"/>
      <c r="BK812" s="335" t="str">
        <f t="shared" si="80"/>
        <v/>
      </c>
      <c r="BL812" s="302"/>
      <c r="BM812" s="303"/>
      <c r="BN812" s="306"/>
      <c r="BO812" s="302"/>
      <c r="BP812" s="303"/>
      <c r="BQ812" s="306"/>
      <c r="BR812" s="303"/>
      <c r="BS812" s="148">
        <v>13</v>
      </c>
      <c r="BT812" s="335"/>
      <c r="BU812" s="302"/>
      <c r="BV812" s="302"/>
      <c r="BW812" s="303"/>
      <c r="BX812" s="2"/>
      <c r="BY812" s="8"/>
      <c r="BZ812" s="8"/>
      <c r="CA812" s="8"/>
      <c r="CB812" s="8"/>
      <c r="CC812" s="8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57"/>
      <c r="DI812" s="58"/>
      <c r="DJ812" s="58"/>
      <c r="DK812" s="57"/>
      <c r="DL812" s="58"/>
      <c r="DM812" s="58"/>
      <c r="DN812" s="57"/>
      <c r="DO812" s="58"/>
      <c r="DP812" s="59"/>
      <c r="DQ812" s="59"/>
      <c r="DR812" s="59"/>
      <c r="DZ812" s="133"/>
    </row>
    <row r="813" spans="1:130" ht="12.75" customHeight="1" x14ac:dyDescent="0.2">
      <c r="A813" s="1">
        <v>19</v>
      </c>
      <c r="B813" s="163" t="s">
        <v>158</v>
      </c>
      <c r="C813" s="163" t="s">
        <v>94</v>
      </c>
      <c r="D813" s="335"/>
      <c r="E813" s="302"/>
      <c r="F813" s="302"/>
      <c r="G813" s="302"/>
      <c r="H813" s="303"/>
      <c r="I813" s="335"/>
      <c r="J813" s="302"/>
      <c r="K813" s="302"/>
      <c r="L813" s="302"/>
      <c r="M813" s="303"/>
      <c r="N813" s="336" t="str">
        <f t="shared" si="77"/>
        <v/>
      </c>
      <c r="O813" s="302"/>
      <c r="P813" s="302"/>
      <c r="Q813" s="303"/>
      <c r="R813" s="335"/>
      <c r="S813" s="302"/>
      <c r="T813" s="303"/>
      <c r="U813" s="335"/>
      <c r="V813" s="302"/>
      <c r="W813" s="303"/>
      <c r="X813" s="336" t="str">
        <f t="shared" si="78"/>
        <v/>
      </c>
      <c r="Y813" s="303"/>
      <c r="Z813" s="335" t="str">
        <f t="shared" si="79"/>
        <v/>
      </c>
      <c r="AA813" s="302"/>
      <c r="AB813" s="303"/>
      <c r="AC813" s="144"/>
      <c r="AD813" s="145"/>
      <c r="AE813" s="336"/>
      <c r="AF813" s="302"/>
      <c r="AG813" s="302"/>
      <c r="AH813" s="303"/>
      <c r="AI813" s="146"/>
      <c r="AJ813" s="145"/>
      <c r="AK813" s="336"/>
      <c r="AL813" s="302"/>
      <c r="AM813" s="302"/>
      <c r="AN813" s="303"/>
      <c r="AO813" s="146"/>
      <c r="AP813" s="145"/>
      <c r="AQ813" s="336"/>
      <c r="AR813" s="302"/>
      <c r="AS813" s="302"/>
      <c r="AT813" s="303"/>
      <c r="AU813" s="146"/>
      <c r="AV813" s="145"/>
      <c r="AW813" s="336"/>
      <c r="AX813" s="302"/>
      <c r="AY813" s="302"/>
      <c r="AZ813" s="303"/>
      <c r="BA813" s="146"/>
      <c r="BB813" s="145"/>
      <c r="BC813" s="336"/>
      <c r="BD813" s="303"/>
      <c r="BE813" s="163"/>
      <c r="BF813" s="306"/>
      <c r="BG813" s="302"/>
      <c r="BH813" s="303"/>
      <c r="BI813" s="336"/>
      <c r="BJ813" s="303"/>
      <c r="BK813" s="335" t="str">
        <f t="shared" si="80"/>
        <v/>
      </c>
      <c r="BL813" s="302"/>
      <c r="BM813" s="303"/>
      <c r="BN813" s="306"/>
      <c r="BO813" s="302"/>
      <c r="BP813" s="303"/>
      <c r="BQ813" s="306"/>
      <c r="BR813" s="303"/>
      <c r="BS813" s="148">
        <v>14</v>
      </c>
      <c r="BT813" s="335"/>
      <c r="BU813" s="302"/>
      <c r="BV813" s="302"/>
      <c r="BW813" s="303"/>
      <c r="BX813" s="2"/>
      <c r="BY813" s="8"/>
      <c r="BZ813" s="8"/>
      <c r="CA813" s="8"/>
      <c r="CB813" s="8"/>
      <c r="CC813" s="8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57"/>
      <c r="DI813" s="58"/>
      <c r="DJ813" s="58"/>
      <c r="DK813" s="57"/>
      <c r="DL813" s="58"/>
      <c r="DM813" s="58"/>
      <c r="DN813" s="57"/>
      <c r="DO813" s="58"/>
      <c r="DP813" s="59"/>
      <c r="DQ813" s="59"/>
      <c r="DR813" s="59"/>
      <c r="DZ813" s="133"/>
    </row>
    <row r="814" spans="1:130" ht="12.75" customHeight="1" x14ac:dyDescent="0.2">
      <c r="A814" s="1">
        <v>19</v>
      </c>
      <c r="B814" s="163" t="s">
        <v>163</v>
      </c>
      <c r="C814" s="163" t="s">
        <v>101</v>
      </c>
      <c r="D814" s="335"/>
      <c r="E814" s="302"/>
      <c r="F814" s="302"/>
      <c r="G814" s="302"/>
      <c r="H814" s="303"/>
      <c r="I814" s="335"/>
      <c r="J814" s="302"/>
      <c r="K814" s="302"/>
      <c r="L814" s="302"/>
      <c r="M814" s="303"/>
      <c r="N814" s="336" t="str">
        <f t="shared" si="77"/>
        <v/>
      </c>
      <c r="O814" s="302"/>
      <c r="P814" s="302"/>
      <c r="Q814" s="303"/>
      <c r="R814" s="335"/>
      <c r="S814" s="302"/>
      <c r="T814" s="303"/>
      <c r="U814" s="335"/>
      <c r="V814" s="302"/>
      <c r="W814" s="303"/>
      <c r="X814" s="336" t="str">
        <f t="shared" si="78"/>
        <v/>
      </c>
      <c r="Y814" s="303"/>
      <c r="Z814" s="335" t="str">
        <f t="shared" si="79"/>
        <v/>
      </c>
      <c r="AA814" s="302"/>
      <c r="AB814" s="303"/>
      <c r="AC814" s="144"/>
      <c r="AD814" s="145"/>
      <c r="AE814" s="336"/>
      <c r="AF814" s="302"/>
      <c r="AG814" s="302"/>
      <c r="AH814" s="303"/>
      <c r="AI814" s="146"/>
      <c r="AJ814" s="145"/>
      <c r="AK814" s="336"/>
      <c r="AL814" s="302"/>
      <c r="AM814" s="302"/>
      <c r="AN814" s="303"/>
      <c r="AO814" s="146"/>
      <c r="AP814" s="145"/>
      <c r="AQ814" s="336"/>
      <c r="AR814" s="302"/>
      <c r="AS814" s="302"/>
      <c r="AT814" s="303"/>
      <c r="AU814" s="146"/>
      <c r="AV814" s="145"/>
      <c r="AW814" s="336"/>
      <c r="AX814" s="302"/>
      <c r="AY814" s="302"/>
      <c r="AZ814" s="303"/>
      <c r="BA814" s="146"/>
      <c r="BB814" s="145"/>
      <c r="BC814" s="336"/>
      <c r="BD814" s="303"/>
      <c r="BE814" s="163"/>
      <c r="BF814" s="306"/>
      <c r="BG814" s="302"/>
      <c r="BH814" s="303"/>
      <c r="BI814" s="336"/>
      <c r="BJ814" s="303"/>
      <c r="BK814" s="335" t="str">
        <f t="shared" si="80"/>
        <v/>
      </c>
      <c r="BL814" s="302"/>
      <c r="BM814" s="303"/>
      <c r="BN814" s="306"/>
      <c r="BO814" s="302"/>
      <c r="BP814" s="303"/>
      <c r="BQ814" s="306"/>
      <c r="BR814" s="303"/>
      <c r="BS814" s="148">
        <v>15</v>
      </c>
      <c r="BT814" s="335"/>
      <c r="BU814" s="302"/>
      <c r="BV814" s="302"/>
      <c r="BW814" s="303"/>
      <c r="BX814" s="2"/>
      <c r="BY814" s="8"/>
      <c r="BZ814" s="8"/>
      <c r="CA814" s="8"/>
      <c r="CB814" s="8"/>
      <c r="CC814" s="8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57"/>
      <c r="DI814" s="58"/>
      <c r="DJ814" s="58"/>
      <c r="DK814" s="57"/>
      <c r="DL814" s="58"/>
      <c r="DM814" s="58"/>
      <c r="DN814" s="57"/>
      <c r="DO814" s="58"/>
      <c r="DP814" s="59"/>
      <c r="DQ814" s="59"/>
      <c r="DR814" s="59"/>
      <c r="DZ814" s="133"/>
    </row>
    <row r="815" spans="1:130" ht="12.75" customHeight="1" x14ac:dyDescent="0.2">
      <c r="A815" s="1">
        <v>19</v>
      </c>
      <c r="B815" s="163" t="s">
        <v>171</v>
      </c>
      <c r="C815" s="163" t="s">
        <v>117</v>
      </c>
      <c r="D815" s="335"/>
      <c r="E815" s="302"/>
      <c r="F815" s="302"/>
      <c r="G815" s="302"/>
      <c r="H815" s="303"/>
      <c r="I815" s="335"/>
      <c r="J815" s="302"/>
      <c r="K815" s="302"/>
      <c r="L815" s="302"/>
      <c r="M815" s="303"/>
      <c r="N815" s="336" t="str">
        <f t="shared" si="77"/>
        <v/>
      </c>
      <c r="O815" s="302"/>
      <c r="P815" s="302"/>
      <c r="Q815" s="303"/>
      <c r="R815" s="335"/>
      <c r="S815" s="302"/>
      <c r="T815" s="303"/>
      <c r="U815" s="335"/>
      <c r="V815" s="302"/>
      <c r="W815" s="303"/>
      <c r="X815" s="336" t="str">
        <f t="shared" si="78"/>
        <v/>
      </c>
      <c r="Y815" s="303"/>
      <c r="Z815" s="335" t="str">
        <f t="shared" si="79"/>
        <v/>
      </c>
      <c r="AA815" s="302"/>
      <c r="AB815" s="303"/>
      <c r="AC815" s="144"/>
      <c r="AD815" s="145"/>
      <c r="AE815" s="336"/>
      <c r="AF815" s="302"/>
      <c r="AG815" s="302"/>
      <c r="AH815" s="303"/>
      <c r="AI815" s="146"/>
      <c r="AJ815" s="145"/>
      <c r="AK815" s="336"/>
      <c r="AL815" s="302"/>
      <c r="AM815" s="302"/>
      <c r="AN815" s="303"/>
      <c r="AO815" s="146"/>
      <c r="AP815" s="145"/>
      <c r="AQ815" s="336"/>
      <c r="AR815" s="302"/>
      <c r="AS815" s="302"/>
      <c r="AT815" s="303"/>
      <c r="AU815" s="146"/>
      <c r="AV815" s="145"/>
      <c r="AW815" s="336"/>
      <c r="AX815" s="302"/>
      <c r="AY815" s="302"/>
      <c r="AZ815" s="303"/>
      <c r="BA815" s="146"/>
      <c r="BB815" s="145"/>
      <c r="BC815" s="336"/>
      <c r="BD815" s="303"/>
      <c r="BE815" s="163"/>
      <c r="BF815" s="306"/>
      <c r="BG815" s="302"/>
      <c r="BH815" s="303"/>
      <c r="BI815" s="336"/>
      <c r="BJ815" s="303"/>
      <c r="BK815" s="335" t="str">
        <f t="shared" si="80"/>
        <v/>
      </c>
      <c r="BL815" s="302"/>
      <c r="BM815" s="303"/>
      <c r="BN815" s="306"/>
      <c r="BO815" s="302"/>
      <c r="BP815" s="303"/>
      <c r="BQ815" s="306"/>
      <c r="BR815" s="303"/>
      <c r="BS815" s="148">
        <v>16</v>
      </c>
      <c r="BT815" s="335"/>
      <c r="BU815" s="302"/>
      <c r="BV815" s="302"/>
      <c r="BW815" s="303"/>
      <c r="BX815" s="2"/>
      <c r="BY815" s="8"/>
      <c r="BZ815" s="8"/>
      <c r="CA815" s="8"/>
      <c r="CB815" s="8"/>
      <c r="CC815" s="8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57"/>
      <c r="DI815" s="58"/>
      <c r="DJ815" s="58"/>
      <c r="DK815" s="57"/>
      <c r="DL815" s="58"/>
      <c r="DM815" s="58"/>
      <c r="DN815" s="57"/>
      <c r="DO815" s="58"/>
      <c r="DP815" s="59"/>
      <c r="DQ815" s="59"/>
      <c r="DR815" s="59"/>
      <c r="DZ815" s="133"/>
    </row>
    <row r="816" spans="1:130" ht="12.75" customHeight="1" x14ac:dyDescent="0.2">
      <c r="A816" s="1">
        <v>19</v>
      </c>
      <c r="B816" s="163" t="s">
        <v>177</v>
      </c>
      <c r="C816" s="163" t="s">
        <v>145</v>
      </c>
      <c r="D816" s="335"/>
      <c r="E816" s="302"/>
      <c r="F816" s="302"/>
      <c r="G816" s="302"/>
      <c r="H816" s="303"/>
      <c r="I816" s="335"/>
      <c r="J816" s="302"/>
      <c r="K816" s="302"/>
      <c r="L816" s="302"/>
      <c r="M816" s="303"/>
      <c r="N816" s="336" t="str">
        <f t="shared" si="77"/>
        <v/>
      </c>
      <c r="O816" s="302"/>
      <c r="P816" s="302"/>
      <c r="Q816" s="303"/>
      <c r="R816" s="335"/>
      <c r="S816" s="302"/>
      <c r="T816" s="303"/>
      <c r="U816" s="335"/>
      <c r="V816" s="302"/>
      <c r="W816" s="303"/>
      <c r="X816" s="336" t="str">
        <f t="shared" si="78"/>
        <v/>
      </c>
      <c r="Y816" s="303"/>
      <c r="Z816" s="335" t="str">
        <f t="shared" si="79"/>
        <v/>
      </c>
      <c r="AA816" s="302"/>
      <c r="AB816" s="303"/>
      <c r="AC816" s="144"/>
      <c r="AD816" s="145"/>
      <c r="AE816" s="336"/>
      <c r="AF816" s="302"/>
      <c r="AG816" s="302"/>
      <c r="AH816" s="303"/>
      <c r="AI816" s="146"/>
      <c r="AJ816" s="145"/>
      <c r="AK816" s="336"/>
      <c r="AL816" s="302"/>
      <c r="AM816" s="302"/>
      <c r="AN816" s="303"/>
      <c r="AO816" s="146"/>
      <c r="AP816" s="145"/>
      <c r="AQ816" s="336"/>
      <c r="AR816" s="302"/>
      <c r="AS816" s="302"/>
      <c r="AT816" s="303"/>
      <c r="AU816" s="146"/>
      <c r="AV816" s="145"/>
      <c r="AW816" s="336"/>
      <c r="AX816" s="302"/>
      <c r="AY816" s="302"/>
      <c r="AZ816" s="303"/>
      <c r="BA816" s="146"/>
      <c r="BB816" s="145"/>
      <c r="BC816" s="336"/>
      <c r="BD816" s="303"/>
      <c r="BE816" s="163"/>
      <c r="BF816" s="306"/>
      <c r="BG816" s="302"/>
      <c r="BH816" s="303"/>
      <c r="BI816" s="336"/>
      <c r="BJ816" s="303"/>
      <c r="BK816" s="335" t="str">
        <f t="shared" si="80"/>
        <v/>
      </c>
      <c r="BL816" s="302"/>
      <c r="BM816" s="303"/>
      <c r="BN816" s="306"/>
      <c r="BO816" s="302"/>
      <c r="BP816" s="303"/>
      <c r="BQ816" s="306"/>
      <c r="BR816" s="303"/>
      <c r="BS816" s="148">
        <v>17</v>
      </c>
      <c r="BT816" s="335"/>
      <c r="BU816" s="302"/>
      <c r="BV816" s="302"/>
      <c r="BW816" s="303"/>
      <c r="BX816" s="2"/>
      <c r="BY816" s="8"/>
      <c r="BZ816" s="8"/>
      <c r="CA816" s="8"/>
      <c r="CB816" s="8"/>
      <c r="CC816" s="8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57"/>
      <c r="DI816" s="58"/>
      <c r="DJ816" s="58"/>
      <c r="DK816" s="57"/>
      <c r="DL816" s="58"/>
      <c r="DM816" s="58"/>
      <c r="DN816" s="57"/>
      <c r="DO816" s="58"/>
      <c r="DP816" s="59"/>
      <c r="DQ816" s="59"/>
      <c r="DR816" s="59"/>
      <c r="DZ816" s="133"/>
    </row>
    <row r="817" spans="1:130" ht="12.75" customHeight="1" x14ac:dyDescent="0.2">
      <c r="A817" s="1">
        <v>19</v>
      </c>
      <c r="B817" s="163" t="s">
        <v>186</v>
      </c>
      <c r="C817" s="163" t="s">
        <v>151</v>
      </c>
      <c r="D817" s="335"/>
      <c r="E817" s="302"/>
      <c r="F817" s="302"/>
      <c r="G817" s="302"/>
      <c r="H817" s="303"/>
      <c r="I817" s="335"/>
      <c r="J817" s="302"/>
      <c r="K817" s="302"/>
      <c r="L817" s="302"/>
      <c r="M817" s="303"/>
      <c r="N817" s="336" t="str">
        <f t="shared" si="77"/>
        <v/>
      </c>
      <c r="O817" s="302"/>
      <c r="P817" s="302"/>
      <c r="Q817" s="303"/>
      <c r="R817" s="335"/>
      <c r="S817" s="302"/>
      <c r="T817" s="303"/>
      <c r="U817" s="335"/>
      <c r="V817" s="302"/>
      <c r="W817" s="303"/>
      <c r="X817" s="336" t="str">
        <f t="shared" si="78"/>
        <v/>
      </c>
      <c r="Y817" s="303"/>
      <c r="Z817" s="335" t="str">
        <f t="shared" si="79"/>
        <v/>
      </c>
      <c r="AA817" s="302"/>
      <c r="AB817" s="303"/>
      <c r="AC817" s="144"/>
      <c r="AD817" s="145"/>
      <c r="AE817" s="336"/>
      <c r="AF817" s="302"/>
      <c r="AG817" s="302"/>
      <c r="AH817" s="303"/>
      <c r="AI817" s="146"/>
      <c r="AJ817" s="145"/>
      <c r="AK817" s="336"/>
      <c r="AL817" s="302"/>
      <c r="AM817" s="302"/>
      <c r="AN817" s="303"/>
      <c r="AO817" s="146"/>
      <c r="AP817" s="145"/>
      <c r="AQ817" s="336"/>
      <c r="AR817" s="302"/>
      <c r="AS817" s="302"/>
      <c r="AT817" s="303"/>
      <c r="AU817" s="146"/>
      <c r="AV817" s="145"/>
      <c r="AW817" s="336"/>
      <c r="AX817" s="302"/>
      <c r="AY817" s="302"/>
      <c r="AZ817" s="303"/>
      <c r="BA817" s="146"/>
      <c r="BB817" s="145"/>
      <c r="BC817" s="336"/>
      <c r="BD817" s="303"/>
      <c r="BE817" s="163"/>
      <c r="BF817" s="306"/>
      <c r="BG817" s="302"/>
      <c r="BH817" s="303"/>
      <c r="BI817" s="336"/>
      <c r="BJ817" s="303"/>
      <c r="BK817" s="335" t="str">
        <f t="shared" si="80"/>
        <v/>
      </c>
      <c r="BL817" s="302"/>
      <c r="BM817" s="303"/>
      <c r="BN817" s="306"/>
      <c r="BO817" s="302"/>
      <c r="BP817" s="303"/>
      <c r="BQ817" s="306"/>
      <c r="BR817" s="303"/>
      <c r="BS817" s="148">
        <v>18</v>
      </c>
      <c r="BT817" s="335"/>
      <c r="BU817" s="302"/>
      <c r="BV817" s="302"/>
      <c r="BW817" s="303"/>
      <c r="BX817" s="2"/>
      <c r="BY817" s="8"/>
      <c r="BZ817" s="8"/>
      <c r="CA817" s="8"/>
      <c r="CB817" s="8"/>
      <c r="CC817" s="8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57"/>
      <c r="DI817" s="58"/>
      <c r="DJ817" s="58"/>
      <c r="DK817" s="57"/>
      <c r="DL817" s="58"/>
      <c r="DM817" s="58"/>
      <c r="DN817" s="57"/>
      <c r="DO817" s="58"/>
      <c r="DP817" s="59"/>
      <c r="DQ817" s="59"/>
      <c r="DR817" s="59"/>
      <c r="DZ817" s="133"/>
    </row>
    <row r="818" spans="1:130" ht="12.75" customHeight="1" x14ac:dyDescent="0.2">
      <c r="A818" s="1">
        <v>19</v>
      </c>
      <c r="B818" s="163" t="s">
        <v>195</v>
      </c>
      <c r="C818" s="163" t="s">
        <v>158</v>
      </c>
      <c r="D818" s="335"/>
      <c r="E818" s="302"/>
      <c r="F818" s="302"/>
      <c r="G818" s="302"/>
      <c r="H818" s="303"/>
      <c r="I818" s="335"/>
      <c r="J818" s="302"/>
      <c r="K818" s="302"/>
      <c r="L818" s="302"/>
      <c r="M818" s="303"/>
      <c r="N818" s="336" t="str">
        <f t="shared" si="77"/>
        <v/>
      </c>
      <c r="O818" s="302"/>
      <c r="P818" s="302"/>
      <c r="Q818" s="303"/>
      <c r="R818" s="335"/>
      <c r="S818" s="302"/>
      <c r="T818" s="303"/>
      <c r="U818" s="335"/>
      <c r="V818" s="302"/>
      <c r="W818" s="303"/>
      <c r="X818" s="336" t="str">
        <f t="shared" si="78"/>
        <v/>
      </c>
      <c r="Y818" s="303"/>
      <c r="Z818" s="335" t="str">
        <f t="shared" si="79"/>
        <v/>
      </c>
      <c r="AA818" s="302"/>
      <c r="AB818" s="303"/>
      <c r="AC818" s="144"/>
      <c r="AD818" s="145"/>
      <c r="AE818" s="336"/>
      <c r="AF818" s="302"/>
      <c r="AG818" s="302"/>
      <c r="AH818" s="303"/>
      <c r="AI818" s="146"/>
      <c r="AJ818" s="145"/>
      <c r="AK818" s="336"/>
      <c r="AL818" s="302"/>
      <c r="AM818" s="302"/>
      <c r="AN818" s="303"/>
      <c r="AO818" s="146"/>
      <c r="AP818" s="145"/>
      <c r="AQ818" s="336"/>
      <c r="AR818" s="302"/>
      <c r="AS818" s="302"/>
      <c r="AT818" s="303"/>
      <c r="AU818" s="146"/>
      <c r="AV818" s="145"/>
      <c r="AW818" s="336"/>
      <c r="AX818" s="302"/>
      <c r="AY818" s="302"/>
      <c r="AZ818" s="303"/>
      <c r="BA818" s="146"/>
      <c r="BB818" s="145"/>
      <c r="BC818" s="336"/>
      <c r="BD818" s="303"/>
      <c r="BE818" s="163"/>
      <c r="BF818" s="306"/>
      <c r="BG818" s="302"/>
      <c r="BH818" s="303"/>
      <c r="BI818" s="336"/>
      <c r="BJ818" s="303"/>
      <c r="BK818" s="335" t="str">
        <f t="shared" si="80"/>
        <v/>
      </c>
      <c r="BL818" s="302"/>
      <c r="BM818" s="303"/>
      <c r="BN818" s="306"/>
      <c r="BO818" s="302"/>
      <c r="BP818" s="303"/>
      <c r="BQ818" s="306"/>
      <c r="BR818" s="303"/>
      <c r="BS818" s="148">
        <v>19</v>
      </c>
      <c r="BT818" s="335"/>
      <c r="BU818" s="302"/>
      <c r="BV818" s="302"/>
      <c r="BW818" s="303"/>
      <c r="BX818" s="2"/>
      <c r="BY818" s="8"/>
      <c r="BZ818" s="8"/>
      <c r="CA818" s="8"/>
      <c r="CB818" s="8"/>
      <c r="CC818" s="8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57"/>
      <c r="DI818" s="58"/>
      <c r="DJ818" s="58"/>
      <c r="DK818" s="57"/>
      <c r="DL818" s="58"/>
      <c r="DM818" s="58"/>
      <c r="DN818" s="57"/>
      <c r="DO818" s="58"/>
      <c r="DP818" s="59"/>
      <c r="DQ818" s="59"/>
      <c r="DR818" s="59"/>
      <c r="DZ818" s="133"/>
    </row>
    <row r="819" spans="1:130" ht="12.75" customHeight="1" x14ac:dyDescent="0.2">
      <c r="A819" s="1">
        <v>19</v>
      </c>
      <c r="B819" s="163" t="s">
        <v>201</v>
      </c>
      <c r="C819" s="163" t="s">
        <v>163</v>
      </c>
      <c r="D819" s="335"/>
      <c r="E819" s="302"/>
      <c r="F819" s="302"/>
      <c r="G819" s="302"/>
      <c r="H819" s="303"/>
      <c r="I819" s="335"/>
      <c r="J819" s="302"/>
      <c r="K819" s="302"/>
      <c r="L819" s="302"/>
      <c r="M819" s="303"/>
      <c r="N819" s="336" t="str">
        <f t="shared" si="77"/>
        <v/>
      </c>
      <c r="O819" s="302"/>
      <c r="P819" s="302"/>
      <c r="Q819" s="303"/>
      <c r="R819" s="335"/>
      <c r="S819" s="302"/>
      <c r="T819" s="303"/>
      <c r="U819" s="335"/>
      <c r="V819" s="302"/>
      <c r="W819" s="303"/>
      <c r="X819" s="336" t="str">
        <f t="shared" si="78"/>
        <v/>
      </c>
      <c r="Y819" s="303"/>
      <c r="Z819" s="335" t="str">
        <f t="shared" si="79"/>
        <v/>
      </c>
      <c r="AA819" s="302"/>
      <c r="AB819" s="303"/>
      <c r="AC819" s="144"/>
      <c r="AD819" s="145"/>
      <c r="AE819" s="336"/>
      <c r="AF819" s="302"/>
      <c r="AG819" s="302"/>
      <c r="AH819" s="303"/>
      <c r="AI819" s="146"/>
      <c r="AJ819" s="145"/>
      <c r="AK819" s="336"/>
      <c r="AL819" s="302"/>
      <c r="AM819" s="302"/>
      <c r="AN819" s="303"/>
      <c r="AO819" s="146"/>
      <c r="AP819" s="145"/>
      <c r="AQ819" s="336"/>
      <c r="AR819" s="302"/>
      <c r="AS819" s="302"/>
      <c r="AT819" s="303"/>
      <c r="AU819" s="146"/>
      <c r="AV819" s="145"/>
      <c r="AW819" s="336"/>
      <c r="AX819" s="302"/>
      <c r="AY819" s="302"/>
      <c r="AZ819" s="303"/>
      <c r="BA819" s="146"/>
      <c r="BB819" s="145"/>
      <c r="BC819" s="336"/>
      <c r="BD819" s="303"/>
      <c r="BE819" s="163"/>
      <c r="BF819" s="306"/>
      <c r="BG819" s="302"/>
      <c r="BH819" s="303"/>
      <c r="BI819" s="336"/>
      <c r="BJ819" s="303"/>
      <c r="BK819" s="335" t="str">
        <f t="shared" si="80"/>
        <v/>
      </c>
      <c r="BL819" s="302"/>
      <c r="BM819" s="303"/>
      <c r="BN819" s="306"/>
      <c r="BO819" s="302"/>
      <c r="BP819" s="303"/>
      <c r="BQ819" s="306"/>
      <c r="BR819" s="303"/>
      <c r="BS819" s="148">
        <v>20</v>
      </c>
      <c r="BT819" s="335"/>
      <c r="BU819" s="302"/>
      <c r="BV819" s="302"/>
      <c r="BW819" s="303"/>
      <c r="BX819" s="2"/>
      <c r="BY819" s="8"/>
      <c r="BZ819" s="8"/>
      <c r="CA819" s="8"/>
      <c r="CB819" s="8"/>
      <c r="CC819" s="8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57"/>
      <c r="DI819" s="58"/>
      <c r="DJ819" s="58"/>
      <c r="DK819" s="57"/>
      <c r="DL819" s="58"/>
      <c r="DM819" s="58"/>
      <c r="DN819" s="57"/>
      <c r="DO819" s="58"/>
      <c r="DP819" s="59"/>
      <c r="DQ819" s="59"/>
      <c r="DR819" s="59"/>
      <c r="DZ819" s="133"/>
    </row>
    <row r="820" spans="1:130" ht="12.75" customHeight="1" x14ac:dyDescent="0.2">
      <c r="A820" s="1">
        <v>19</v>
      </c>
      <c r="B820" s="163" t="s">
        <v>209</v>
      </c>
      <c r="C820" s="163" t="s">
        <v>171</v>
      </c>
      <c r="D820" s="335"/>
      <c r="E820" s="302"/>
      <c r="F820" s="302"/>
      <c r="G820" s="302"/>
      <c r="H820" s="303"/>
      <c r="I820" s="335"/>
      <c r="J820" s="302"/>
      <c r="K820" s="302"/>
      <c r="L820" s="302"/>
      <c r="M820" s="303"/>
      <c r="N820" s="336" t="str">
        <f t="shared" si="77"/>
        <v/>
      </c>
      <c r="O820" s="302"/>
      <c r="P820" s="302"/>
      <c r="Q820" s="303"/>
      <c r="R820" s="335"/>
      <c r="S820" s="302"/>
      <c r="T820" s="303"/>
      <c r="U820" s="335"/>
      <c r="V820" s="302"/>
      <c r="W820" s="303"/>
      <c r="X820" s="336" t="str">
        <f t="shared" si="78"/>
        <v/>
      </c>
      <c r="Y820" s="303"/>
      <c r="Z820" s="335" t="str">
        <f t="shared" si="79"/>
        <v/>
      </c>
      <c r="AA820" s="302"/>
      <c r="AB820" s="303"/>
      <c r="AC820" s="144"/>
      <c r="AD820" s="145"/>
      <c r="AE820" s="336"/>
      <c r="AF820" s="302"/>
      <c r="AG820" s="302"/>
      <c r="AH820" s="303"/>
      <c r="AI820" s="146"/>
      <c r="AJ820" s="145"/>
      <c r="AK820" s="336"/>
      <c r="AL820" s="302"/>
      <c r="AM820" s="302"/>
      <c r="AN820" s="303"/>
      <c r="AO820" s="146"/>
      <c r="AP820" s="145"/>
      <c r="AQ820" s="336"/>
      <c r="AR820" s="302"/>
      <c r="AS820" s="302"/>
      <c r="AT820" s="303"/>
      <c r="AU820" s="146"/>
      <c r="AV820" s="145"/>
      <c r="AW820" s="336"/>
      <c r="AX820" s="302"/>
      <c r="AY820" s="302"/>
      <c r="AZ820" s="303"/>
      <c r="BA820" s="146"/>
      <c r="BB820" s="145"/>
      <c r="BC820" s="336"/>
      <c r="BD820" s="303"/>
      <c r="BE820" s="163"/>
      <c r="BF820" s="306"/>
      <c r="BG820" s="302"/>
      <c r="BH820" s="303"/>
      <c r="BI820" s="336"/>
      <c r="BJ820" s="303"/>
      <c r="BK820" s="335" t="str">
        <f t="shared" si="80"/>
        <v/>
      </c>
      <c r="BL820" s="302"/>
      <c r="BM820" s="303"/>
      <c r="BN820" s="306"/>
      <c r="BO820" s="302"/>
      <c r="BP820" s="303"/>
      <c r="BQ820" s="306"/>
      <c r="BR820" s="303"/>
      <c r="BS820" s="148">
        <v>21</v>
      </c>
      <c r="BT820" s="335"/>
      <c r="BU820" s="302"/>
      <c r="BV820" s="302"/>
      <c r="BW820" s="303"/>
      <c r="BX820" s="2"/>
      <c r="BY820" s="8"/>
      <c r="BZ820" s="8"/>
      <c r="CA820" s="8"/>
      <c r="CB820" s="8"/>
      <c r="CC820" s="8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57"/>
      <c r="DI820" s="58"/>
      <c r="DJ820" s="58"/>
      <c r="DK820" s="57"/>
      <c r="DL820" s="58"/>
      <c r="DM820" s="58"/>
      <c r="DN820" s="57"/>
      <c r="DO820" s="58"/>
      <c r="DP820" s="59"/>
      <c r="DQ820" s="59"/>
      <c r="DR820" s="59"/>
      <c r="DZ820" s="133"/>
    </row>
    <row r="821" spans="1:130" ht="12.75" customHeight="1" x14ac:dyDescent="0.2">
      <c r="A821" s="1">
        <v>19</v>
      </c>
      <c r="B821" s="163" t="s">
        <v>216</v>
      </c>
      <c r="C821" s="163" t="s">
        <v>177</v>
      </c>
      <c r="D821" s="335"/>
      <c r="E821" s="302"/>
      <c r="F821" s="302"/>
      <c r="G821" s="302"/>
      <c r="H821" s="303"/>
      <c r="I821" s="335"/>
      <c r="J821" s="302"/>
      <c r="K821" s="302"/>
      <c r="L821" s="302"/>
      <c r="M821" s="303"/>
      <c r="N821" s="336" t="str">
        <f t="shared" si="77"/>
        <v/>
      </c>
      <c r="O821" s="302"/>
      <c r="P821" s="302"/>
      <c r="Q821" s="303"/>
      <c r="R821" s="335"/>
      <c r="S821" s="302"/>
      <c r="T821" s="303"/>
      <c r="U821" s="335"/>
      <c r="V821" s="302"/>
      <c r="W821" s="303"/>
      <c r="X821" s="336" t="str">
        <f t="shared" si="78"/>
        <v/>
      </c>
      <c r="Y821" s="303"/>
      <c r="Z821" s="335" t="str">
        <f t="shared" si="79"/>
        <v/>
      </c>
      <c r="AA821" s="302"/>
      <c r="AB821" s="303"/>
      <c r="AC821" s="144"/>
      <c r="AD821" s="145"/>
      <c r="AE821" s="336"/>
      <c r="AF821" s="302"/>
      <c r="AG821" s="302"/>
      <c r="AH821" s="303"/>
      <c r="AI821" s="146"/>
      <c r="AJ821" s="145"/>
      <c r="AK821" s="336"/>
      <c r="AL821" s="302"/>
      <c r="AM821" s="302"/>
      <c r="AN821" s="303"/>
      <c r="AO821" s="146"/>
      <c r="AP821" s="145"/>
      <c r="AQ821" s="336"/>
      <c r="AR821" s="302"/>
      <c r="AS821" s="302"/>
      <c r="AT821" s="303"/>
      <c r="AU821" s="146"/>
      <c r="AV821" s="145"/>
      <c r="AW821" s="336"/>
      <c r="AX821" s="302"/>
      <c r="AY821" s="302"/>
      <c r="AZ821" s="303"/>
      <c r="BA821" s="146"/>
      <c r="BB821" s="145"/>
      <c r="BC821" s="336"/>
      <c r="BD821" s="303"/>
      <c r="BE821" s="163"/>
      <c r="BF821" s="306"/>
      <c r="BG821" s="302"/>
      <c r="BH821" s="303"/>
      <c r="BI821" s="336"/>
      <c r="BJ821" s="303"/>
      <c r="BK821" s="335" t="str">
        <f t="shared" si="80"/>
        <v/>
      </c>
      <c r="BL821" s="302"/>
      <c r="BM821" s="303"/>
      <c r="BN821" s="306"/>
      <c r="BO821" s="302"/>
      <c r="BP821" s="303"/>
      <c r="BQ821" s="306"/>
      <c r="BR821" s="303"/>
      <c r="BS821" s="148">
        <v>22</v>
      </c>
      <c r="BT821" s="335"/>
      <c r="BU821" s="302"/>
      <c r="BV821" s="302"/>
      <c r="BW821" s="303"/>
      <c r="BX821" s="2"/>
      <c r="BY821" s="8"/>
      <c r="BZ821" s="8"/>
      <c r="CA821" s="8"/>
      <c r="CB821" s="8"/>
      <c r="CC821" s="8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57"/>
      <c r="DI821" s="58"/>
      <c r="DJ821" s="58"/>
      <c r="DK821" s="57"/>
      <c r="DL821" s="58"/>
      <c r="DM821" s="58"/>
      <c r="DN821" s="57"/>
      <c r="DO821" s="58"/>
      <c r="DP821" s="59"/>
      <c r="DQ821" s="59"/>
      <c r="DR821" s="59"/>
      <c r="DZ821" s="133"/>
    </row>
    <row r="822" spans="1:130" ht="12.75" customHeight="1" x14ac:dyDescent="0.2">
      <c r="A822" s="1">
        <v>19</v>
      </c>
      <c r="B822" s="163" t="s">
        <v>224</v>
      </c>
      <c r="C822" s="163" t="s">
        <v>186</v>
      </c>
      <c r="D822" s="335"/>
      <c r="E822" s="302"/>
      <c r="F822" s="302"/>
      <c r="G822" s="302"/>
      <c r="H822" s="303"/>
      <c r="I822" s="335"/>
      <c r="J822" s="302"/>
      <c r="K822" s="302"/>
      <c r="L822" s="302"/>
      <c r="M822" s="303"/>
      <c r="N822" s="336" t="str">
        <f t="shared" si="77"/>
        <v/>
      </c>
      <c r="O822" s="302"/>
      <c r="P822" s="302"/>
      <c r="Q822" s="303"/>
      <c r="R822" s="335"/>
      <c r="S822" s="302"/>
      <c r="T822" s="303"/>
      <c r="U822" s="335"/>
      <c r="V822" s="302"/>
      <c r="W822" s="303"/>
      <c r="X822" s="336" t="str">
        <f t="shared" si="78"/>
        <v/>
      </c>
      <c r="Y822" s="303"/>
      <c r="Z822" s="335" t="str">
        <f t="shared" si="79"/>
        <v/>
      </c>
      <c r="AA822" s="302"/>
      <c r="AB822" s="303"/>
      <c r="AC822" s="144"/>
      <c r="AD822" s="145"/>
      <c r="AE822" s="336"/>
      <c r="AF822" s="302"/>
      <c r="AG822" s="302"/>
      <c r="AH822" s="303"/>
      <c r="AI822" s="146"/>
      <c r="AJ822" s="145"/>
      <c r="AK822" s="336"/>
      <c r="AL822" s="302"/>
      <c r="AM822" s="302"/>
      <c r="AN822" s="303"/>
      <c r="AO822" s="146"/>
      <c r="AP822" s="145"/>
      <c r="AQ822" s="336"/>
      <c r="AR822" s="302"/>
      <c r="AS822" s="302"/>
      <c r="AT822" s="303"/>
      <c r="AU822" s="146"/>
      <c r="AV822" s="145"/>
      <c r="AW822" s="336"/>
      <c r="AX822" s="302"/>
      <c r="AY822" s="302"/>
      <c r="AZ822" s="303"/>
      <c r="BA822" s="146"/>
      <c r="BB822" s="145"/>
      <c r="BC822" s="336"/>
      <c r="BD822" s="303"/>
      <c r="BE822" s="163"/>
      <c r="BF822" s="306"/>
      <c r="BG822" s="302"/>
      <c r="BH822" s="303"/>
      <c r="BI822" s="336"/>
      <c r="BJ822" s="303"/>
      <c r="BK822" s="335" t="str">
        <f t="shared" si="80"/>
        <v/>
      </c>
      <c r="BL822" s="302"/>
      <c r="BM822" s="303"/>
      <c r="BN822" s="306"/>
      <c r="BO822" s="302"/>
      <c r="BP822" s="303"/>
      <c r="BQ822" s="306"/>
      <c r="BR822" s="303"/>
      <c r="BS822" s="148">
        <v>23</v>
      </c>
      <c r="BT822" s="335"/>
      <c r="BU822" s="302"/>
      <c r="BV822" s="302"/>
      <c r="BW822" s="303"/>
      <c r="BX822" s="2"/>
      <c r="BY822" s="8"/>
      <c r="BZ822" s="8"/>
      <c r="CA822" s="8"/>
      <c r="CB822" s="8"/>
      <c r="CC822" s="8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57"/>
      <c r="DI822" s="58"/>
      <c r="DJ822" s="58"/>
      <c r="DK822" s="57"/>
      <c r="DL822" s="58"/>
      <c r="DM822" s="58"/>
      <c r="DN822" s="57"/>
      <c r="DO822" s="58"/>
      <c r="DP822" s="59"/>
      <c r="DQ822" s="59"/>
      <c r="DR822" s="59"/>
      <c r="DZ822" s="133"/>
    </row>
    <row r="823" spans="1:130" ht="12.75" customHeight="1" x14ac:dyDescent="0.2">
      <c r="A823" s="1">
        <v>19</v>
      </c>
      <c r="B823" s="163" t="s">
        <v>232</v>
      </c>
      <c r="C823" s="163" t="s">
        <v>195</v>
      </c>
      <c r="D823" s="335"/>
      <c r="E823" s="302"/>
      <c r="F823" s="302"/>
      <c r="G823" s="302"/>
      <c r="H823" s="303"/>
      <c r="I823" s="335"/>
      <c r="J823" s="302"/>
      <c r="K823" s="302"/>
      <c r="L823" s="302"/>
      <c r="M823" s="303"/>
      <c r="N823" s="336" t="str">
        <f t="shared" si="77"/>
        <v/>
      </c>
      <c r="O823" s="302"/>
      <c r="P823" s="302"/>
      <c r="Q823" s="303"/>
      <c r="R823" s="335"/>
      <c r="S823" s="302"/>
      <c r="T823" s="303"/>
      <c r="U823" s="335"/>
      <c r="V823" s="302"/>
      <c r="W823" s="303"/>
      <c r="X823" s="336" t="str">
        <f t="shared" si="78"/>
        <v/>
      </c>
      <c r="Y823" s="303"/>
      <c r="Z823" s="335" t="str">
        <f t="shared" si="79"/>
        <v/>
      </c>
      <c r="AA823" s="302"/>
      <c r="AB823" s="303"/>
      <c r="AC823" s="144"/>
      <c r="AD823" s="145"/>
      <c r="AE823" s="336"/>
      <c r="AF823" s="302"/>
      <c r="AG823" s="302"/>
      <c r="AH823" s="303"/>
      <c r="AI823" s="146"/>
      <c r="AJ823" s="145"/>
      <c r="AK823" s="336"/>
      <c r="AL823" s="302"/>
      <c r="AM823" s="302"/>
      <c r="AN823" s="303"/>
      <c r="AO823" s="146"/>
      <c r="AP823" s="145"/>
      <c r="AQ823" s="336"/>
      <c r="AR823" s="302"/>
      <c r="AS823" s="302"/>
      <c r="AT823" s="303"/>
      <c r="AU823" s="146"/>
      <c r="AV823" s="145"/>
      <c r="AW823" s="336"/>
      <c r="AX823" s="302"/>
      <c r="AY823" s="302"/>
      <c r="AZ823" s="303"/>
      <c r="BA823" s="146"/>
      <c r="BB823" s="145"/>
      <c r="BC823" s="336"/>
      <c r="BD823" s="303"/>
      <c r="BE823" s="163"/>
      <c r="BF823" s="306"/>
      <c r="BG823" s="302"/>
      <c r="BH823" s="303"/>
      <c r="BI823" s="336"/>
      <c r="BJ823" s="303"/>
      <c r="BK823" s="335" t="str">
        <f t="shared" si="80"/>
        <v/>
      </c>
      <c r="BL823" s="302"/>
      <c r="BM823" s="303"/>
      <c r="BN823" s="306"/>
      <c r="BO823" s="302"/>
      <c r="BP823" s="303"/>
      <c r="BQ823" s="306"/>
      <c r="BR823" s="303"/>
      <c r="BS823" s="148">
        <v>24</v>
      </c>
      <c r="BT823" s="335"/>
      <c r="BU823" s="302"/>
      <c r="BV823" s="302"/>
      <c r="BW823" s="303"/>
      <c r="BX823" s="2"/>
      <c r="BY823" s="8"/>
      <c r="BZ823" s="8"/>
      <c r="CA823" s="8"/>
      <c r="CB823" s="8"/>
      <c r="CC823" s="8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57"/>
      <c r="DI823" s="58"/>
      <c r="DJ823" s="58"/>
      <c r="DK823" s="57"/>
      <c r="DL823" s="58"/>
      <c r="DM823" s="58"/>
      <c r="DN823" s="57"/>
      <c r="DO823" s="58"/>
      <c r="DP823" s="59"/>
      <c r="DQ823" s="59"/>
      <c r="DR823" s="59"/>
      <c r="DZ823" s="133"/>
    </row>
    <row r="824" spans="1:130" ht="12.75" customHeight="1" x14ac:dyDescent="0.2">
      <c r="A824" s="1">
        <v>19</v>
      </c>
      <c r="B824" s="163" t="s">
        <v>239</v>
      </c>
      <c r="C824" s="163" t="s">
        <v>201</v>
      </c>
      <c r="D824" s="335"/>
      <c r="E824" s="302"/>
      <c r="F824" s="302"/>
      <c r="G824" s="302"/>
      <c r="H824" s="303"/>
      <c r="I824" s="335"/>
      <c r="J824" s="302"/>
      <c r="K824" s="302"/>
      <c r="L824" s="302"/>
      <c r="M824" s="303"/>
      <c r="N824" s="336" t="str">
        <f t="shared" si="77"/>
        <v/>
      </c>
      <c r="O824" s="302"/>
      <c r="P824" s="302"/>
      <c r="Q824" s="303"/>
      <c r="R824" s="335"/>
      <c r="S824" s="302"/>
      <c r="T824" s="303"/>
      <c r="U824" s="335"/>
      <c r="V824" s="302"/>
      <c r="W824" s="303"/>
      <c r="X824" s="336" t="str">
        <f t="shared" si="78"/>
        <v/>
      </c>
      <c r="Y824" s="303"/>
      <c r="Z824" s="335" t="str">
        <f t="shared" si="79"/>
        <v/>
      </c>
      <c r="AA824" s="302"/>
      <c r="AB824" s="303"/>
      <c r="AC824" s="144"/>
      <c r="AD824" s="145"/>
      <c r="AE824" s="336"/>
      <c r="AF824" s="302"/>
      <c r="AG824" s="302"/>
      <c r="AH824" s="303"/>
      <c r="AI824" s="146"/>
      <c r="AJ824" s="145"/>
      <c r="AK824" s="336"/>
      <c r="AL824" s="302"/>
      <c r="AM824" s="302"/>
      <c r="AN824" s="303"/>
      <c r="AO824" s="146"/>
      <c r="AP824" s="145"/>
      <c r="AQ824" s="336"/>
      <c r="AR824" s="302"/>
      <c r="AS824" s="302"/>
      <c r="AT824" s="303"/>
      <c r="AU824" s="146"/>
      <c r="AV824" s="145"/>
      <c r="AW824" s="336"/>
      <c r="AX824" s="302"/>
      <c r="AY824" s="302"/>
      <c r="AZ824" s="303"/>
      <c r="BA824" s="146"/>
      <c r="BB824" s="145"/>
      <c r="BC824" s="336"/>
      <c r="BD824" s="303"/>
      <c r="BE824" s="163"/>
      <c r="BF824" s="306"/>
      <c r="BG824" s="302"/>
      <c r="BH824" s="303"/>
      <c r="BI824" s="336"/>
      <c r="BJ824" s="303"/>
      <c r="BK824" s="335" t="str">
        <f t="shared" si="80"/>
        <v/>
      </c>
      <c r="BL824" s="302"/>
      <c r="BM824" s="303"/>
      <c r="BN824" s="306"/>
      <c r="BO824" s="302"/>
      <c r="BP824" s="303"/>
      <c r="BQ824" s="306"/>
      <c r="BR824" s="303"/>
      <c r="BS824" s="147" t="s">
        <v>19</v>
      </c>
      <c r="BT824" s="335"/>
      <c r="BU824" s="302"/>
      <c r="BV824" s="302"/>
      <c r="BW824" s="303"/>
      <c r="BX824" s="2"/>
      <c r="BY824" s="8"/>
      <c r="BZ824" s="8"/>
      <c r="CA824" s="8"/>
      <c r="CB824" s="8"/>
      <c r="CC824" s="8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57"/>
      <c r="DI824" s="58"/>
      <c r="DJ824" s="58"/>
      <c r="DK824" s="57"/>
      <c r="DL824" s="58"/>
      <c r="DM824" s="58"/>
      <c r="DN824" s="57"/>
      <c r="DO824" s="58"/>
      <c r="DP824" s="59"/>
      <c r="DQ824" s="59"/>
      <c r="DR824" s="59"/>
      <c r="DZ824" s="133"/>
    </row>
    <row r="825" spans="1:130" ht="12.75" customHeight="1" x14ac:dyDescent="0.2">
      <c r="A825" s="1">
        <v>19</v>
      </c>
      <c r="B825" s="162" t="s">
        <v>2</v>
      </c>
      <c r="C825" s="162" t="s">
        <v>209</v>
      </c>
      <c r="D825" s="335"/>
      <c r="E825" s="302"/>
      <c r="F825" s="302"/>
      <c r="G825" s="302"/>
      <c r="H825" s="303"/>
      <c r="I825" s="335"/>
      <c r="J825" s="302"/>
      <c r="K825" s="302"/>
      <c r="L825" s="302"/>
      <c r="M825" s="303"/>
      <c r="N825" s="336" t="str">
        <f t="shared" si="77"/>
        <v/>
      </c>
      <c r="O825" s="302"/>
      <c r="P825" s="302"/>
      <c r="Q825" s="303"/>
      <c r="R825" s="335"/>
      <c r="S825" s="302"/>
      <c r="T825" s="303"/>
      <c r="U825" s="335"/>
      <c r="V825" s="302"/>
      <c r="W825" s="303"/>
      <c r="X825" s="336" t="str">
        <f t="shared" si="78"/>
        <v/>
      </c>
      <c r="Y825" s="303"/>
      <c r="Z825" s="335" t="str">
        <f t="shared" si="79"/>
        <v/>
      </c>
      <c r="AA825" s="302"/>
      <c r="AB825" s="303"/>
      <c r="AC825" s="144"/>
      <c r="AD825" s="145"/>
      <c r="AE825" s="336"/>
      <c r="AF825" s="302"/>
      <c r="AG825" s="302"/>
      <c r="AH825" s="303"/>
      <c r="AI825" s="146"/>
      <c r="AJ825" s="145"/>
      <c r="AK825" s="336"/>
      <c r="AL825" s="302"/>
      <c r="AM825" s="302"/>
      <c r="AN825" s="303"/>
      <c r="AO825" s="146"/>
      <c r="AP825" s="145"/>
      <c r="AQ825" s="336"/>
      <c r="AR825" s="302"/>
      <c r="AS825" s="302"/>
      <c r="AT825" s="303"/>
      <c r="AU825" s="146"/>
      <c r="AV825" s="145"/>
      <c r="AW825" s="336"/>
      <c r="AX825" s="302"/>
      <c r="AY825" s="302"/>
      <c r="AZ825" s="303"/>
      <c r="BA825" s="146"/>
      <c r="BB825" s="145"/>
      <c r="BC825" s="336"/>
      <c r="BD825" s="303"/>
      <c r="BE825" s="163"/>
      <c r="BF825" s="306"/>
      <c r="BG825" s="302"/>
      <c r="BH825" s="303"/>
      <c r="BI825" s="336"/>
      <c r="BJ825" s="303"/>
      <c r="BK825" s="335" t="str">
        <f t="shared" si="80"/>
        <v/>
      </c>
      <c r="BL825" s="302"/>
      <c r="BM825" s="303"/>
      <c r="BN825" s="306"/>
      <c r="BO825" s="302"/>
      <c r="BP825" s="303"/>
      <c r="BQ825" s="306"/>
      <c r="BR825" s="303"/>
      <c r="BS825" s="147" t="s">
        <v>27</v>
      </c>
      <c r="BT825" s="335"/>
      <c r="BU825" s="302"/>
      <c r="BV825" s="302"/>
      <c r="BW825" s="303"/>
      <c r="BX825" s="2"/>
      <c r="BY825" s="8"/>
      <c r="BZ825" s="8"/>
      <c r="CA825" s="8"/>
      <c r="CB825" s="8"/>
      <c r="CC825" s="8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57"/>
      <c r="DI825" s="58"/>
      <c r="DJ825" s="58"/>
      <c r="DK825" s="57"/>
      <c r="DL825" s="58"/>
      <c r="DM825" s="58"/>
      <c r="DN825" s="57"/>
      <c r="DO825" s="58"/>
      <c r="DP825" s="59"/>
      <c r="DQ825" s="59"/>
      <c r="DR825" s="59"/>
      <c r="DZ825" s="133"/>
    </row>
    <row r="826" spans="1:130" ht="12.75" customHeight="1" x14ac:dyDescent="0.2">
      <c r="A826" s="1">
        <v>19</v>
      </c>
      <c r="B826" s="162" t="s">
        <v>19</v>
      </c>
      <c r="C826" s="162" t="s">
        <v>216</v>
      </c>
      <c r="D826" s="335"/>
      <c r="E826" s="302"/>
      <c r="F826" s="302"/>
      <c r="G826" s="302"/>
      <c r="H826" s="303"/>
      <c r="I826" s="335"/>
      <c r="J826" s="302"/>
      <c r="K826" s="302"/>
      <c r="L826" s="302"/>
      <c r="M826" s="303"/>
      <c r="N826" s="336" t="str">
        <f t="shared" si="77"/>
        <v/>
      </c>
      <c r="O826" s="302"/>
      <c r="P826" s="302"/>
      <c r="Q826" s="303"/>
      <c r="R826" s="335"/>
      <c r="S826" s="302"/>
      <c r="T826" s="303"/>
      <c r="U826" s="335"/>
      <c r="V826" s="302"/>
      <c r="W826" s="303"/>
      <c r="X826" s="336" t="str">
        <f t="shared" si="78"/>
        <v/>
      </c>
      <c r="Y826" s="303"/>
      <c r="Z826" s="335" t="str">
        <f t="shared" si="79"/>
        <v/>
      </c>
      <c r="AA826" s="302"/>
      <c r="AB826" s="303"/>
      <c r="AC826" s="144"/>
      <c r="AD826" s="145"/>
      <c r="AE826" s="336"/>
      <c r="AF826" s="302"/>
      <c r="AG826" s="302"/>
      <c r="AH826" s="303"/>
      <c r="AI826" s="146"/>
      <c r="AJ826" s="145"/>
      <c r="AK826" s="336"/>
      <c r="AL826" s="302"/>
      <c r="AM826" s="302"/>
      <c r="AN826" s="303"/>
      <c r="AO826" s="146"/>
      <c r="AP826" s="145"/>
      <c r="AQ826" s="336"/>
      <c r="AR826" s="302"/>
      <c r="AS826" s="302"/>
      <c r="AT826" s="303"/>
      <c r="AU826" s="146"/>
      <c r="AV826" s="145"/>
      <c r="AW826" s="336"/>
      <c r="AX826" s="302"/>
      <c r="AY826" s="302"/>
      <c r="AZ826" s="303"/>
      <c r="BA826" s="146"/>
      <c r="BB826" s="145"/>
      <c r="BC826" s="336"/>
      <c r="BD826" s="303"/>
      <c r="BE826" s="163"/>
      <c r="BF826" s="306"/>
      <c r="BG826" s="302"/>
      <c r="BH826" s="303"/>
      <c r="BI826" s="336"/>
      <c r="BJ826" s="303"/>
      <c r="BK826" s="335" t="str">
        <f t="shared" si="80"/>
        <v/>
      </c>
      <c r="BL826" s="302"/>
      <c r="BM826" s="303"/>
      <c r="BN826" s="306"/>
      <c r="BO826" s="302"/>
      <c r="BP826" s="303"/>
      <c r="BQ826" s="306"/>
      <c r="BR826" s="303"/>
      <c r="BS826" s="147" t="s">
        <v>33</v>
      </c>
      <c r="BT826" s="335"/>
      <c r="BU826" s="302"/>
      <c r="BV826" s="302"/>
      <c r="BW826" s="303"/>
      <c r="BX826" s="2"/>
      <c r="BY826" s="8"/>
      <c r="BZ826" s="8"/>
      <c r="CA826" s="8"/>
      <c r="CB826" s="8"/>
      <c r="CC826" s="8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57"/>
      <c r="DI826" s="58"/>
      <c r="DJ826" s="58"/>
      <c r="DK826" s="57"/>
      <c r="DL826" s="58"/>
      <c r="DM826" s="58"/>
      <c r="DN826" s="57"/>
      <c r="DO826" s="58"/>
      <c r="DP826" s="59"/>
      <c r="DQ826" s="59"/>
      <c r="DR826" s="59"/>
      <c r="DZ826" s="133"/>
    </row>
    <row r="827" spans="1:130" ht="12.75" customHeight="1" x14ac:dyDescent="0.2">
      <c r="A827" s="1">
        <v>19</v>
      </c>
      <c r="B827" s="162" t="s">
        <v>27</v>
      </c>
      <c r="C827" s="162" t="s">
        <v>224</v>
      </c>
      <c r="D827" s="335"/>
      <c r="E827" s="302"/>
      <c r="F827" s="302"/>
      <c r="G827" s="302"/>
      <c r="H827" s="303"/>
      <c r="I827" s="335"/>
      <c r="J827" s="302"/>
      <c r="K827" s="302"/>
      <c r="L827" s="302"/>
      <c r="M827" s="303"/>
      <c r="N827" s="336" t="str">
        <f t="shared" si="77"/>
        <v/>
      </c>
      <c r="O827" s="302"/>
      <c r="P827" s="302"/>
      <c r="Q827" s="303"/>
      <c r="R827" s="335"/>
      <c r="S827" s="302"/>
      <c r="T827" s="303"/>
      <c r="U827" s="335"/>
      <c r="V827" s="302"/>
      <c r="W827" s="303"/>
      <c r="X827" s="336" t="str">
        <f t="shared" si="78"/>
        <v/>
      </c>
      <c r="Y827" s="303"/>
      <c r="Z827" s="335" t="str">
        <f t="shared" si="79"/>
        <v/>
      </c>
      <c r="AA827" s="302"/>
      <c r="AB827" s="303"/>
      <c r="AC827" s="144"/>
      <c r="AD827" s="145"/>
      <c r="AE827" s="336"/>
      <c r="AF827" s="302"/>
      <c r="AG827" s="302"/>
      <c r="AH827" s="303"/>
      <c r="AI827" s="146"/>
      <c r="AJ827" s="145"/>
      <c r="AK827" s="336"/>
      <c r="AL827" s="302"/>
      <c r="AM827" s="302"/>
      <c r="AN827" s="303"/>
      <c r="AO827" s="146"/>
      <c r="AP827" s="145"/>
      <c r="AQ827" s="336"/>
      <c r="AR827" s="302"/>
      <c r="AS827" s="302"/>
      <c r="AT827" s="303"/>
      <c r="AU827" s="146"/>
      <c r="AV827" s="145"/>
      <c r="AW827" s="336"/>
      <c r="AX827" s="302"/>
      <c r="AY827" s="302"/>
      <c r="AZ827" s="303"/>
      <c r="BA827" s="146"/>
      <c r="BB827" s="145"/>
      <c r="BC827" s="336"/>
      <c r="BD827" s="303"/>
      <c r="BE827" s="163"/>
      <c r="BF827" s="306"/>
      <c r="BG827" s="302"/>
      <c r="BH827" s="303"/>
      <c r="BI827" s="336"/>
      <c r="BJ827" s="303"/>
      <c r="BK827" s="335" t="str">
        <f t="shared" si="80"/>
        <v/>
      </c>
      <c r="BL827" s="302"/>
      <c r="BM827" s="303"/>
      <c r="BN827" s="306"/>
      <c r="BO827" s="302"/>
      <c r="BP827" s="303"/>
      <c r="BQ827" s="306"/>
      <c r="BR827" s="303"/>
      <c r="BS827" s="147" t="s">
        <v>47</v>
      </c>
      <c r="BT827" s="335"/>
      <c r="BU827" s="302"/>
      <c r="BV827" s="302"/>
      <c r="BW827" s="303"/>
      <c r="BX827" s="2"/>
      <c r="BY827" s="8"/>
      <c r="BZ827" s="8"/>
      <c r="CA827" s="8"/>
      <c r="CB827" s="8"/>
      <c r="CC827" s="8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57"/>
      <c r="DI827" s="58"/>
      <c r="DJ827" s="58"/>
      <c r="DK827" s="57"/>
      <c r="DL827" s="58"/>
      <c r="DM827" s="58"/>
      <c r="DN827" s="57"/>
      <c r="DO827" s="58"/>
      <c r="DP827" s="59"/>
      <c r="DQ827" s="59"/>
      <c r="DR827" s="59"/>
      <c r="DZ827" s="133"/>
    </row>
    <row r="828" spans="1:130" ht="12.75" customHeight="1" x14ac:dyDescent="0.2">
      <c r="A828" s="1">
        <v>19</v>
      </c>
      <c r="B828" s="162" t="s">
        <v>33</v>
      </c>
      <c r="C828" s="162" t="s">
        <v>232</v>
      </c>
      <c r="D828" s="335"/>
      <c r="E828" s="302"/>
      <c r="F828" s="302"/>
      <c r="G828" s="302"/>
      <c r="H828" s="303"/>
      <c r="I828" s="335"/>
      <c r="J828" s="302"/>
      <c r="K828" s="302"/>
      <c r="L828" s="302"/>
      <c r="M828" s="303"/>
      <c r="N828" s="336" t="str">
        <f t="shared" si="77"/>
        <v/>
      </c>
      <c r="O828" s="302"/>
      <c r="P828" s="302"/>
      <c r="Q828" s="303"/>
      <c r="R828" s="335"/>
      <c r="S828" s="302"/>
      <c r="T828" s="303"/>
      <c r="U828" s="335"/>
      <c r="V828" s="302"/>
      <c r="W828" s="303"/>
      <c r="X828" s="336" t="str">
        <f t="shared" si="78"/>
        <v/>
      </c>
      <c r="Y828" s="303"/>
      <c r="Z828" s="335" t="str">
        <f t="shared" si="79"/>
        <v/>
      </c>
      <c r="AA828" s="302"/>
      <c r="AB828" s="303"/>
      <c r="AC828" s="144"/>
      <c r="AD828" s="145"/>
      <c r="AE828" s="336"/>
      <c r="AF828" s="302"/>
      <c r="AG828" s="302"/>
      <c r="AH828" s="303"/>
      <c r="AI828" s="146"/>
      <c r="AJ828" s="145"/>
      <c r="AK828" s="336"/>
      <c r="AL828" s="302"/>
      <c r="AM828" s="302"/>
      <c r="AN828" s="303"/>
      <c r="AO828" s="146"/>
      <c r="AP828" s="145"/>
      <c r="AQ828" s="336"/>
      <c r="AR828" s="302"/>
      <c r="AS828" s="302"/>
      <c r="AT828" s="303"/>
      <c r="AU828" s="146"/>
      <c r="AV828" s="145"/>
      <c r="AW828" s="336"/>
      <c r="AX828" s="302"/>
      <c r="AY828" s="302"/>
      <c r="AZ828" s="303"/>
      <c r="BA828" s="146"/>
      <c r="BB828" s="145"/>
      <c r="BC828" s="336"/>
      <c r="BD828" s="303"/>
      <c r="BE828" s="163"/>
      <c r="BF828" s="306"/>
      <c r="BG828" s="302"/>
      <c r="BH828" s="303"/>
      <c r="BI828" s="336"/>
      <c r="BJ828" s="303"/>
      <c r="BK828" s="335" t="str">
        <f t="shared" si="80"/>
        <v/>
      </c>
      <c r="BL828" s="302"/>
      <c r="BM828" s="303"/>
      <c r="BN828" s="306"/>
      <c r="BO828" s="302"/>
      <c r="BP828" s="303"/>
      <c r="BQ828" s="306"/>
      <c r="BR828" s="303"/>
      <c r="BS828" s="147" t="s">
        <v>75</v>
      </c>
      <c r="BT828" s="335"/>
      <c r="BU828" s="302"/>
      <c r="BV828" s="302"/>
      <c r="BW828" s="303"/>
      <c r="BX828" s="2"/>
      <c r="BY828" s="8"/>
      <c r="BZ828" s="8"/>
      <c r="CA828" s="8"/>
      <c r="CB828" s="8"/>
      <c r="CC828" s="8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57"/>
      <c r="DI828" s="58"/>
      <c r="DJ828" s="58"/>
      <c r="DK828" s="57"/>
      <c r="DL828" s="58"/>
      <c r="DM828" s="58"/>
      <c r="DN828" s="57"/>
      <c r="DO828" s="58"/>
      <c r="DP828" s="59"/>
      <c r="DQ828" s="59"/>
      <c r="DR828" s="59"/>
      <c r="DZ828" s="133"/>
    </row>
    <row r="829" spans="1:130" ht="12.75" customHeight="1" x14ac:dyDescent="0.2">
      <c r="A829" s="1">
        <v>19</v>
      </c>
      <c r="B829" s="162" t="s">
        <v>47</v>
      </c>
      <c r="C829" s="162" t="s">
        <v>239</v>
      </c>
      <c r="D829" s="335"/>
      <c r="E829" s="302"/>
      <c r="F829" s="302"/>
      <c r="G829" s="302"/>
      <c r="H829" s="303"/>
      <c r="I829" s="335"/>
      <c r="J829" s="302"/>
      <c r="K829" s="302"/>
      <c r="L829" s="302"/>
      <c r="M829" s="303"/>
      <c r="N829" s="336" t="str">
        <f t="shared" si="77"/>
        <v/>
      </c>
      <c r="O829" s="302"/>
      <c r="P829" s="302"/>
      <c r="Q829" s="303"/>
      <c r="R829" s="335"/>
      <c r="S829" s="302"/>
      <c r="T829" s="303"/>
      <c r="U829" s="335"/>
      <c r="V829" s="302"/>
      <c r="W829" s="303"/>
      <c r="X829" s="336" t="str">
        <f t="shared" si="78"/>
        <v/>
      </c>
      <c r="Y829" s="303"/>
      <c r="Z829" s="335" t="str">
        <f t="shared" si="79"/>
        <v/>
      </c>
      <c r="AA829" s="302"/>
      <c r="AB829" s="303"/>
      <c r="AC829" s="144"/>
      <c r="AD829" s="145"/>
      <c r="AE829" s="336"/>
      <c r="AF829" s="302"/>
      <c r="AG829" s="302"/>
      <c r="AH829" s="303"/>
      <c r="AI829" s="146"/>
      <c r="AJ829" s="145"/>
      <c r="AK829" s="336"/>
      <c r="AL829" s="302"/>
      <c r="AM829" s="302"/>
      <c r="AN829" s="303"/>
      <c r="AO829" s="146"/>
      <c r="AP829" s="145"/>
      <c r="AQ829" s="336"/>
      <c r="AR829" s="302"/>
      <c r="AS829" s="302"/>
      <c r="AT829" s="303"/>
      <c r="AU829" s="146"/>
      <c r="AV829" s="145"/>
      <c r="AW829" s="336"/>
      <c r="AX829" s="302"/>
      <c r="AY829" s="302"/>
      <c r="AZ829" s="303"/>
      <c r="BA829" s="146"/>
      <c r="BB829" s="145"/>
      <c r="BC829" s="336"/>
      <c r="BD829" s="303"/>
      <c r="BE829" s="163"/>
      <c r="BF829" s="306"/>
      <c r="BG829" s="302"/>
      <c r="BH829" s="303"/>
      <c r="BI829" s="336"/>
      <c r="BJ829" s="303"/>
      <c r="BK829" s="335" t="str">
        <f t="shared" si="80"/>
        <v/>
      </c>
      <c r="BL829" s="302"/>
      <c r="BM829" s="303"/>
      <c r="BN829" s="306"/>
      <c r="BO829" s="302"/>
      <c r="BP829" s="303"/>
      <c r="BQ829" s="306"/>
      <c r="BR829" s="303"/>
      <c r="BS829" s="147" t="s">
        <v>87</v>
      </c>
      <c r="BT829" s="335"/>
      <c r="BU829" s="302"/>
      <c r="BV829" s="302"/>
      <c r="BW829" s="303"/>
      <c r="BX829" s="2"/>
      <c r="BY829" s="8"/>
      <c r="BZ829" s="8"/>
      <c r="CA829" s="8"/>
      <c r="CB829" s="8"/>
      <c r="CC829" s="8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57"/>
      <c r="DI829" s="58"/>
      <c r="DJ829" s="58"/>
      <c r="DK829" s="57"/>
      <c r="DL829" s="58"/>
      <c r="DM829" s="58"/>
      <c r="DN829" s="57"/>
      <c r="DO829" s="58"/>
      <c r="DP829" s="59"/>
      <c r="DQ829" s="59"/>
      <c r="DR829" s="59"/>
      <c r="DZ829" s="133"/>
    </row>
    <row r="830" spans="1:130" ht="12.75" customHeight="1" x14ac:dyDescent="0.2">
      <c r="A830" s="1">
        <v>19</v>
      </c>
      <c r="B830" s="164" t="s">
        <v>75</v>
      </c>
      <c r="C830" s="164" t="s">
        <v>245</v>
      </c>
      <c r="D830" s="320"/>
      <c r="E830" s="294"/>
      <c r="F830" s="294"/>
      <c r="G830" s="294"/>
      <c r="H830" s="295"/>
      <c r="I830" s="320"/>
      <c r="J830" s="294"/>
      <c r="K830" s="294"/>
      <c r="L830" s="294"/>
      <c r="M830" s="295"/>
      <c r="N830" s="334" t="str">
        <f t="shared" si="77"/>
        <v/>
      </c>
      <c r="O830" s="294"/>
      <c r="P830" s="294"/>
      <c r="Q830" s="295"/>
      <c r="R830" s="320"/>
      <c r="S830" s="294"/>
      <c r="T830" s="295"/>
      <c r="U830" s="320"/>
      <c r="V830" s="294"/>
      <c r="W830" s="295"/>
      <c r="X830" s="334" t="str">
        <f t="shared" si="78"/>
        <v/>
      </c>
      <c r="Y830" s="295"/>
      <c r="Z830" s="320" t="str">
        <f t="shared" si="79"/>
        <v/>
      </c>
      <c r="AA830" s="294"/>
      <c r="AB830" s="295"/>
      <c r="AC830" s="151"/>
      <c r="AD830" s="152"/>
      <c r="AE830" s="334"/>
      <c r="AF830" s="294"/>
      <c r="AG830" s="294"/>
      <c r="AH830" s="295"/>
      <c r="AI830" s="153"/>
      <c r="AJ830" s="152"/>
      <c r="AK830" s="334"/>
      <c r="AL830" s="294"/>
      <c r="AM830" s="294"/>
      <c r="AN830" s="295"/>
      <c r="AO830" s="153"/>
      <c r="AP830" s="152"/>
      <c r="AQ830" s="334"/>
      <c r="AR830" s="294"/>
      <c r="AS830" s="294"/>
      <c r="AT830" s="295"/>
      <c r="AU830" s="153"/>
      <c r="AV830" s="152"/>
      <c r="AW830" s="334"/>
      <c r="AX830" s="294"/>
      <c r="AY830" s="294"/>
      <c r="AZ830" s="295"/>
      <c r="BA830" s="153"/>
      <c r="BB830" s="152"/>
      <c r="BC830" s="334"/>
      <c r="BD830" s="295"/>
      <c r="BE830" s="165"/>
      <c r="BF830" s="298"/>
      <c r="BG830" s="294"/>
      <c r="BH830" s="295"/>
      <c r="BI830" s="334"/>
      <c r="BJ830" s="295"/>
      <c r="BK830" s="320" t="str">
        <f t="shared" si="80"/>
        <v/>
      </c>
      <c r="BL830" s="294"/>
      <c r="BM830" s="295"/>
      <c r="BN830" s="298"/>
      <c r="BO830" s="294"/>
      <c r="BP830" s="295"/>
      <c r="BQ830" s="298"/>
      <c r="BR830" s="295"/>
      <c r="BS830" s="154" t="s">
        <v>94</v>
      </c>
      <c r="BT830" s="320"/>
      <c r="BU830" s="294"/>
      <c r="BV830" s="294"/>
      <c r="BW830" s="295"/>
      <c r="BX830" s="2"/>
      <c r="BY830" s="8"/>
      <c r="BZ830" s="8"/>
      <c r="CA830" s="8"/>
      <c r="CB830" s="8"/>
      <c r="CC830" s="8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57"/>
      <c r="DI830" s="58"/>
      <c r="DJ830" s="58"/>
      <c r="DK830" s="57"/>
      <c r="DL830" s="58"/>
      <c r="DM830" s="58"/>
      <c r="DN830" s="57"/>
      <c r="DO830" s="58"/>
      <c r="DP830" s="59"/>
      <c r="DQ830" s="59"/>
      <c r="DR830" s="59"/>
      <c r="DZ830" s="133"/>
    </row>
    <row r="831" spans="1:130" ht="12.75" customHeight="1" x14ac:dyDescent="0.2">
      <c r="A831" s="1">
        <v>19</v>
      </c>
      <c r="B831" s="321"/>
      <c r="C831" s="322"/>
      <c r="D831" s="322"/>
      <c r="E831" s="322"/>
      <c r="F831" s="322"/>
      <c r="G831" s="322"/>
      <c r="H831" s="322"/>
      <c r="I831" s="322"/>
      <c r="J831" s="322"/>
      <c r="K831" s="322"/>
      <c r="L831" s="322"/>
      <c r="M831" s="322"/>
      <c r="N831" s="322"/>
      <c r="O831" s="322"/>
      <c r="P831" s="322"/>
      <c r="Q831" s="322"/>
      <c r="R831" s="322"/>
      <c r="S831" s="322"/>
      <c r="T831" s="322"/>
      <c r="U831" s="322"/>
      <c r="V831" s="322"/>
      <c r="W831" s="322"/>
      <c r="X831" s="322"/>
      <c r="Y831" s="322"/>
      <c r="Z831" s="322"/>
      <c r="AA831" s="322"/>
      <c r="AB831" s="322"/>
      <c r="AC831" s="322"/>
      <c r="AD831" s="322"/>
      <c r="AE831" s="322"/>
      <c r="AF831" s="322"/>
      <c r="AG831" s="322"/>
      <c r="AH831" s="322"/>
      <c r="AI831" s="322"/>
      <c r="AJ831" s="322"/>
      <c r="AK831" s="322"/>
      <c r="AL831" s="322"/>
      <c r="AM831" s="322"/>
      <c r="AN831" s="322"/>
      <c r="AO831" s="322"/>
      <c r="AP831" s="322"/>
      <c r="AQ831" s="322"/>
      <c r="AR831" s="322"/>
      <c r="AS831" s="322"/>
      <c r="AT831" s="322"/>
      <c r="AU831" s="322"/>
      <c r="AV831" s="322"/>
      <c r="AW831" s="322"/>
      <c r="AX831" s="322"/>
      <c r="AY831" s="322"/>
      <c r="AZ831" s="322"/>
      <c r="BA831" s="322"/>
      <c r="BB831" s="322"/>
      <c r="BC831" s="322"/>
      <c r="BD831" s="322"/>
      <c r="BE831" s="322"/>
      <c r="BF831" s="322"/>
      <c r="BG831" s="322"/>
      <c r="BH831" s="322"/>
      <c r="BI831" s="322"/>
      <c r="BJ831" s="322"/>
      <c r="BK831" s="322"/>
      <c r="BL831" s="322"/>
      <c r="BM831" s="322"/>
      <c r="BN831" s="322"/>
      <c r="BO831" s="322"/>
      <c r="BP831" s="322"/>
      <c r="BQ831" s="322"/>
      <c r="BR831" s="322"/>
      <c r="BS831" s="322"/>
      <c r="BT831" s="322"/>
      <c r="BU831" s="322"/>
      <c r="BV831" s="322"/>
      <c r="BW831" s="322"/>
      <c r="BX831" s="2"/>
      <c r="BY831" s="8"/>
      <c r="BZ831" s="8"/>
      <c r="CA831" s="8"/>
      <c r="CB831" s="8"/>
      <c r="CC831" s="8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57"/>
      <c r="DI831" s="58"/>
      <c r="DJ831" s="58"/>
      <c r="DK831" s="57"/>
      <c r="DL831" s="58"/>
      <c r="DM831" s="58"/>
      <c r="DN831" s="57"/>
      <c r="DO831" s="58"/>
      <c r="DP831" s="59"/>
      <c r="DQ831" s="59"/>
      <c r="DR831" s="59"/>
      <c r="DZ831" s="133"/>
    </row>
    <row r="832" spans="1:130" ht="12.75" customHeight="1" x14ac:dyDescent="0.2">
      <c r="A832" s="1">
        <v>19</v>
      </c>
      <c r="B832" s="323" t="s">
        <v>247</v>
      </c>
      <c r="C832" s="324"/>
      <c r="D832" s="324"/>
      <c r="E832" s="324"/>
      <c r="F832" s="324"/>
      <c r="G832" s="324"/>
      <c r="H832" s="324"/>
      <c r="I832" s="324"/>
      <c r="J832" s="324"/>
      <c r="K832" s="324"/>
      <c r="L832" s="324"/>
      <c r="M832" s="324"/>
      <c r="N832" s="324"/>
      <c r="O832" s="324"/>
      <c r="P832" s="324"/>
      <c r="Q832" s="324"/>
      <c r="R832" s="324"/>
      <c r="S832" s="324"/>
      <c r="T832" s="324"/>
      <c r="U832" s="324"/>
      <c r="V832" s="324"/>
      <c r="W832" s="324"/>
      <c r="X832" s="324"/>
      <c r="Y832" s="324"/>
      <c r="Z832" s="324"/>
      <c r="AA832" s="324"/>
      <c r="AB832" s="324"/>
      <c r="AC832" s="324"/>
      <c r="AD832" s="324"/>
      <c r="AE832" s="324"/>
      <c r="AF832" s="324"/>
      <c r="AG832" s="324"/>
      <c r="AH832" s="324"/>
      <c r="AI832" s="324"/>
      <c r="AJ832" s="324"/>
      <c r="AK832" s="324"/>
      <c r="AL832" s="324"/>
      <c r="AM832" s="324"/>
      <c r="AN832" s="324"/>
      <c r="AO832" s="324"/>
      <c r="AP832" s="324"/>
      <c r="AQ832" s="324"/>
      <c r="AR832" s="324"/>
      <c r="AS832" s="324"/>
      <c r="AT832" s="324"/>
      <c r="AU832" s="324"/>
      <c r="AV832" s="324"/>
      <c r="AW832" s="324"/>
      <c r="AX832" s="324"/>
      <c r="AY832" s="324"/>
      <c r="AZ832" s="324"/>
      <c r="BA832" s="324"/>
      <c r="BB832" s="324"/>
      <c r="BC832" s="324"/>
      <c r="BD832" s="324"/>
      <c r="BE832" s="324"/>
      <c r="BF832" s="324"/>
      <c r="BG832" s="324"/>
      <c r="BH832" s="324"/>
      <c r="BI832" s="324"/>
      <c r="BJ832" s="325" t="s">
        <v>248</v>
      </c>
      <c r="BK832" s="326"/>
      <c r="BL832" s="326"/>
      <c r="BM832" s="326"/>
      <c r="BN832" s="326"/>
      <c r="BO832" s="326"/>
      <c r="BP832" s="326"/>
      <c r="BQ832" s="326"/>
      <c r="BR832" s="326"/>
      <c r="BS832" s="326"/>
      <c r="BT832" s="326"/>
      <c r="BU832" s="326"/>
      <c r="BV832" s="326"/>
      <c r="BW832" s="327"/>
      <c r="BX832" s="2"/>
      <c r="BY832" s="8"/>
      <c r="BZ832" s="8"/>
      <c r="CA832" s="8"/>
      <c r="CB832" s="8"/>
      <c r="CC832" s="8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57"/>
      <c r="DI832" s="58"/>
      <c r="DJ832" s="58"/>
      <c r="DK832" s="57"/>
      <c r="DL832" s="58"/>
      <c r="DM832" s="58"/>
      <c r="DN832" s="57"/>
      <c r="DO832" s="58"/>
      <c r="DP832" s="59"/>
      <c r="DQ832" s="59"/>
      <c r="DR832" s="59"/>
      <c r="DZ832" s="133"/>
    </row>
    <row r="833" spans="1:130" ht="12.75" customHeight="1" x14ac:dyDescent="0.2">
      <c r="A833" s="1">
        <v>19</v>
      </c>
      <c r="B833" s="331" t="s">
        <v>249</v>
      </c>
      <c r="C833" s="316"/>
      <c r="D833" s="332" t="s">
        <v>250</v>
      </c>
      <c r="E833" s="316"/>
      <c r="F833" s="333" t="s">
        <v>251</v>
      </c>
      <c r="G833" s="315"/>
      <c r="H833" s="315"/>
      <c r="I833" s="316"/>
      <c r="J833" s="333" t="s">
        <v>252</v>
      </c>
      <c r="K833" s="315"/>
      <c r="L833" s="315"/>
      <c r="M833" s="318"/>
      <c r="N833" s="331" t="s">
        <v>249</v>
      </c>
      <c r="O833" s="316"/>
      <c r="P833" s="332" t="s">
        <v>250</v>
      </c>
      <c r="Q833" s="316"/>
      <c r="R833" s="333" t="s">
        <v>251</v>
      </c>
      <c r="S833" s="315"/>
      <c r="T833" s="315"/>
      <c r="U833" s="316"/>
      <c r="V833" s="333" t="s">
        <v>252</v>
      </c>
      <c r="W833" s="315"/>
      <c r="X833" s="315"/>
      <c r="Y833" s="318"/>
      <c r="Z833" s="331" t="s">
        <v>249</v>
      </c>
      <c r="AA833" s="316"/>
      <c r="AB833" s="332" t="s">
        <v>250</v>
      </c>
      <c r="AC833" s="316"/>
      <c r="AD833" s="333" t="s">
        <v>251</v>
      </c>
      <c r="AE833" s="315"/>
      <c r="AF833" s="315"/>
      <c r="AG833" s="316"/>
      <c r="AH833" s="333" t="s">
        <v>252</v>
      </c>
      <c r="AI833" s="315"/>
      <c r="AJ833" s="315"/>
      <c r="AK833" s="318"/>
      <c r="AL833" s="331" t="s">
        <v>249</v>
      </c>
      <c r="AM833" s="316"/>
      <c r="AN833" s="332" t="s">
        <v>250</v>
      </c>
      <c r="AO833" s="316"/>
      <c r="AP833" s="333" t="s">
        <v>251</v>
      </c>
      <c r="AQ833" s="315"/>
      <c r="AR833" s="315"/>
      <c r="AS833" s="316"/>
      <c r="AT833" s="333" t="s">
        <v>252</v>
      </c>
      <c r="AU833" s="315"/>
      <c r="AV833" s="315"/>
      <c r="AW833" s="318"/>
      <c r="AX833" s="331" t="s">
        <v>249</v>
      </c>
      <c r="AY833" s="316"/>
      <c r="AZ833" s="332" t="s">
        <v>250</v>
      </c>
      <c r="BA833" s="316"/>
      <c r="BB833" s="333" t="s">
        <v>251</v>
      </c>
      <c r="BC833" s="315"/>
      <c r="BD833" s="315"/>
      <c r="BE833" s="316"/>
      <c r="BF833" s="333" t="s">
        <v>253</v>
      </c>
      <c r="BG833" s="315"/>
      <c r="BH833" s="315"/>
      <c r="BI833" s="318"/>
      <c r="BJ833" s="328"/>
      <c r="BK833" s="329"/>
      <c r="BL833" s="329"/>
      <c r="BM833" s="329"/>
      <c r="BN833" s="329"/>
      <c r="BO833" s="329"/>
      <c r="BP833" s="329"/>
      <c r="BQ833" s="329"/>
      <c r="BR833" s="329"/>
      <c r="BS833" s="329"/>
      <c r="BT833" s="329"/>
      <c r="BU833" s="329"/>
      <c r="BV833" s="329"/>
      <c r="BW833" s="330"/>
      <c r="BX833" s="2"/>
      <c r="BY833" s="8"/>
      <c r="BZ833" s="8"/>
      <c r="CA833" s="8"/>
      <c r="CB833" s="8"/>
      <c r="CC833" s="8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57"/>
      <c r="DI833" s="58"/>
      <c r="DJ833" s="58"/>
      <c r="DK833" s="57"/>
      <c r="DL833" s="58"/>
      <c r="DM833" s="58"/>
      <c r="DN833" s="57"/>
      <c r="DO833" s="58"/>
      <c r="DP833" s="59"/>
      <c r="DQ833" s="59"/>
      <c r="DR833" s="59"/>
      <c r="DZ833" s="133"/>
    </row>
    <row r="834" spans="1:130" ht="12.75" customHeight="1" x14ac:dyDescent="0.2">
      <c r="A834" s="1">
        <v>19</v>
      </c>
      <c r="B834" s="319"/>
      <c r="C834" s="310"/>
      <c r="D834" s="309"/>
      <c r="E834" s="310"/>
      <c r="F834" s="311"/>
      <c r="G834" s="312"/>
      <c r="H834" s="312"/>
      <c r="I834" s="310"/>
      <c r="J834" s="311"/>
      <c r="K834" s="312"/>
      <c r="L834" s="312"/>
      <c r="M834" s="313"/>
      <c r="N834" s="319"/>
      <c r="O834" s="310"/>
      <c r="P834" s="309"/>
      <c r="Q834" s="310"/>
      <c r="R834" s="311"/>
      <c r="S834" s="312"/>
      <c r="T834" s="312"/>
      <c r="U834" s="310"/>
      <c r="V834" s="311"/>
      <c r="W834" s="312"/>
      <c r="X834" s="312"/>
      <c r="Y834" s="313"/>
      <c r="Z834" s="319"/>
      <c r="AA834" s="310"/>
      <c r="AB834" s="309"/>
      <c r="AC834" s="310"/>
      <c r="AD834" s="311"/>
      <c r="AE834" s="312"/>
      <c r="AF834" s="312"/>
      <c r="AG834" s="310"/>
      <c r="AH834" s="311"/>
      <c r="AI834" s="312"/>
      <c r="AJ834" s="312"/>
      <c r="AK834" s="313"/>
      <c r="AL834" s="319"/>
      <c r="AM834" s="310"/>
      <c r="AN834" s="309"/>
      <c r="AO834" s="310"/>
      <c r="AP834" s="311"/>
      <c r="AQ834" s="312"/>
      <c r="AR834" s="312"/>
      <c r="AS834" s="310"/>
      <c r="AT834" s="311"/>
      <c r="AU834" s="312"/>
      <c r="AV834" s="312"/>
      <c r="AW834" s="313"/>
      <c r="AX834" s="319"/>
      <c r="AY834" s="310"/>
      <c r="AZ834" s="309"/>
      <c r="BA834" s="310"/>
      <c r="BB834" s="311"/>
      <c r="BC834" s="312"/>
      <c r="BD834" s="312"/>
      <c r="BE834" s="310"/>
      <c r="BF834" s="311"/>
      <c r="BG834" s="312"/>
      <c r="BH834" s="312"/>
      <c r="BI834" s="313"/>
      <c r="BJ834" s="314" t="s">
        <v>255</v>
      </c>
      <c r="BK834" s="315"/>
      <c r="BL834" s="315"/>
      <c r="BM834" s="315"/>
      <c r="BN834" s="315"/>
      <c r="BO834" s="315"/>
      <c r="BP834" s="315"/>
      <c r="BQ834" s="315"/>
      <c r="BR834" s="315"/>
      <c r="BS834" s="316"/>
      <c r="BT834" s="317" t="str">
        <f>IF(MAX(R770:T786,R807:T813)=0,"",MAX(R770:T786,R807:T813))</f>
        <v/>
      </c>
      <c r="BU834" s="315"/>
      <c r="BV834" s="315"/>
      <c r="BW834" s="318"/>
      <c r="BX834" s="2"/>
      <c r="BY834" s="8"/>
      <c r="BZ834" s="8"/>
      <c r="CA834" s="8"/>
      <c r="CB834" s="8"/>
      <c r="CC834" s="8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57"/>
      <c r="DI834" s="58"/>
      <c r="DJ834" s="58"/>
      <c r="DK834" s="57"/>
      <c r="DL834" s="58"/>
      <c r="DM834" s="58"/>
      <c r="DN834" s="57"/>
      <c r="DO834" s="58"/>
      <c r="DP834" s="59"/>
      <c r="DQ834" s="59"/>
      <c r="DR834" s="59"/>
      <c r="DZ834" s="133"/>
    </row>
    <row r="835" spans="1:130" ht="12.75" customHeight="1" x14ac:dyDescent="0.2">
      <c r="A835" s="1">
        <v>19</v>
      </c>
      <c r="B835" s="306"/>
      <c r="C835" s="300"/>
      <c r="D835" s="299"/>
      <c r="E835" s="300"/>
      <c r="F835" s="301"/>
      <c r="G835" s="302"/>
      <c r="H835" s="302"/>
      <c r="I835" s="300"/>
      <c r="J835" s="301"/>
      <c r="K835" s="302"/>
      <c r="L835" s="302"/>
      <c r="M835" s="303"/>
      <c r="N835" s="306"/>
      <c r="O835" s="300"/>
      <c r="P835" s="299"/>
      <c r="Q835" s="300"/>
      <c r="R835" s="301"/>
      <c r="S835" s="302"/>
      <c r="T835" s="302"/>
      <c r="U835" s="300"/>
      <c r="V835" s="301"/>
      <c r="W835" s="302"/>
      <c r="X835" s="302"/>
      <c r="Y835" s="303"/>
      <c r="Z835" s="306"/>
      <c r="AA835" s="300"/>
      <c r="AB835" s="299"/>
      <c r="AC835" s="300"/>
      <c r="AD835" s="301"/>
      <c r="AE835" s="302"/>
      <c r="AF835" s="302"/>
      <c r="AG835" s="300"/>
      <c r="AH835" s="301"/>
      <c r="AI835" s="302"/>
      <c r="AJ835" s="302"/>
      <c r="AK835" s="303"/>
      <c r="AL835" s="306"/>
      <c r="AM835" s="300"/>
      <c r="AN835" s="299"/>
      <c r="AO835" s="300"/>
      <c r="AP835" s="301"/>
      <c r="AQ835" s="302"/>
      <c r="AR835" s="302"/>
      <c r="AS835" s="300"/>
      <c r="AT835" s="301"/>
      <c r="AU835" s="302"/>
      <c r="AV835" s="302"/>
      <c r="AW835" s="303"/>
      <c r="AX835" s="306"/>
      <c r="AY835" s="300"/>
      <c r="AZ835" s="299"/>
      <c r="BA835" s="300"/>
      <c r="BB835" s="301"/>
      <c r="BC835" s="302"/>
      <c r="BD835" s="302"/>
      <c r="BE835" s="300"/>
      <c r="BF835" s="301"/>
      <c r="BG835" s="302"/>
      <c r="BH835" s="302"/>
      <c r="BI835" s="303"/>
      <c r="BJ835" s="304" t="s">
        <v>256</v>
      </c>
      <c r="BK835" s="302"/>
      <c r="BL835" s="302"/>
      <c r="BM835" s="302"/>
      <c r="BN835" s="302"/>
      <c r="BO835" s="302"/>
      <c r="BP835" s="302"/>
      <c r="BQ835" s="302"/>
      <c r="BR835" s="302"/>
      <c r="BS835" s="300"/>
      <c r="BT835" s="305" t="str">
        <f>IF(MIN(R770:T786,R807:T813)=0,"",MIN(R770:T786,R807:T813))</f>
        <v/>
      </c>
      <c r="BU835" s="302"/>
      <c r="BV835" s="302"/>
      <c r="BW835" s="303"/>
      <c r="BX835" s="2"/>
      <c r="BY835" s="8"/>
      <c r="BZ835" s="8"/>
      <c r="CA835" s="8"/>
      <c r="CB835" s="8"/>
      <c r="CC835" s="8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57"/>
      <c r="DI835" s="58"/>
      <c r="DJ835" s="58"/>
      <c r="DK835" s="57"/>
      <c r="DL835" s="58"/>
      <c r="DM835" s="58"/>
      <c r="DN835" s="57"/>
      <c r="DO835" s="58"/>
      <c r="DP835" s="59"/>
      <c r="DQ835" s="59"/>
      <c r="DR835" s="59"/>
      <c r="DZ835" s="133"/>
    </row>
    <row r="836" spans="1:130" ht="12.75" customHeight="1" x14ac:dyDescent="0.2">
      <c r="A836" s="1">
        <v>19</v>
      </c>
      <c r="B836" s="306"/>
      <c r="C836" s="300"/>
      <c r="D836" s="299"/>
      <c r="E836" s="300"/>
      <c r="F836" s="301"/>
      <c r="G836" s="302"/>
      <c r="H836" s="302"/>
      <c r="I836" s="300"/>
      <c r="J836" s="301"/>
      <c r="K836" s="302"/>
      <c r="L836" s="302"/>
      <c r="M836" s="303"/>
      <c r="N836" s="306"/>
      <c r="O836" s="300"/>
      <c r="P836" s="299"/>
      <c r="Q836" s="300"/>
      <c r="R836" s="301"/>
      <c r="S836" s="302"/>
      <c r="T836" s="302"/>
      <c r="U836" s="300"/>
      <c r="V836" s="301"/>
      <c r="W836" s="302"/>
      <c r="X836" s="302"/>
      <c r="Y836" s="303"/>
      <c r="Z836" s="306"/>
      <c r="AA836" s="300"/>
      <c r="AB836" s="299"/>
      <c r="AC836" s="300"/>
      <c r="AD836" s="301"/>
      <c r="AE836" s="302"/>
      <c r="AF836" s="302"/>
      <c r="AG836" s="300"/>
      <c r="AH836" s="301"/>
      <c r="AI836" s="302"/>
      <c r="AJ836" s="302"/>
      <c r="AK836" s="303"/>
      <c r="AL836" s="306"/>
      <c r="AM836" s="300"/>
      <c r="AN836" s="299"/>
      <c r="AO836" s="300"/>
      <c r="AP836" s="301"/>
      <c r="AQ836" s="302"/>
      <c r="AR836" s="302"/>
      <c r="AS836" s="300"/>
      <c r="AT836" s="301"/>
      <c r="AU836" s="302"/>
      <c r="AV836" s="302"/>
      <c r="AW836" s="303"/>
      <c r="AX836" s="306"/>
      <c r="AY836" s="300"/>
      <c r="AZ836" s="299"/>
      <c r="BA836" s="300"/>
      <c r="BB836" s="301"/>
      <c r="BC836" s="302"/>
      <c r="BD836" s="302"/>
      <c r="BE836" s="300"/>
      <c r="BF836" s="301"/>
      <c r="BG836" s="302"/>
      <c r="BH836" s="302"/>
      <c r="BI836" s="303"/>
      <c r="BJ836" s="304" t="s">
        <v>257</v>
      </c>
      <c r="BK836" s="302"/>
      <c r="BL836" s="302"/>
      <c r="BM836" s="302"/>
      <c r="BN836" s="302"/>
      <c r="BO836" s="302"/>
      <c r="BP836" s="302"/>
      <c r="BQ836" s="302"/>
      <c r="BR836" s="302"/>
      <c r="BS836" s="300"/>
      <c r="BT836" s="307" t="str">
        <f ca="1">IF(BT837="","",IF(ISERROR(MATCH(BT837,BK770:BK786,0))=TRUE,OFFSET(BK806,MATCH(BT837,BK807:BK813,0),-5),OFFSET(BK769,MATCH(BT837,BK770:BK786,0),-5)))</f>
        <v/>
      </c>
      <c r="BU836" s="302"/>
      <c r="BV836" s="302"/>
      <c r="BW836" s="303"/>
      <c r="BX836" s="2"/>
      <c r="BY836" s="8"/>
      <c r="BZ836" s="8"/>
      <c r="CA836" s="8"/>
      <c r="CB836" s="8"/>
      <c r="CC836" s="8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57"/>
      <c r="DI836" s="58"/>
      <c r="DJ836" s="58"/>
      <c r="DK836" s="57"/>
      <c r="DL836" s="58"/>
      <c r="DM836" s="58"/>
      <c r="DN836" s="57"/>
      <c r="DO836" s="58"/>
      <c r="DP836" s="59"/>
      <c r="DQ836" s="59"/>
      <c r="DR836" s="59"/>
      <c r="DZ836" s="133"/>
    </row>
    <row r="837" spans="1:130" ht="12.75" customHeight="1" x14ac:dyDescent="0.2">
      <c r="A837" s="1">
        <v>19</v>
      </c>
      <c r="B837" s="306"/>
      <c r="C837" s="300"/>
      <c r="D837" s="299"/>
      <c r="E837" s="300"/>
      <c r="F837" s="301"/>
      <c r="G837" s="302"/>
      <c r="H837" s="302"/>
      <c r="I837" s="300"/>
      <c r="J837" s="301"/>
      <c r="K837" s="302"/>
      <c r="L837" s="302"/>
      <c r="M837" s="303"/>
      <c r="N837" s="306"/>
      <c r="O837" s="300"/>
      <c r="P837" s="299"/>
      <c r="Q837" s="300"/>
      <c r="R837" s="301"/>
      <c r="S837" s="302"/>
      <c r="T837" s="302"/>
      <c r="U837" s="300"/>
      <c r="V837" s="301"/>
      <c r="W837" s="302"/>
      <c r="X837" s="302"/>
      <c r="Y837" s="303"/>
      <c r="Z837" s="306"/>
      <c r="AA837" s="300"/>
      <c r="AB837" s="299"/>
      <c r="AC837" s="300"/>
      <c r="AD837" s="301"/>
      <c r="AE837" s="302"/>
      <c r="AF837" s="302"/>
      <c r="AG837" s="300"/>
      <c r="AH837" s="301"/>
      <c r="AI837" s="302"/>
      <c r="AJ837" s="302"/>
      <c r="AK837" s="303"/>
      <c r="AL837" s="306"/>
      <c r="AM837" s="300"/>
      <c r="AN837" s="299"/>
      <c r="AO837" s="300"/>
      <c r="AP837" s="301"/>
      <c r="AQ837" s="302"/>
      <c r="AR837" s="302"/>
      <c r="AS837" s="300"/>
      <c r="AT837" s="301"/>
      <c r="AU837" s="302"/>
      <c r="AV837" s="302"/>
      <c r="AW837" s="303"/>
      <c r="AX837" s="306"/>
      <c r="AY837" s="300"/>
      <c r="AZ837" s="299"/>
      <c r="BA837" s="300"/>
      <c r="BB837" s="301"/>
      <c r="BC837" s="302"/>
      <c r="BD837" s="302"/>
      <c r="BE837" s="300"/>
      <c r="BF837" s="301"/>
      <c r="BG837" s="302"/>
      <c r="BH837" s="302"/>
      <c r="BI837" s="303"/>
      <c r="BJ837" s="308" t="s">
        <v>258</v>
      </c>
      <c r="BK837" s="302"/>
      <c r="BL837" s="302"/>
      <c r="BM837" s="302"/>
      <c r="BN837" s="302"/>
      <c r="BO837" s="302"/>
      <c r="BP837" s="302"/>
      <c r="BQ837" s="302"/>
      <c r="BR837" s="302"/>
      <c r="BS837" s="300"/>
      <c r="BT837" s="305" t="str">
        <f>IF(MAX(BK770:BM786,BK807:BM813)=0,"",MAX(BK770:BM786,BK807:BM813))</f>
        <v/>
      </c>
      <c r="BU837" s="302"/>
      <c r="BV837" s="302"/>
      <c r="BW837" s="303"/>
      <c r="BX837" s="2"/>
      <c r="BY837" s="8"/>
      <c r="BZ837" s="8"/>
      <c r="CA837" s="8"/>
      <c r="CB837" s="8"/>
      <c r="CC837" s="8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57"/>
      <c r="DI837" s="58"/>
      <c r="DJ837" s="58"/>
      <c r="DK837" s="57"/>
      <c r="DL837" s="58"/>
      <c r="DM837" s="58"/>
      <c r="DN837" s="57"/>
      <c r="DO837" s="58"/>
      <c r="DP837" s="59"/>
      <c r="DQ837" s="59"/>
      <c r="DR837" s="59"/>
      <c r="DZ837" s="133"/>
    </row>
    <row r="838" spans="1:130" ht="12.75" customHeight="1" x14ac:dyDescent="0.2">
      <c r="A838" s="1">
        <v>19</v>
      </c>
      <c r="B838" s="306"/>
      <c r="C838" s="300"/>
      <c r="D838" s="299"/>
      <c r="E838" s="300"/>
      <c r="F838" s="301"/>
      <c r="G838" s="302"/>
      <c r="H838" s="302"/>
      <c r="I838" s="300"/>
      <c r="J838" s="301"/>
      <c r="K838" s="302"/>
      <c r="L838" s="302"/>
      <c r="M838" s="303"/>
      <c r="N838" s="306"/>
      <c r="O838" s="300"/>
      <c r="P838" s="299"/>
      <c r="Q838" s="300"/>
      <c r="R838" s="301"/>
      <c r="S838" s="302"/>
      <c r="T838" s="302"/>
      <c r="U838" s="300"/>
      <c r="V838" s="301"/>
      <c r="W838" s="302"/>
      <c r="X838" s="302"/>
      <c r="Y838" s="303"/>
      <c r="Z838" s="306"/>
      <c r="AA838" s="300"/>
      <c r="AB838" s="299"/>
      <c r="AC838" s="300"/>
      <c r="AD838" s="301"/>
      <c r="AE838" s="302"/>
      <c r="AF838" s="302"/>
      <c r="AG838" s="300"/>
      <c r="AH838" s="301"/>
      <c r="AI838" s="302"/>
      <c r="AJ838" s="302"/>
      <c r="AK838" s="303"/>
      <c r="AL838" s="306"/>
      <c r="AM838" s="300"/>
      <c r="AN838" s="299"/>
      <c r="AO838" s="300"/>
      <c r="AP838" s="301"/>
      <c r="AQ838" s="302"/>
      <c r="AR838" s="302"/>
      <c r="AS838" s="300"/>
      <c r="AT838" s="301"/>
      <c r="AU838" s="302"/>
      <c r="AV838" s="302"/>
      <c r="AW838" s="303"/>
      <c r="AX838" s="306"/>
      <c r="AY838" s="300"/>
      <c r="AZ838" s="299"/>
      <c r="BA838" s="300"/>
      <c r="BB838" s="301"/>
      <c r="BC838" s="302"/>
      <c r="BD838" s="302"/>
      <c r="BE838" s="300"/>
      <c r="BF838" s="301"/>
      <c r="BG838" s="302"/>
      <c r="BH838" s="302"/>
      <c r="BI838" s="303"/>
      <c r="BJ838" s="304" t="s">
        <v>261</v>
      </c>
      <c r="BK838" s="302"/>
      <c r="BL838" s="302"/>
      <c r="BM838" s="302"/>
      <c r="BN838" s="302"/>
      <c r="BO838" s="302"/>
      <c r="BP838" s="302"/>
      <c r="BQ838" s="302"/>
      <c r="BR838" s="302"/>
      <c r="BS838" s="300"/>
      <c r="BT838" s="305"/>
      <c r="BU838" s="300"/>
      <c r="BV838" s="305"/>
      <c r="BW838" s="303"/>
      <c r="BX838" s="2"/>
      <c r="BY838" s="8"/>
      <c r="BZ838" s="8"/>
      <c r="CA838" s="8"/>
      <c r="CB838" s="8"/>
      <c r="CC838" s="8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57"/>
      <c r="DI838" s="58"/>
      <c r="DJ838" s="58"/>
      <c r="DK838" s="57"/>
      <c r="DL838" s="58"/>
      <c r="DM838" s="58"/>
      <c r="DN838" s="57"/>
      <c r="DO838" s="58"/>
      <c r="DP838" s="59"/>
      <c r="DQ838" s="59"/>
      <c r="DR838" s="59"/>
      <c r="DZ838" s="133"/>
    </row>
    <row r="839" spans="1:130" ht="12.75" customHeight="1" x14ac:dyDescent="0.2">
      <c r="A839" s="1">
        <v>19</v>
      </c>
      <c r="B839" s="306"/>
      <c r="C839" s="300"/>
      <c r="D839" s="299"/>
      <c r="E839" s="300"/>
      <c r="F839" s="301"/>
      <c r="G839" s="302"/>
      <c r="H839" s="302"/>
      <c r="I839" s="300"/>
      <c r="J839" s="301"/>
      <c r="K839" s="302"/>
      <c r="L839" s="302"/>
      <c r="M839" s="303"/>
      <c r="N839" s="306"/>
      <c r="O839" s="300"/>
      <c r="P839" s="299"/>
      <c r="Q839" s="300"/>
      <c r="R839" s="301"/>
      <c r="S839" s="302"/>
      <c r="T839" s="302"/>
      <c r="U839" s="300"/>
      <c r="V839" s="301"/>
      <c r="W839" s="302"/>
      <c r="X839" s="302"/>
      <c r="Y839" s="303"/>
      <c r="Z839" s="306"/>
      <c r="AA839" s="300"/>
      <c r="AB839" s="299"/>
      <c r="AC839" s="300"/>
      <c r="AD839" s="301"/>
      <c r="AE839" s="302"/>
      <c r="AF839" s="302"/>
      <c r="AG839" s="300"/>
      <c r="AH839" s="301"/>
      <c r="AI839" s="302"/>
      <c r="AJ839" s="302"/>
      <c r="AK839" s="303"/>
      <c r="AL839" s="306"/>
      <c r="AM839" s="300"/>
      <c r="AN839" s="299"/>
      <c r="AO839" s="300"/>
      <c r="AP839" s="301"/>
      <c r="AQ839" s="302"/>
      <c r="AR839" s="302"/>
      <c r="AS839" s="300"/>
      <c r="AT839" s="301"/>
      <c r="AU839" s="302"/>
      <c r="AV839" s="302"/>
      <c r="AW839" s="303"/>
      <c r="AX839" s="306"/>
      <c r="AY839" s="300"/>
      <c r="AZ839" s="299"/>
      <c r="BA839" s="300"/>
      <c r="BB839" s="301"/>
      <c r="BC839" s="302"/>
      <c r="BD839" s="302"/>
      <c r="BE839" s="300"/>
      <c r="BF839" s="301"/>
      <c r="BG839" s="302"/>
      <c r="BH839" s="302"/>
      <c r="BI839" s="303"/>
      <c r="BJ839" s="304" t="s">
        <v>263</v>
      </c>
      <c r="BK839" s="302"/>
      <c r="BL839" s="302"/>
      <c r="BM839" s="302"/>
      <c r="BN839" s="302"/>
      <c r="BO839" s="302"/>
      <c r="BP839" s="302"/>
      <c r="BQ839" s="302"/>
      <c r="BR839" s="302"/>
      <c r="BS839" s="300"/>
      <c r="BT839" s="305" t="str">
        <f>IF(COUNTBLANK(BT807:BW830)=96,"",(SUM(BT809+BT812+BT815+BT818+BT821+BT824+BT827+BT830)))</f>
        <v/>
      </c>
      <c r="BU839" s="302"/>
      <c r="BV839" s="302"/>
      <c r="BW839" s="303"/>
      <c r="BX839" s="2"/>
      <c r="BY839" s="8"/>
      <c r="BZ839" s="8"/>
      <c r="CA839" s="8"/>
      <c r="CB839" s="8"/>
      <c r="CC839" s="8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57"/>
      <c r="DI839" s="58"/>
      <c r="DJ839" s="58"/>
      <c r="DK839" s="57"/>
      <c r="DL839" s="58"/>
      <c r="DM839" s="58"/>
      <c r="DN839" s="57"/>
      <c r="DO839" s="58"/>
      <c r="DP839" s="59"/>
      <c r="DQ839" s="59"/>
      <c r="DR839" s="59"/>
      <c r="DZ839" s="133"/>
    </row>
    <row r="840" spans="1:130" ht="12.75" customHeight="1" x14ac:dyDescent="0.2">
      <c r="A840" s="1">
        <v>19</v>
      </c>
      <c r="B840" s="298"/>
      <c r="C840" s="292"/>
      <c r="D840" s="291"/>
      <c r="E840" s="292"/>
      <c r="F840" s="293"/>
      <c r="G840" s="294"/>
      <c r="H840" s="294"/>
      <c r="I840" s="292"/>
      <c r="J840" s="293"/>
      <c r="K840" s="294"/>
      <c r="L840" s="294"/>
      <c r="M840" s="295"/>
      <c r="N840" s="298"/>
      <c r="O840" s="292"/>
      <c r="P840" s="291"/>
      <c r="Q840" s="292"/>
      <c r="R840" s="293"/>
      <c r="S840" s="294"/>
      <c r="T840" s="294"/>
      <c r="U840" s="292"/>
      <c r="V840" s="293"/>
      <c r="W840" s="294"/>
      <c r="X840" s="294"/>
      <c r="Y840" s="295"/>
      <c r="Z840" s="298"/>
      <c r="AA840" s="292"/>
      <c r="AB840" s="291"/>
      <c r="AC840" s="292"/>
      <c r="AD840" s="293"/>
      <c r="AE840" s="294"/>
      <c r="AF840" s="294"/>
      <c r="AG840" s="292"/>
      <c r="AH840" s="293"/>
      <c r="AI840" s="294"/>
      <c r="AJ840" s="294"/>
      <c r="AK840" s="295"/>
      <c r="AL840" s="298"/>
      <c r="AM840" s="292"/>
      <c r="AN840" s="291"/>
      <c r="AO840" s="292"/>
      <c r="AP840" s="293"/>
      <c r="AQ840" s="294"/>
      <c r="AR840" s="294"/>
      <c r="AS840" s="292"/>
      <c r="AT840" s="293"/>
      <c r="AU840" s="294"/>
      <c r="AV840" s="294"/>
      <c r="AW840" s="295"/>
      <c r="AX840" s="298"/>
      <c r="AY840" s="292"/>
      <c r="AZ840" s="291"/>
      <c r="BA840" s="292"/>
      <c r="BB840" s="293"/>
      <c r="BC840" s="294"/>
      <c r="BD840" s="294"/>
      <c r="BE840" s="292"/>
      <c r="BF840" s="293"/>
      <c r="BG840" s="294"/>
      <c r="BH840" s="294"/>
      <c r="BI840" s="295"/>
      <c r="BJ840" s="296" t="s">
        <v>299</v>
      </c>
      <c r="BK840" s="294"/>
      <c r="BL840" s="294"/>
      <c r="BM840" s="294"/>
      <c r="BN840" s="294"/>
      <c r="BO840" s="294"/>
      <c r="BP840" s="294"/>
      <c r="BQ840" s="294"/>
      <c r="BR840" s="294"/>
      <c r="BS840" s="294"/>
      <c r="BT840" s="297"/>
      <c r="BU840" s="294"/>
      <c r="BV840" s="294"/>
      <c r="BW840" s="295"/>
      <c r="BX840" s="2"/>
      <c r="BY840" s="8"/>
      <c r="BZ840" s="8"/>
      <c r="CA840" s="8"/>
      <c r="CB840" s="8"/>
      <c r="CC840" s="8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57"/>
      <c r="DI840" s="58"/>
      <c r="DJ840" s="58"/>
      <c r="DK840" s="57"/>
      <c r="DL840" s="58"/>
      <c r="DM840" s="58"/>
      <c r="DN840" s="57"/>
      <c r="DO840" s="58"/>
      <c r="DP840" s="59"/>
      <c r="DQ840" s="59"/>
      <c r="DR840" s="59"/>
      <c r="DZ840" s="133"/>
    </row>
    <row r="841" spans="1:130" ht="12.75" customHeight="1" x14ac:dyDescent="0.2">
      <c r="A841" s="1">
        <v>19</v>
      </c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6"/>
      <c r="BQ841" s="166"/>
      <c r="BR841" s="166"/>
      <c r="BS841" s="166"/>
      <c r="BT841" s="166"/>
      <c r="BU841" s="166"/>
      <c r="BV841" s="166"/>
      <c r="BW841" s="166"/>
      <c r="BX841" s="2"/>
      <c r="BY841" s="8"/>
      <c r="BZ841" s="8"/>
      <c r="CA841" s="8"/>
      <c r="CB841" s="8"/>
      <c r="CC841" s="8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57"/>
      <c r="DI841" s="58"/>
      <c r="DJ841" s="58"/>
      <c r="DK841" s="57"/>
      <c r="DL841" s="58"/>
      <c r="DM841" s="58"/>
      <c r="DN841" s="57"/>
      <c r="DO841" s="58"/>
      <c r="DP841" s="59"/>
      <c r="DQ841" s="59"/>
      <c r="DR841" s="59"/>
      <c r="DZ841" s="133"/>
    </row>
    <row r="842" spans="1:130" ht="12.75" customHeight="1" x14ac:dyDescent="0.2">
      <c r="A842" s="1">
        <v>20</v>
      </c>
      <c r="B842" s="364" t="s">
        <v>4</v>
      </c>
      <c r="C842" s="324"/>
      <c r="D842" s="324"/>
      <c r="E842" s="338"/>
      <c r="F842" s="365" t="s">
        <v>5</v>
      </c>
      <c r="G842" s="338"/>
      <c r="H842" s="365" t="s">
        <v>6</v>
      </c>
      <c r="I842" s="324"/>
      <c r="J842" s="323" t="s">
        <v>7</v>
      </c>
      <c r="K842" s="324"/>
      <c r="L842" s="324"/>
      <c r="M842" s="324"/>
      <c r="N842" s="324"/>
      <c r="O842" s="324"/>
      <c r="P842" s="324"/>
      <c r="Q842" s="324"/>
      <c r="R842" s="324"/>
      <c r="S842" s="324"/>
      <c r="T842" s="324"/>
      <c r="U842" s="324"/>
      <c r="V842" s="324"/>
      <c r="W842" s="324"/>
      <c r="X842" s="324"/>
      <c r="Y842" s="324"/>
      <c r="Z842" s="324"/>
      <c r="AA842" s="324"/>
      <c r="AB842" s="324"/>
      <c r="AC842" s="324"/>
      <c r="AD842" s="324"/>
      <c r="AE842" s="324"/>
      <c r="AF842" s="338"/>
      <c r="AG842" s="366" t="s">
        <v>8</v>
      </c>
      <c r="AH842" s="324"/>
      <c r="AI842" s="324"/>
      <c r="AJ842" s="324"/>
      <c r="AK842" s="324"/>
      <c r="AL842" s="324"/>
      <c r="AM842" s="324"/>
      <c r="AN842" s="324"/>
      <c r="AO842" s="324"/>
      <c r="AP842" s="338"/>
      <c r="AQ842" s="323" t="s">
        <v>9</v>
      </c>
      <c r="AR842" s="324"/>
      <c r="AS842" s="324"/>
      <c r="AT842" s="324"/>
      <c r="AU842" s="324"/>
      <c r="AV842" s="324"/>
      <c r="AW842" s="324"/>
      <c r="AX842" s="324"/>
      <c r="AY842" s="324"/>
      <c r="AZ842" s="324"/>
      <c r="BA842" s="324"/>
      <c r="BB842" s="324"/>
      <c r="BC842" s="324"/>
      <c r="BD842" s="324"/>
      <c r="BE842" s="324"/>
      <c r="BF842" s="324"/>
      <c r="BG842" s="338"/>
      <c r="BH842" s="323" t="s">
        <v>10</v>
      </c>
      <c r="BI842" s="324"/>
      <c r="BJ842" s="324"/>
      <c r="BK842" s="324"/>
      <c r="BL842" s="324"/>
      <c r="BM842" s="324"/>
      <c r="BN842" s="338"/>
      <c r="BO842" s="323" t="s">
        <v>11</v>
      </c>
      <c r="BP842" s="324"/>
      <c r="BQ842" s="324"/>
      <c r="BR842" s="324"/>
      <c r="BS842" s="338"/>
      <c r="BT842" s="323" t="s">
        <v>12</v>
      </c>
      <c r="BU842" s="324"/>
      <c r="BV842" s="324"/>
      <c r="BW842" s="338"/>
      <c r="BX842" s="2"/>
      <c r="BY842" s="8"/>
      <c r="BZ842" s="8"/>
      <c r="CA842" s="8"/>
      <c r="CB842" s="8"/>
      <c r="CC842" s="8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57"/>
      <c r="DI842" s="58"/>
      <c r="DJ842" s="58"/>
      <c r="DK842" s="57"/>
      <c r="DL842" s="58"/>
      <c r="DM842" s="58"/>
      <c r="DN842" s="57"/>
      <c r="DO842" s="58"/>
      <c r="DP842" s="59"/>
      <c r="DQ842" s="59"/>
      <c r="DR842" s="59"/>
      <c r="DZ842" s="133"/>
    </row>
    <row r="843" spans="1:130" ht="12.75" customHeight="1" x14ac:dyDescent="0.2">
      <c r="A843" s="1">
        <v>20</v>
      </c>
      <c r="B843" s="364">
        <f>$B$7</f>
        <v>0</v>
      </c>
      <c r="C843" s="324"/>
      <c r="D843" s="324"/>
      <c r="E843" s="338"/>
      <c r="F843" s="365">
        <f>$F$7</f>
        <v>0</v>
      </c>
      <c r="G843" s="338"/>
      <c r="H843" s="365" t="s">
        <v>216</v>
      </c>
      <c r="I843" s="324"/>
      <c r="J843" s="323">
        <f>J755</f>
        <v>0</v>
      </c>
      <c r="K843" s="324"/>
      <c r="L843" s="324"/>
      <c r="M843" s="324"/>
      <c r="N843" s="324"/>
      <c r="O843" s="324"/>
      <c r="P843" s="324"/>
      <c r="Q843" s="324"/>
      <c r="R843" s="324"/>
      <c r="S843" s="324"/>
      <c r="T843" s="324"/>
      <c r="U843" s="324"/>
      <c r="V843" s="324"/>
      <c r="W843" s="324"/>
      <c r="X843" s="324"/>
      <c r="Y843" s="324"/>
      <c r="Z843" s="324"/>
      <c r="AA843" s="324"/>
      <c r="AB843" s="324"/>
      <c r="AC843" s="324"/>
      <c r="AD843" s="324"/>
      <c r="AE843" s="324"/>
      <c r="AF843" s="338"/>
      <c r="AG843" s="367" t="e">
        <f>VLOOKUP(J843,$DH$6:$DO$31,4,FALSE)</f>
        <v>#N/A</v>
      </c>
      <c r="AH843" s="324"/>
      <c r="AI843" s="324"/>
      <c r="AJ843" s="324"/>
      <c r="AK843" s="324"/>
      <c r="AL843" s="324"/>
      <c r="AM843" s="324"/>
      <c r="AN843" s="324"/>
      <c r="AO843" s="324"/>
      <c r="AP843" s="338"/>
      <c r="AQ843" s="323" t="e">
        <f>VLOOKUP(J843,$DH$6:$DO$31,7,FALSE)</f>
        <v>#N/A</v>
      </c>
      <c r="AR843" s="324"/>
      <c r="AS843" s="324"/>
      <c r="AT843" s="324"/>
      <c r="AU843" s="324"/>
      <c r="AV843" s="324"/>
      <c r="AW843" s="324"/>
      <c r="AX843" s="324"/>
      <c r="AY843" s="324"/>
      <c r="AZ843" s="324"/>
      <c r="BA843" s="324"/>
      <c r="BB843" s="324"/>
      <c r="BC843" s="324"/>
      <c r="BD843" s="324"/>
      <c r="BE843" s="324"/>
      <c r="BF843" s="324"/>
      <c r="BG843" s="338"/>
      <c r="BH843" s="323" t="e">
        <f>VLOOKUP(J843,$DH$6:$DP$31,9,FALSE)</f>
        <v>#N/A</v>
      </c>
      <c r="BI843" s="324"/>
      <c r="BJ843" s="324"/>
      <c r="BK843" s="324"/>
      <c r="BL843" s="324"/>
      <c r="BM843" s="324"/>
      <c r="BN843" s="338"/>
      <c r="BO843" s="323" t="e">
        <f>VLOOKUP(J843,$DH$6:$DP$31,8,FALSE)</f>
        <v>#N/A</v>
      </c>
      <c r="BP843" s="324"/>
      <c r="BQ843" s="324"/>
      <c r="BR843" s="324"/>
      <c r="BS843" s="338"/>
      <c r="BT843" s="323" t="e">
        <f>VLOOKUP(J843,$DH$6:$DP$31,2,FALSE)</f>
        <v>#N/A</v>
      </c>
      <c r="BU843" s="324"/>
      <c r="BV843" s="324"/>
      <c r="BW843" s="338"/>
      <c r="BX843" s="2"/>
      <c r="BY843" s="8"/>
      <c r="BZ843" s="8"/>
      <c r="CA843" s="8"/>
      <c r="CB843" s="8"/>
      <c r="CC843" s="8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57"/>
      <c r="DI843" s="58"/>
      <c r="DJ843" s="58"/>
      <c r="DK843" s="57"/>
      <c r="DL843" s="58"/>
      <c r="DM843" s="58"/>
      <c r="DN843" s="57"/>
      <c r="DO843" s="58"/>
      <c r="DP843" s="59"/>
      <c r="DQ843" s="59"/>
      <c r="DR843" s="59"/>
      <c r="DZ843" s="133"/>
    </row>
    <row r="844" spans="1:130" ht="12.75" customHeight="1" x14ac:dyDescent="0.2">
      <c r="A844" s="1">
        <v>20</v>
      </c>
      <c r="B844" s="169"/>
      <c r="C844" s="157"/>
      <c r="D844" s="157"/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  <c r="AI844" s="158"/>
      <c r="AJ844" s="158"/>
      <c r="AK844" s="158"/>
      <c r="AL844" s="158"/>
      <c r="AM844" s="158"/>
      <c r="AN844" s="158"/>
      <c r="AO844" s="158"/>
      <c r="AP844" s="158"/>
      <c r="AQ844" s="158"/>
      <c r="AR844" s="158"/>
      <c r="AS844" s="158"/>
      <c r="AT844" s="158"/>
      <c r="AU844" s="158"/>
      <c r="AV844" s="158"/>
      <c r="AW844" s="158"/>
      <c r="AX844" s="158"/>
      <c r="AY844" s="158"/>
      <c r="AZ844" s="158"/>
      <c r="BA844" s="158"/>
      <c r="BB844" s="158"/>
      <c r="BC844" s="158"/>
      <c r="BD844" s="158"/>
      <c r="BE844" s="158"/>
      <c r="BF844" s="158"/>
      <c r="BG844" s="158"/>
      <c r="BH844" s="158"/>
      <c r="BI844" s="158"/>
      <c r="BJ844" s="158"/>
      <c r="BK844" s="158"/>
      <c r="BL844" s="158"/>
      <c r="BM844" s="158"/>
      <c r="BN844" s="158"/>
      <c r="BO844" s="158"/>
      <c r="BP844" s="158"/>
      <c r="BQ844" s="158"/>
      <c r="BR844" s="158"/>
      <c r="BS844" s="158"/>
      <c r="BT844" s="158"/>
      <c r="BU844" s="158"/>
      <c r="BV844" s="158"/>
      <c r="BW844" s="170"/>
      <c r="BX844" s="2"/>
      <c r="BY844" s="8"/>
      <c r="BZ844" s="8"/>
      <c r="CA844" s="8"/>
      <c r="CB844" s="8"/>
      <c r="CC844" s="8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57"/>
      <c r="DI844" s="58"/>
      <c r="DJ844" s="58"/>
      <c r="DK844" s="57"/>
      <c r="DL844" s="58"/>
      <c r="DM844" s="58"/>
      <c r="DN844" s="57"/>
      <c r="DO844" s="58"/>
      <c r="DP844" s="59"/>
      <c r="DQ844" s="59"/>
      <c r="DR844" s="59"/>
      <c r="DZ844" s="133"/>
    </row>
    <row r="845" spans="1:130" ht="12.75" customHeight="1" x14ac:dyDescent="0.2">
      <c r="A845" s="1">
        <v>20</v>
      </c>
      <c r="B845" s="351" t="s">
        <v>34</v>
      </c>
      <c r="C845" s="327"/>
      <c r="D845" s="352" t="s">
        <v>35</v>
      </c>
      <c r="E845" s="324"/>
      <c r="F845" s="324"/>
      <c r="G845" s="324"/>
      <c r="H845" s="324"/>
      <c r="I845" s="324"/>
      <c r="J845" s="324"/>
      <c r="K845" s="324"/>
      <c r="L845" s="324"/>
      <c r="M845" s="324"/>
      <c r="N845" s="324"/>
      <c r="O845" s="324"/>
      <c r="P845" s="324"/>
      <c r="Q845" s="338"/>
      <c r="R845" s="352" t="s">
        <v>36</v>
      </c>
      <c r="S845" s="324"/>
      <c r="T845" s="324"/>
      <c r="U845" s="324"/>
      <c r="V845" s="324"/>
      <c r="W845" s="324"/>
      <c r="X845" s="324"/>
      <c r="Y845" s="324"/>
      <c r="Z845" s="324"/>
      <c r="AA845" s="324"/>
      <c r="AB845" s="338"/>
      <c r="AC845" s="352" t="s">
        <v>37</v>
      </c>
      <c r="AD845" s="324"/>
      <c r="AE845" s="324"/>
      <c r="AF845" s="324"/>
      <c r="AG845" s="324"/>
      <c r="AH845" s="324"/>
      <c r="AI845" s="324"/>
      <c r="AJ845" s="324"/>
      <c r="AK845" s="324"/>
      <c r="AL845" s="324"/>
      <c r="AM845" s="324"/>
      <c r="AN845" s="324"/>
      <c r="AO845" s="324"/>
      <c r="AP845" s="324"/>
      <c r="AQ845" s="324"/>
      <c r="AR845" s="324"/>
      <c r="AS845" s="324"/>
      <c r="AT845" s="324"/>
      <c r="AU845" s="324"/>
      <c r="AV845" s="324"/>
      <c r="AW845" s="324"/>
      <c r="AX845" s="324"/>
      <c r="AY845" s="324"/>
      <c r="AZ845" s="324"/>
      <c r="BA845" s="324"/>
      <c r="BB845" s="324"/>
      <c r="BC845" s="324"/>
      <c r="BD845" s="324"/>
      <c r="BE845" s="338"/>
      <c r="BF845" s="352" t="s">
        <v>38</v>
      </c>
      <c r="BG845" s="324"/>
      <c r="BH845" s="324"/>
      <c r="BI845" s="324"/>
      <c r="BJ845" s="324"/>
      <c r="BK845" s="324"/>
      <c r="BL845" s="324"/>
      <c r="BM845" s="338"/>
      <c r="BN845" s="353" t="s">
        <v>39</v>
      </c>
      <c r="BO845" s="326"/>
      <c r="BP845" s="327"/>
      <c r="BQ845" s="353" t="s">
        <v>40</v>
      </c>
      <c r="BR845" s="327"/>
      <c r="BS845" s="354" t="s">
        <v>41</v>
      </c>
      <c r="BT845" s="324"/>
      <c r="BU845" s="324"/>
      <c r="BV845" s="324"/>
      <c r="BW845" s="338"/>
      <c r="BX845" s="2"/>
      <c r="BY845" s="8"/>
      <c r="BZ845" s="8"/>
      <c r="CA845" s="8"/>
      <c r="CB845" s="8"/>
      <c r="CC845" s="8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57"/>
      <c r="DI845" s="58"/>
      <c r="DJ845" s="58"/>
      <c r="DK845" s="57"/>
      <c r="DL845" s="58"/>
      <c r="DM845" s="58"/>
      <c r="DN845" s="57"/>
      <c r="DO845" s="58"/>
      <c r="DP845" s="59"/>
      <c r="DQ845" s="59"/>
      <c r="DR845" s="59"/>
      <c r="DZ845" s="133"/>
    </row>
    <row r="846" spans="1:130" ht="12.75" customHeight="1" x14ac:dyDescent="0.2">
      <c r="A846" s="1">
        <v>20</v>
      </c>
      <c r="B846" s="346"/>
      <c r="C846" s="347"/>
      <c r="D846" s="355" t="s">
        <v>52</v>
      </c>
      <c r="E846" s="326"/>
      <c r="F846" s="326"/>
      <c r="G846" s="326"/>
      <c r="H846" s="327"/>
      <c r="I846" s="355" t="s">
        <v>53</v>
      </c>
      <c r="J846" s="326"/>
      <c r="K846" s="326"/>
      <c r="L846" s="326"/>
      <c r="M846" s="327"/>
      <c r="N846" s="355" t="s">
        <v>54</v>
      </c>
      <c r="O846" s="326"/>
      <c r="P846" s="326"/>
      <c r="Q846" s="327"/>
      <c r="R846" s="356" t="s">
        <v>55</v>
      </c>
      <c r="S846" s="326"/>
      <c r="T846" s="327"/>
      <c r="U846" s="353" t="s">
        <v>56</v>
      </c>
      <c r="V846" s="326"/>
      <c r="W846" s="327"/>
      <c r="X846" s="353" t="s">
        <v>57</v>
      </c>
      <c r="Y846" s="327"/>
      <c r="Z846" s="353" t="s">
        <v>58</v>
      </c>
      <c r="AA846" s="326"/>
      <c r="AB846" s="327"/>
      <c r="AC846" s="352" t="s">
        <v>59</v>
      </c>
      <c r="AD846" s="324"/>
      <c r="AE846" s="324"/>
      <c r="AF846" s="324"/>
      <c r="AG846" s="324"/>
      <c r="AH846" s="338"/>
      <c r="AI846" s="352" t="s">
        <v>60</v>
      </c>
      <c r="AJ846" s="324"/>
      <c r="AK846" s="324"/>
      <c r="AL846" s="324"/>
      <c r="AM846" s="324"/>
      <c r="AN846" s="338"/>
      <c r="AO846" s="352" t="s">
        <v>61</v>
      </c>
      <c r="AP846" s="324"/>
      <c r="AQ846" s="324"/>
      <c r="AR846" s="324"/>
      <c r="AS846" s="324"/>
      <c r="AT846" s="338"/>
      <c r="AU846" s="352" t="s">
        <v>62</v>
      </c>
      <c r="AV846" s="324"/>
      <c r="AW846" s="324"/>
      <c r="AX846" s="324"/>
      <c r="AY846" s="324"/>
      <c r="AZ846" s="357"/>
      <c r="BA846" s="352" t="s">
        <v>63</v>
      </c>
      <c r="BB846" s="324"/>
      <c r="BC846" s="324"/>
      <c r="BD846" s="338"/>
      <c r="BE846" s="358" t="s">
        <v>64</v>
      </c>
      <c r="BF846" s="361" t="s">
        <v>65</v>
      </c>
      <c r="BG846" s="326"/>
      <c r="BH846" s="327"/>
      <c r="BI846" s="361" t="s">
        <v>66</v>
      </c>
      <c r="BJ846" s="326"/>
      <c r="BK846" s="326"/>
      <c r="BL846" s="326"/>
      <c r="BM846" s="327"/>
      <c r="BN846" s="346"/>
      <c r="BO846" s="322"/>
      <c r="BP846" s="347"/>
      <c r="BQ846" s="346"/>
      <c r="BR846" s="347"/>
      <c r="BS846" s="358" t="s">
        <v>67</v>
      </c>
      <c r="BT846" s="363" t="s">
        <v>68</v>
      </c>
      <c r="BU846" s="326"/>
      <c r="BV846" s="326"/>
      <c r="BW846" s="327"/>
      <c r="BX846" s="2"/>
      <c r="BY846" s="8"/>
      <c r="BZ846" s="8"/>
      <c r="CA846" s="8"/>
      <c r="CB846" s="8"/>
      <c r="CC846" s="8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57"/>
      <c r="DI846" s="58"/>
      <c r="DJ846" s="58"/>
      <c r="DK846" s="57"/>
      <c r="DL846" s="58"/>
      <c r="DM846" s="58"/>
      <c r="DN846" s="57"/>
      <c r="DO846" s="58"/>
      <c r="DP846" s="59"/>
      <c r="DQ846" s="59"/>
      <c r="DR846" s="59"/>
      <c r="DZ846" s="133"/>
    </row>
    <row r="847" spans="1:130" ht="12.75" customHeight="1" x14ac:dyDescent="0.2">
      <c r="A847" s="1">
        <v>20</v>
      </c>
      <c r="B847" s="346"/>
      <c r="C847" s="347"/>
      <c r="D847" s="346"/>
      <c r="E847" s="322"/>
      <c r="F847" s="322"/>
      <c r="G847" s="322"/>
      <c r="H847" s="347"/>
      <c r="I847" s="346"/>
      <c r="J847" s="322"/>
      <c r="K847" s="322"/>
      <c r="L847" s="322"/>
      <c r="M847" s="347"/>
      <c r="N847" s="346"/>
      <c r="O847" s="322"/>
      <c r="P847" s="322"/>
      <c r="Q847" s="347"/>
      <c r="R847" s="346"/>
      <c r="S847" s="322"/>
      <c r="T847" s="347"/>
      <c r="U847" s="346"/>
      <c r="V847" s="322"/>
      <c r="W847" s="347"/>
      <c r="X847" s="346"/>
      <c r="Y847" s="347"/>
      <c r="Z847" s="346"/>
      <c r="AA847" s="322"/>
      <c r="AB847" s="347"/>
      <c r="AC847" s="342" t="s">
        <v>77</v>
      </c>
      <c r="AD847" s="342" t="s">
        <v>78</v>
      </c>
      <c r="AE847" s="345" t="s">
        <v>79</v>
      </c>
      <c r="AF847" s="326"/>
      <c r="AG847" s="326"/>
      <c r="AH847" s="327"/>
      <c r="AI847" s="342" t="s">
        <v>77</v>
      </c>
      <c r="AJ847" s="342" t="s">
        <v>78</v>
      </c>
      <c r="AK847" s="345" t="s">
        <v>79</v>
      </c>
      <c r="AL847" s="326"/>
      <c r="AM847" s="326"/>
      <c r="AN847" s="327"/>
      <c r="AO847" s="342" t="s">
        <v>77</v>
      </c>
      <c r="AP847" s="342" t="s">
        <v>78</v>
      </c>
      <c r="AQ847" s="345" t="s">
        <v>79</v>
      </c>
      <c r="AR847" s="326"/>
      <c r="AS847" s="326"/>
      <c r="AT847" s="327"/>
      <c r="AU847" s="342" t="s">
        <v>77</v>
      </c>
      <c r="AV847" s="342" t="s">
        <v>78</v>
      </c>
      <c r="AW847" s="345" t="s">
        <v>79</v>
      </c>
      <c r="AX847" s="326"/>
      <c r="AY847" s="326"/>
      <c r="AZ847" s="327"/>
      <c r="BA847" s="342" t="s">
        <v>77</v>
      </c>
      <c r="BB847" s="342" t="s">
        <v>65</v>
      </c>
      <c r="BC847" s="348" t="s">
        <v>80</v>
      </c>
      <c r="BD847" s="349"/>
      <c r="BE847" s="359"/>
      <c r="BF847" s="346"/>
      <c r="BG847" s="322"/>
      <c r="BH847" s="347"/>
      <c r="BI847" s="346"/>
      <c r="BJ847" s="322"/>
      <c r="BK847" s="322"/>
      <c r="BL847" s="322"/>
      <c r="BM847" s="347"/>
      <c r="BN847" s="346"/>
      <c r="BO847" s="322"/>
      <c r="BP847" s="347"/>
      <c r="BQ847" s="346"/>
      <c r="BR847" s="347"/>
      <c r="BS847" s="359"/>
      <c r="BT847" s="346"/>
      <c r="BU847" s="322"/>
      <c r="BV847" s="322"/>
      <c r="BW847" s="347"/>
      <c r="BX847" s="2"/>
      <c r="BY847" s="8"/>
      <c r="BZ847" s="8"/>
      <c r="CA847" s="8"/>
      <c r="CB847" s="8"/>
      <c r="CC847" s="8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57"/>
      <c r="DI847" s="58"/>
      <c r="DJ847" s="58"/>
      <c r="DK847" s="57"/>
      <c r="DL847" s="58"/>
      <c r="DM847" s="58"/>
      <c r="DN847" s="57"/>
      <c r="DO847" s="58"/>
      <c r="DP847" s="59"/>
      <c r="DQ847" s="59"/>
      <c r="DR847" s="59"/>
      <c r="DZ847" s="133"/>
    </row>
    <row r="848" spans="1:130" ht="12.75" customHeight="1" x14ac:dyDescent="0.2">
      <c r="A848" s="1">
        <v>20</v>
      </c>
      <c r="B848" s="346"/>
      <c r="C848" s="347"/>
      <c r="D848" s="346"/>
      <c r="E848" s="322"/>
      <c r="F848" s="322"/>
      <c r="G848" s="322"/>
      <c r="H848" s="347"/>
      <c r="I848" s="346"/>
      <c r="J848" s="322"/>
      <c r="K848" s="322"/>
      <c r="L848" s="322"/>
      <c r="M848" s="347"/>
      <c r="N848" s="346"/>
      <c r="O848" s="322"/>
      <c r="P848" s="322"/>
      <c r="Q848" s="347"/>
      <c r="R848" s="346"/>
      <c r="S848" s="322"/>
      <c r="T848" s="347"/>
      <c r="U848" s="346"/>
      <c r="V848" s="322"/>
      <c r="W848" s="347"/>
      <c r="X848" s="346"/>
      <c r="Y848" s="347"/>
      <c r="Z848" s="346"/>
      <c r="AA848" s="322"/>
      <c r="AB848" s="347"/>
      <c r="AC848" s="343"/>
      <c r="AD848" s="343"/>
      <c r="AE848" s="346"/>
      <c r="AF848" s="322"/>
      <c r="AG848" s="322"/>
      <c r="AH848" s="347"/>
      <c r="AI848" s="343"/>
      <c r="AJ848" s="343"/>
      <c r="AK848" s="346"/>
      <c r="AL848" s="322"/>
      <c r="AM848" s="322"/>
      <c r="AN848" s="347"/>
      <c r="AO848" s="343"/>
      <c r="AP848" s="343"/>
      <c r="AQ848" s="346"/>
      <c r="AR848" s="322"/>
      <c r="AS848" s="322"/>
      <c r="AT848" s="347"/>
      <c r="AU848" s="343"/>
      <c r="AV848" s="343"/>
      <c r="AW848" s="346"/>
      <c r="AX848" s="322"/>
      <c r="AY848" s="322"/>
      <c r="AZ848" s="347"/>
      <c r="BA848" s="343"/>
      <c r="BB848" s="343"/>
      <c r="BC848" s="346"/>
      <c r="BD848" s="347"/>
      <c r="BE848" s="359"/>
      <c r="BF848" s="346"/>
      <c r="BG848" s="322"/>
      <c r="BH848" s="347"/>
      <c r="BI848" s="346"/>
      <c r="BJ848" s="322"/>
      <c r="BK848" s="322"/>
      <c r="BL848" s="322"/>
      <c r="BM848" s="347"/>
      <c r="BN848" s="346"/>
      <c r="BO848" s="322"/>
      <c r="BP848" s="347"/>
      <c r="BQ848" s="346"/>
      <c r="BR848" s="347"/>
      <c r="BS848" s="359"/>
      <c r="BT848" s="346"/>
      <c r="BU848" s="322"/>
      <c r="BV848" s="322"/>
      <c r="BW848" s="347"/>
      <c r="BX848" s="2"/>
      <c r="BY848" s="8"/>
      <c r="BZ848" s="8"/>
      <c r="CA848" s="8"/>
      <c r="CB848" s="8"/>
      <c r="CC848" s="8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57"/>
      <c r="DI848" s="58"/>
      <c r="DJ848" s="58"/>
      <c r="DK848" s="57"/>
      <c r="DL848" s="58"/>
      <c r="DM848" s="58"/>
      <c r="DN848" s="57"/>
      <c r="DO848" s="58"/>
      <c r="DP848" s="59"/>
      <c r="DQ848" s="59"/>
      <c r="DR848" s="59"/>
      <c r="DZ848" s="133"/>
    </row>
    <row r="849" spans="1:130" ht="12.75" customHeight="1" x14ac:dyDescent="0.2">
      <c r="A849" s="1">
        <v>20</v>
      </c>
      <c r="B849" s="328"/>
      <c r="C849" s="330"/>
      <c r="D849" s="328"/>
      <c r="E849" s="329"/>
      <c r="F849" s="329"/>
      <c r="G849" s="329"/>
      <c r="H849" s="330"/>
      <c r="I849" s="328"/>
      <c r="J849" s="329"/>
      <c r="K849" s="329"/>
      <c r="L849" s="329"/>
      <c r="M849" s="330"/>
      <c r="N849" s="328"/>
      <c r="O849" s="329"/>
      <c r="P849" s="329"/>
      <c r="Q849" s="330"/>
      <c r="R849" s="328"/>
      <c r="S849" s="329"/>
      <c r="T849" s="330"/>
      <c r="U849" s="328"/>
      <c r="V849" s="329"/>
      <c r="W849" s="330"/>
      <c r="X849" s="328"/>
      <c r="Y849" s="330"/>
      <c r="Z849" s="328"/>
      <c r="AA849" s="329"/>
      <c r="AB849" s="330"/>
      <c r="AC849" s="343"/>
      <c r="AD849" s="343"/>
      <c r="AE849" s="346"/>
      <c r="AF849" s="322"/>
      <c r="AG849" s="322"/>
      <c r="AH849" s="347"/>
      <c r="AI849" s="343"/>
      <c r="AJ849" s="343"/>
      <c r="AK849" s="346"/>
      <c r="AL849" s="322"/>
      <c r="AM849" s="322"/>
      <c r="AN849" s="347"/>
      <c r="AO849" s="343"/>
      <c r="AP849" s="343"/>
      <c r="AQ849" s="346"/>
      <c r="AR849" s="322"/>
      <c r="AS849" s="322"/>
      <c r="AT849" s="347"/>
      <c r="AU849" s="343"/>
      <c r="AV849" s="343"/>
      <c r="AW849" s="346"/>
      <c r="AX849" s="322"/>
      <c r="AY849" s="322"/>
      <c r="AZ849" s="347"/>
      <c r="BA849" s="343"/>
      <c r="BB849" s="343"/>
      <c r="BC849" s="346"/>
      <c r="BD849" s="347"/>
      <c r="BE849" s="359"/>
      <c r="BF849" s="328"/>
      <c r="BG849" s="329"/>
      <c r="BH849" s="330"/>
      <c r="BI849" s="328"/>
      <c r="BJ849" s="329"/>
      <c r="BK849" s="329"/>
      <c r="BL849" s="329"/>
      <c r="BM849" s="330"/>
      <c r="BN849" s="346"/>
      <c r="BO849" s="322"/>
      <c r="BP849" s="347"/>
      <c r="BQ849" s="346"/>
      <c r="BR849" s="347"/>
      <c r="BS849" s="362"/>
      <c r="BT849" s="328"/>
      <c r="BU849" s="329"/>
      <c r="BV849" s="329"/>
      <c r="BW849" s="330"/>
      <c r="BX849" s="2"/>
      <c r="BY849" s="8"/>
      <c r="BZ849" s="8"/>
      <c r="CA849" s="8"/>
      <c r="CB849" s="8"/>
      <c r="CC849" s="8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57"/>
      <c r="DI849" s="58"/>
      <c r="DJ849" s="58"/>
      <c r="DK849" s="57"/>
      <c r="DL849" s="58"/>
      <c r="DM849" s="58"/>
      <c r="DN849" s="57"/>
      <c r="DO849" s="58"/>
      <c r="DP849" s="59"/>
      <c r="DQ849" s="59"/>
      <c r="DR849" s="59"/>
      <c r="DZ849" s="133"/>
    </row>
    <row r="850" spans="1:130" ht="12.75" customHeight="1" x14ac:dyDescent="0.2">
      <c r="A850" s="1">
        <v>20</v>
      </c>
      <c r="B850" s="135" t="s">
        <v>103</v>
      </c>
      <c r="C850" s="135" t="s">
        <v>104</v>
      </c>
      <c r="D850" s="337" t="s">
        <v>105</v>
      </c>
      <c r="E850" s="324"/>
      <c r="F850" s="324"/>
      <c r="G850" s="324"/>
      <c r="H850" s="338"/>
      <c r="I850" s="337" t="s">
        <v>105</v>
      </c>
      <c r="J850" s="324"/>
      <c r="K850" s="324"/>
      <c r="L850" s="324"/>
      <c r="M850" s="338"/>
      <c r="N850" s="337" t="s">
        <v>105</v>
      </c>
      <c r="O850" s="324"/>
      <c r="P850" s="324"/>
      <c r="Q850" s="338"/>
      <c r="R850" s="337" t="s">
        <v>106</v>
      </c>
      <c r="S850" s="324"/>
      <c r="T850" s="338"/>
      <c r="U850" s="337" t="s">
        <v>106</v>
      </c>
      <c r="V850" s="324"/>
      <c r="W850" s="338"/>
      <c r="X850" s="337" t="s">
        <v>107</v>
      </c>
      <c r="Y850" s="338"/>
      <c r="Z850" s="337" t="s">
        <v>105</v>
      </c>
      <c r="AA850" s="324"/>
      <c r="AB850" s="338"/>
      <c r="AC850" s="344"/>
      <c r="AD850" s="344"/>
      <c r="AE850" s="328"/>
      <c r="AF850" s="329"/>
      <c r="AG850" s="329"/>
      <c r="AH850" s="330"/>
      <c r="AI850" s="344"/>
      <c r="AJ850" s="344"/>
      <c r="AK850" s="328"/>
      <c r="AL850" s="329"/>
      <c r="AM850" s="329"/>
      <c r="AN850" s="330"/>
      <c r="AO850" s="344"/>
      <c r="AP850" s="344"/>
      <c r="AQ850" s="328"/>
      <c r="AR850" s="329"/>
      <c r="AS850" s="329"/>
      <c r="AT850" s="330"/>
      <c r="AU850" s="344"/>
      <c r="AV850" s="344"/>
      <c r="AW850" s="328"/>
      <c r="AX850" s="329"/>
      <c r="AY850" s="329"/>
      <c r="AZ850" s="330"/>
      <c r="BA850" s="344"/>
      <c r="BB850" s="344"/>
      <c r="BC850" s="328"/>
      <c r="BD850" s="330"/>
      <c r="BE850" s="360"/>
      <c r="BF850" s="350" t="s">
        <v>108</v>
      </c>
      <c r="BG850" s="324"/>
      <c r="BH850" s="338"/>
      <c r="BI850" s="337" t="s">
        <v>109</v>
      </c>
      <c r="BJ850" s="338"/>
      <c r="BK850" s="337" t="s">
        <v>110</v>
      </c>
      <c r="BL850" s="324"/>
      <c r="BM850" s="338"/>
      <c r="BN850" s="328"/>
      <c r="BO850" s="329"/>
      <c r="BP850" s="330"/>
      <c r="BQ850" s="328"/>
      <c r="BR850" s="330"/>
      <c r="BS850" s="159" t="s">
        <v>104</v>
      </c>
      <c r="BT850" s="337" t="s">
        <v>111</v>
      </c>
      <c r="BU850" s="324"/>
      <c r="BV850" s="324"/>
      <c r="BW850" s="338"/>
      <c r="BX850" s="2"/>
      <c r="BY850" s="8"/>
      <c r="BZ850" s="8"/>
      <c r="CA850" s="8"/>
      <c r="CB850" s="8"/>
      <c r="CC850" s="8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57"/>
      <c r="DI850" s="58"/>
      <c r="DJ850" s="58"/>
      <c r="DK850" s="57"/>
      <c r="DL850" s="58"/>
      <c r="DM850" s="58"/>
      <c r="DN850" s="57"/>
      <c r="DO850" s="58"/>
      <c r="DP850" s="59"/>
      <c r="DQ850" s="59"/>
      <c r="DR850" s="59"/>
      <c r="DZ850" s="133"/>
    </row>
    <row r="851" spans="1:130" ht="12.75" customHeight="1" x14ac:dyDescent="0.2">
      <c r="A851" s="1">
        <v>20</v>
      </c>
      <c r="B851" s="160" t="s">
        <v>87</v>
      </c>
      <c r="C851" s="160" t="s">
        <v>19</v>
      </c>
      <c r="D851" s="339"/>
      <c r="E851" s="315"/>
      <c r="F851" s="315"/>
      <c r="G851" s="315"/>
      <c r="H851" s="318"/>
      <c r="I851" s="339"/>
      <c r="J851" s="315"/>
      <c r="K851" s="315"/>
      <c r="L851" s="315"/>
      <c r="M851" s="318"/>
      <c r="N851" s="340" t="str">
        <f t="shared" ref="N851:N874" si="81">IF(D851="","",INT(VLOOKUP($J$7,$DH$6:$DO$31,3,FALSE)+D851))</f>
        <v/>
      </c>
      <c r="O851" s="315"/>
      <c r="P851" s="315"/>
      <c r="Q851" s="318"/>
      <c r="R851" s="339"/>
      <c r="S851" s="315"/>
      <c r="T851" s="318"/>
      <c r="U851" s="339"/>
      <c r="V851" s="315"/>
      <c r="W851" s="318"/>
      <c r="X851" s="340" t="str">
        <f t="shared" ref="X851:X874" si="82">IF(OR(U851="",U851&gt;R851),"",100*(Z851/(6.11*EXP((17.27*R851)/(237.3+R851)))))</f>
        <v/>
      </c>
      <c r="Y851" s="318"/>
      <c r="Z851" s="339" t="str">
        <f t="shared" ref="Z851:Z874" si="83">IF(OR(U851="",U851&gt;R851),"",6.11*EXP((17.7*U851/(243.5+U851))))</f>
        <v/>
      </c>
      <c r="AA851" s="315"/>
      <c r="AB851" s="318"/>
      <c r="AC851" s="138"/>
      <c r="AD851" s="139"/>
      <c r="AE851" s="340"/>
      <c r="AF851" s="315"/>
      <c r="AG851" s="315"/>
      <c r="AH851" s="318"/>
      <c r="AI851" s="140"/>
      <c r="AJ851" s="139"/>
      <c r="AK851" s="340"/>
      <c r="AL851" s="315"/>
      <c r="AM851" s="315"/>
      <c r="AN851" s="318"/>
      <c r="AO851" s="140"/>
      <c r="AP851" s="139"/>
      <c r="AQ851" s="340"/>
      <c r="AR851" s="315"/>
      <c r="AS851" s="315"/>
      <c r="AT851" s="318"/>
      <c r="AU851" s="140"/>
      <c r="AV851" s="139"/>
      <c r="AW851" s="340"/>
      <c r="AX851" s="315"/>
      <c r="AY851" s="315"/>
      <c r="AZ851" s="318"/>
      <c r="BA851" s="140"/>
      <c r="BB851" s="141"/>
      <c r="BC851" s="340"/>
      <c r="BD851" s="318"/>
      <c r="BE851" s="161"/>
      <c r="BF851" s="341"/>
      <c r="BG851" s="315"/>
      <c r="BH851" s="318"/>
      <c r="BI851" s="340"/>
      <c r="BJ851" s="318"/>
      <c r="BK851" s="339" t="str">
        <f t="shared" ref="BK851:BK874" si="84">IF(BI851="","",BI851/1.94384)</f>
        <v/>
      </c>
      <c r="BL851" s="315"/>
      <c r="BM851" s="318"/>
      <c r="BN851" s="341"/>
      <c r="BO851" s="315"/>
      <c r="BP851" s="318"/>
      <c r="BQ851" s="341"/>
      <c r="BR851" s="318"/>
      <c r="BS851" s="142" t="s">
        <v>101</v>
      </c>
      <c r="BT851" s="339"/>
      <c r="BU851" s="315"/>
      <c r="BV851" s="315"/>
      <c r="BW851" s="318"/>
      <c r="BX851" s="2"/>
      <c r="BY851" s="8"/>
      <c r="BZ851" s="8"/>
      <c r="CA851" s="8"/>
      <c r="CB851" s="8"/>
      <c r="CC851" s="8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57"/>
      <c r="DI851" s="58"/>
      <c r="DJ851" s="58"/>
      <c r="DK851" s="57"/>
      <c r="DL851" s="58"/>
      <c r="DM851" s="58"/>
      <c r="DN851" s="57"/>
      <c r="DO851" s="58"/>
      <c r="DP851" s="59"/>
      <c r="DQ851" s="59"/>
      <c r="DR851" s="59"/>
      <c r="DZ851" s="133"/>
    </row>
    <row r="852" spans="1:130" ht="12.75" customHeight="1" x14ac:dyDescent="0.2">
      <c r="A852" s="1">
        <v>20</v>
      </c>
      <c r="B852" s="162" t="s">
        <v>94</v>
      </c>
      <c r="C852" s="162" t="s">
        <v>27</v>
      </c>
      <c r="D852" s="335"/>
      <c r="E852" s="302"/>
      <c r="F852" s="302"/>
      <c r="G852" s="302"/>
      <c r="H852" s="303"/>
      <c r="I852" s="335"/>
      <c r="J852" s="302"/>
      <c r="K852" s="302"/>
      <c r="L852" s="302"/>
      <c r="M852" s="303"/>
      <c r="N852" s="336" t="str">
        <f t="shared" si="81"/>
        <v/>
      </c>
      <c r="O852" s="302"/>
      <c r="P852" s="302"/>
      <c r="Q852" s="303"/>
      <c r="R852" s="335"/>
      <c r="S852" s="302"/>
      <c r="T852" s="303"/>
      <c r="U852" s="335"/>
      <c r="V852" s="302"/>
      <c r="W852" s="303"/>
      <c r="X852" s="336" t="str">
        <f t="shared" si="82"/>
        <v/>
      </c>
      <c r="Y852" s="303"/>
      <c r="Z852" s="335" t="str">
        <f t="shared" si="83"/>
        <v/>
      </c>
      <c r="AA852" s="302"/>
      <c r="AB852" s="303"/>
      <c r="AC852" s="144"/>
      <c r="AD852" s="145"/>
      <c r="AE852" s="336"/>
      <c r="AF852" s="302"/>
      <c r="AG852" s="302"/>
      <c r="AH852" s="303"/>
      <c r="AI852" s="146"/>
      <c r="AJ852" s="145"/>
      <c r="AK852" s="336"/>
      <c r="AL852" s="302"/>
      <c r="AM852" s="302"/>
      <c r="AN852" s="303"/>
      <c r="AO852" s="146"/>
      <c r="AP852" s="145"/>
      <c r="AQ852" s="336"/>
      <c r="AR852" s="302"/>
      <c r="AS852" s="302"/>
      <c r="AT852" s="303"/>
      <c r="AU852" s="146"/>
      <c r="AV852" s="145"/>
      <c r="AW852" s="336"/>
      <c r="AX852" s="302"/>
      <c r="AY852" s="302"/>
      <c r="AZ852" s="303"/>
      <c r="BA852" s="146"/>
      <c r="BB852" s="145"/>
      <c r="BC852" s="336"/>
      <c r="BD852" s="303"/>
      <c r="BE852" s="163"/>
      <c r="BF852" s="306"/>
      <c r="BG852" s="302"/>
      <c r="BH852" s="303"/>
      <c r="BI852" s="336"/>
      <c r="BJ852" s="303"/>
      <c r="BK852" s="335" t="str">
        <f t="shared" si="84"/>
        <v/>
      </c>
      <c r="BL852" s="302"/>
      <c r="BM852" s="303"/>
      <c r="BN852" s="306"/>
      <c r="BO852" s="302"/>
      <c r="BP852" s="303"/>
      <c r="BQ852" s="306"/>
      <c r="BR852" s="303"/>
      <c r="BS852" s="147" t="s">
        <v>117</v>
      </c>
      <c r="BT852" s="335"/>
      <c r="BU852" s="302"/>
      <c r="BV852" s="302"/>
      <c r="BW852" s="303"/>
      <c r="BX852" s="2"/>
      <c r="BY852" s="8"/>
      <c r="BZ852" s="8"/>
      <c r="CA852" s="8"/>
      <c r="CB852" s="8"/>
      <c r="CC852" s="8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57"/>
      <c r="DI852" s="58"/>
      <c r="DJ852" s="58"/>
      <c r="DK852" s="57"/>
      <c r="DL852" s="58"/>
      <c r="DM852" s="58"/>
      <c r="DN852" s="57"/>
      <c r="DO852" s="58"/>
      <c r="DP852" s="59"/>
      <c r="DQ852" s="59"/>
      <c r="DR852" s="59"/>
      <c r="DZ852" s="133"/>
    </row>
    <row r="853" spans="1:130" ht="12.75" customHeight="1" x14ac:dyDescent="0.2">
      <c r="A853" s="1">
        <v>20</v>
      </c>
      <c r="B853" s="162" t="s">
        <v>101</v>
      </c>
      <c r="C853" s="162" t="s">
        <v>33</v>
      </c>
      <c r="D853" s="335"/>
      <c r="E853" s="302"/>
      <c r="F853" s="302"/>
      <c r="G853" s="302"/>
      <c r="H853" s="303"/>
      <c r="I853" s="335"/>
      <c r="J853" s="302"/>
      <c r="K853" s="302"/>
      <c r="L853" s="302"/>
      <c r="M853" s="303"/>
      <c r="N853" s="336" t="str">
        <f t="shared" si="81"/>
        <v/>
      </c>
      <c r="O853" s="302"/>
      <c r="P853" s="302"/>
      <c r="Q853" s="303"/>
      <c r="R853" s="335"/>
      <c r="S853" s="302"/>
      <c r="T853" s="303"/>
      <c r="U853" s="335"/>
      <c r="V853" s="302"/>
      <c r="W853" s="303"/>
      <c r="X853" s="336" t="str">
        <f t="shared" si="82"/>
        <v/>
      </c>
      <c r="Y853" s="303"/>
      <c r="Z853" s="335" t="str">
        <f t="shared" si="83"/>
        <v/>
      </c>
      <c r="AA853" s="302"/>
      <c r="AB853" s="303"/>
      <c r="AC853" s="144"/>
      <c r="AD853" s="145"/>
      <c r="AE853" s="336"/>
      <c r="AF853" s="302"/>
      <c r="AG853" s="302"/>
      <c r="AH853" s="303"/>
      <c r="AI853" s="146"/>
      <c r="AJ853" s="145"/>
      <c r="AK853" s="336"/>
      <c r="AL853" s="302"/>
      <c r="AM853" s="302"/>
      <c r="AN853" s="303"/>
      <c r="AO853" s="146"/>
      <c r="AP853" s="145"/>
      <c r="AQ853" s="336"/>
      <c r="AR853" s="302"/>
      <c r="AS853" s="302"/>
      <c r="AT853" s="303"/>
      <c r="AU853" s="146"/>
      <c r="AV853" s="145"/>
      <c r="AW853" s="336"/>
      <c r="AX853" s="302"/>
      <c r="AY853" s="302"/>
      <c r="AZ853" s="303"/>
      <c r="BA853" s="146"/>
      <c r="BB853" s="145"/>
      <c r="BC853" s="336"/>
      <c r="BD853" s="303"/>
      <c r="BE853" s="163"/>
      <c r="BF853" s="306"/>
      <c r="BG853" s="302"/>
      <c r="BH853" s="303"/>
      <c r="BI853" s="336"/>
      <c r="BJ853" s="303"/>
      <c r="BK853" s="335" t="str">
        <f t="shared" si="84"/>
        <v/>
      </c>
      <c r="BL853" s="302"/>
      <c r="BM853" s="303"/>
      <c r="BN853" s="306"/>
      <c r="BO853" s="302"/>
      <c r="BP853" s="303"/>
      <c r="BQ853" s="306"/>
      <c r="BR853" s="303"/>
      <c r="BS853" s="148">
        <v>10</v>
      </c>
      <c r="BT853" s="335"/>
      <c r="BU853" s="302"/>
      <c r="BV853" s="302"/>
      <c r="BW853" s="303"/>
      <c r="BX853" s="2"/>
      <c r="BY853" s="8"/>
      <c r="BZ853" s="8"/>
      <c r="CA853" s="8"/>
      <c r="CB853" s="8"/>
      <c r="CC853" s="8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57"/>
      <c r="DI853" s="58"/>
      <c r="DJ853" s="58"/>
      <c r="DK853" s="57"/>
      <c r="DL853" s="58"/>
      <c r="DM853" s="58"/>
      <c r="DN853" s="57"/>
      <c r="DO853" s="58"/>
      <c r="DP853" s="59"/>
      <c r="DQ853" s="59"/>
      <c r="DR853" s="59"/>
      <c r="DZ853" s="133"/>
    </row>
    <row r="854" spans="1:130" ht="12.75" customHeight="1" x14ac:dyDescent="0.2">
      <c r="A854" s="1">
        <v>20</v>
      </c>
      <c r="B854" s="162" t="s">
        <v>117</v>
      </c>
      <c r="C854" s="162" t="s">
        <v>47</v>
      </c>
      <c r="D854" s="335"/>
      <c r="E854" s="302"/>
      <c r="F854" s="302"/>
      <c r="G854" s="302"/>
      <c r="H854" s="303"/>
      <c r="I854" s="335"/>
      <c r="J854" s="302"/>
      <c r="K854" s="302"/>
      <c r="L854" s="302"/>
      <c r="M854" s="303"/>
      <c r="N854" s="336" t="str">
        <f t="shared" si="81"/>
        <v/>
      </c>
      <c r="O854" s="302"/>
      <c r="P854" s="302"/>
      <c r="Q854" s="303"/>
      <c r="R854" s="335"/>
      <c r="S854" s="302"/>
      <c r="T854" s="303"/>
      <c r="U854" s="335"/>
      <c r="V854" s="302"/>
      <c r="W854" s="303"/>
      <c r="X854" s="336" t="str">
        <f t="shared" si="82"/>
        <v/>
      </c>
      <c r="Y854" s="303"/>
      <c r="Z854" s="335" t="str">
        <f t="shared" si="83"/>
        <v/>
      </c>
      <c r="AA854" s="302"/>
      <c r="AB854" s="303"/>
      <c r="AC854" s="144"/>
      <c r="AD854" s="145"/>
      <c r="AE854" s="336"/>
      <c r="AF854" s="302"/>
      <c r="AG854" s="302"/>
      <c r="AH854" s="303"/>
      <c r="AI854" s="146"/>
      <c r="AJ854" s="145"/>
      <c r="AK854" s="336"/>
      <c r="AL854" s="302"/>
      <c r="AM854" s="302"/>
      <c r="AN854" s="303"/>
      <c r="AO854" s="146"/>
      <c r="AP854" s="145"/>
      <c r="AQ854" s="336"/>
      <c r="AR854" s="302"/>
      <c r="AS854" s="302"/>
      <c r="AT854" s="303"/>
      <c r="AU854" s="146"/>
      <c r="AV854" s="145"/>
      <c r="AW854" s="336"/>
      <c r="AX854" s="302"/>
      <c r="AY854" s="302"/>
      <c r="AZ854" s="303"/>
      <c r="BA854" s="146"/>
      <c r="BB854" s="145"/>
      <c r="BC854" s="336"/>
      <c r="BD854" s="303"/>
      <c r="BE854" s="163"/>
      <c r="BF854" s="306"/>
      <c r="BG854" s="302"/>
      <c r="BH854" s="303"/>
      <c r="BI854" s="336"/>
      <c r="BJ854" s="303"/>
      <c r="BK854" s="335" t="str">
        <f t="shared" si="84"/>
        <v/>
      </c>
      <c r="BL854" s="302"/>
      <c r="BM854" s="303"/>
      <c r="BN854" s="306"/>
      <c r="BO854" s="302"/>
      <c r="BP854" s="303"/>
      <c r="BQ854" s="306"/>
      <c r="BR854" s="303"/>
      <c r="BS854" s="148">
        <v>11</v>
      </c>
      <c r="BT854" s="335"/>
      <c r="BU854" s="302"/>
      <c r="BV854" s="302"/>
      <c r="BW854" s="303"/>
      <c r="BX854" s="2"/>
      <c r="BY854" s="8"/>
      <c r="BZ854" s="8"/>
      <c r="CA854" s="8"/>
      <c r="CB854" s="8"/>
      <c r="CC854" s="8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57"/>
      <c r="DI854" s="58"/>
      <c r="DJ854" s="58"/>
      <c r="DK854" s="57"/>
      <c r="DL854" s="58"/>
      <c r="DM854" s="58"/>
      <c r="DN854" s="57"/>
      <c r="DO854" s="58"/>
      <c r="DP854" s="59"/>
      <c r="DQ854" s="59"/>
      <c r="DR854" s="59"/>
      <c r="DZ854" s="133"/>
    </row>
    <row r="855" spans="1:130" ht="12.75" customHeight="1" x14ac:dyDescent="0.2">
      <c r="A855" s="1">
        <v>20</v>
      </c>
      <c r="B855" s="163" t="s">
        <v>145</v>
      </c>
      <c r="C855" s="163" t="s">
        <v>75</v>
      </c>
      <c r="D855" s="335"/>
      <c r="E855" s="302"/>
      <c r="F855" s="302"/>
      <c r="G855" s="302"/>
      <c r="H855" s="303"/>
      <c r="I855" s="335"/>
      <c r="J855" s="302"/>
      <c r="K855" s="302"/>
      <c r="L855" s="302"/>
      <c r="M855" s="303"/>
      <c r="N855" s="336" t="str">
        <f t="shared" si="81"/>
        <v/>
      </c>
      <c r="O855" s="302"/>
      <c r="P855" s="302"/>
      <c r="Q855" s="303"/>
      <c r="R855" s="335"/>
      <c r="S855" s="302"/>
      <c r="T855" s="303"/>
      <c r="U855" s="335"/>
      <c r="V855" s="302"/>
      <c r="W855" s="303"/>
      <c r="X855" s="336" t="str">
        <f t="shared" si="82"/>
        <v/>
      </c>
      <c r="Y855" s="303"/>
      <c r="Z855" s="335" t="str">
        <f t="shared" si="83"/>
        <v/>
      </c>
      <c r="AA855" s="302"/>
      <c r="AB855" s="303"/>
      <c r="AC855" s="144"/>
      <c r="AD855" s="145"/>
      <c r="AE855" s="336"/>
      <c r="AF855" s="302"/>
      <c r="AG855" s="302"/>
      <c r="AH855" s="303"/>
      <c r="AI855" s="146"/>
      <c r="AJ855" s="145"/>
      <c r="AK855" s="336"/>
      <c r="AL855" s="302"/>
      <c r="AM855" s="302"/>
      <c r="AN855" s="303"/>
      <c r="AO855" s="146"/>
      <c r="AP855" s="145"/>
      <c r="AQ855" s="336"/>
      <c r="AR855" s="302"/>
      <c r="AS855" s="302"/>
      <c r="AT855" s="303"/>
      <c r="AU855" s="146"/>
      <c r="AV855" s="145"/>
      <c r="AW855" s="336"/>
      <c r="AX855" s="302"/>
      <c r="AY855" s="302"/>
      <c r="AZ855" s="303"/>
      <c r="BA855" s="146"/>
      <c r="BB855" s="145"/>
      <c r="BC855" s="336"/>
      <c r="BD855" s="303"/>
      <c r="BE855" s="163"/>
      <c r="BF855" s="306"/>
      <c r="BG855" s="302"/>
      <c r="BH855" s="303"/>
      <c r="BI855" s="336"/>
      <c r="BJ855" s="303"/>
      <c r="BK855" s="335" t="str">
        <f t="shared" si="84"/>
        <v/>
      </c>
      <c r="BL855" s="302"/>
      <c r="BM855" s="303"/>
      <c r="BN855" s="306"/>
      <c r="BO855" s="302"/>
      <c r="BP855" s="303"/>
      <c r="BQ855" s="306"/>
      <c r="BR855" s="303"/>
      <c r="BS855" s="148">
        <v>12</v>
      </c>
      <c r="BT855" s="335"/>
      <c r="BU855" s="302"/>
      <c r="BV855" s="302"/>
      <c r="BW855" s="303"/>
      <c r="BX855" s="2"/>
      <c r="BY855" s="8"/>
      <c r="BZ855" s="8"/>
      <c r="CA855" s="8"/>
      <c r="CB855" s="8"/>
      <c r="CC855" s="8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57"/>
      <c r="DI855" s="58"/>
      <c r="DJ855" s="58"/>
      <c r="DK855" s="57"/>
      <c r="DL855" s="58"/>
      <c r="DM855" s="58"/>
      <c r="DN855" s="57"/>
      <c r="DO855" s="58"/>
      <c r="DP855" s="59"/>
      <c r="DQ855" s="59"/>
      <c r="DR855" s="59"/>
      <c r="DZ855" s="133"/>
    </row>
    <row r="856" spans="1:130" ht="12.75" customHeight="1" x14ac:dyDescent="0.2">
      <c r="A856" s="1">
        <v>20</v>
      </c>
      <c r="B856" s="163" t="s">
        <v>151</v>
      </c>
      <c r="C856" s="163" t="s">
        <v>87</v>
      </c>
      <c r="D856" s="335"/>
      <c r="E856" s="302"/>
      <c r="F856" s="302"/>
      <c r="G856" s="302"/>
      <c r="H856" s="303"/>
      <c r="I856" s="335"/>
      <c r="J856" s="302"/>
      <c r="K856" s="302"/>
      <c r="L856" s="302"/>
      <c r="M856" s="303"/>
      <c r="N856" s="336" t="str">
        <f t="shared" si="81"/>
        <v/>
      </c>
      <c r="O856" s="302"/>
      <c r="P856" s="302"/>
      <c r="Q856" s="303"/>
      <c r="R856" s="335"/>
      <c r="S856" s="302"/>
      <c r="T856" s="303"/>
      <c r="U856" s="335"/>
      <c r="V856" s="302"/>
      <c r="W856" s="303"/>
      <c r="X856" s="336" t="str">
        <f t="shared" si="82"/>
        <v/>
      </c>
      <c r="Y856" s="303"/>
      <c r="Z856" s="335" t="str">
        <f t="shared" si="83"/>
        <v/>
      </c>
      <c r="AA856" s="302"/>
      <c r="AB856" s="303"/>
      <c r="AC856" s="144"/>
      <c r="AD856" s="145"/>
      <c r="AE856" s="336"/>
      <c r="AF856" s="302"/>
      <c r="AG856" s="302"/>
      <c r="AH856" s="303"/>
      <c r="AI856" s="146"/>
      <c r="AJ856" s="145"/>
      <c r="AK856" s="336"/>
      <c r="AL856" s="302"/>
      <c r="AM856" s="302"/>
      <c r="AN856" s="303"/>
      <c r="AO856" s="146"/>
      <c r="AP856" s="145"/>
      <c r="AQ856" s="336"/>
      <c r="AR856" s="302"/>
      <c r="AS856" s="302"/>
      <c r="AT856" s="303"/>
      <c r="AU856" s="146"/>
      <c r="AV856" s="145"/>
      <c r="AW856" s="336"/>
      <c r="AX856" s="302"/>
      <c r="AY856" s="302"/>
      <c r="AZ856" s="303"/>
      <c r="BA856" s="146"/>
      <c r="BB856" s="145"/>
      <c r="BC856" s="336"/>
      <c r="BD856" s="303"/>
      <c r="BE856" s="163"/>
      <c r="BF856" s="306"/>
      <c r="BG856" s="302"/>
      <c r="BH856" s="303"/>
      <c r="BI856" s="336"/>
      <c r="BJ856" s="303"/>
      <c r="BK856" s="335" t="str">
        <f t="shared" si="84"/>
        <v/>
      </c>
      <c r="BL856" s="302"/>
      <c r="BM856" s="303"/>
      <c r="BN856" s="306"/>
      <c r="BO856" s="302"/>
      <c r="BP856" s="303"/>
      <c r="BQ856" s="306"/>
      <c r="BR856" s="303"/>
      <c r="BS856" s="148">
        <v>13</v>
      </c>
      <c r="BT856" s="335"/>
      <c r="BU856" s="302"/>
      <c r="BV856" s="302"/>
      <c r="BW856" s="303"/>
      <c r="BX856" s="2"/>
      <c r="BY856" s="8"/>
      <c r="BZ856" s="8"/>
      <c r="CA856" s="8"/>
      <c r="CB856" s="8"/>
      <c r="CC856" s="8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57"/>
      <c r="DI856" s="58"/>
      <c r="DJ856" s="58"/>
      <c r="DK856" s="57"/>
      <c r="DL856" s="58"/>
      <c r="DM856" s="58"/>
      <c r="DN856" s="57"/>
      <c r="DO856" s="58"/>
      <c r="DP856" s="59"/>
      <c r="DQ856" s="59"/>
      <c r="DR856" s="59"/>
      <c r="DZ856" s="133"/>
    </row>
    <row r="857" spans="1:130" ht="12.75" customHeight="1" x14ac:dyDescent="0.2">
      <c r="A857" s="1">
        <v>20</v>
      </c>
      <c r="B857" s="163" t="s">
        <v>158</v>
      </c>
      <c r="C857" s="163" t="s">
        <v>94</v>
      </c>
      <c r="D857" s="335"/>
      <c r="E857" s="302"/>
      <c r="F857" s="302"/>
      <c r="G857" s="302"/>
      <c r="H857" s="303"/>
      <c r="I857" s="335"/>
      <c r="J857" s="302"/>
      <c r="K857" s="302"/>
      <c r="L857" s="302"/>
      <c r="M857" s="303"/>
      <c r="N857" s="336" t="str">
        <f t="shared" si="81"/>
        <v/>
      </c>
      <c r="O857" s="302"/>
      <c r="P857" s="302"/>
      <c r="Q857" s="303"/>
      <c r="R857" s="335"/>
      <c r="S857" s="302"/>
      <c r="T857" s="303"/>
      <c r="U857" s="335"/>
      <c r="V857" s="302"/>
      <c r="W857" s="303"/>
      <c r="X857" s="336" t="str">
        <f t="shared" si="82"/>
        <v/>
      </c>
      <c r="Y857" s="303"/>
      <c r="Z857" s="335" t="str">
        <f t="shared" si="83"/>
        <v/>
      </c>
      <c r="AA857" s="302"/>
      <c r="AB857" s="303"/>
      <c r="AC857" s="144"/>
      <c r="AD857" s="145"/>
      <c r="AE857" s="336"/>
      <c r="AF857" s="302"/>
      <c r="AG857" s="302"/>
      <c r="AH857" s="303"/>
      <c r="AI857" s="146"/>
      <c r="AJ857" s="145"/>
      <c r="AK857" s="336"/>
      <c r="AL857" s="302"/>
      <c r="AM857" s="302"/>
      <c r="AN857" s="303"/>
      <c r="AO857" s="146"/>
      <c r="AP857" s="145"/>
      <c r="AQ857" s="336"/>
      <c r="AR857" s="302"/>
      <c r="AS857" s="302"/>
      <c r="AT857" s="303"/>
      <c r="AU857" s="146"/>
      <c r="AV857" s="145"/>
      <c r="AW857" s="336"/>
      <c r="AX857" s="302"/>
      <c r="AY857" s="302"/>
      <c r="AZ857" s="303"/>
      <c r="BA857" s="146"/>
      <c r="BB857" s="145"/>
      <c r="BC857" s="336"/>
      <c r="BD857" s="303"/>
      <c r="BE857" s="163"/>
      <c r="BF857" s="306"/>
      <c r="BG857" s="302"/>
      <c r="BH857" s="303"/>
      <c r="BI857" s="336"/>
      <c r="BJ857" s="303"/>
      <c r="BK857" s="335" t="str">
        <f t="shared" si="84"/>
        <v/>
      </c>
      <c r="BL857" s="302"/>
      <c r="BM857" s="303"/>
      <c r="BN857" s="306"/>
      <c r="BO857" s="302"/>
      <c r="BP857" s="303"/>
      <c r="BQ857" s="306"/>
      <c r="BR857" s="303"/>
      <c r="BS857" s="148">
        <v>14</v>
      </c>
      <c r="BT857" s="335"/>
      <c r="BU857" s="302"/>
      <c r="BV857" s="302"/>
      <c r="BW857" s="303"/>
      <c r="BX857" s="2"/>
      <c r="BY857" s="8"/>
      <c r="BZ857" s="8"/>
      <c r="CA857" s="8"/>
      <c r="CB857" s="8"/>
      <c r="CC857" s="8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57"/>
      <c r="DI857" s="58"/>
      <c r="DJ857" s="58"/>
      <c r="DK857" s="57"/>
      <c r="DL857" s="58"/>
      <c r="DM857" s="58"/>
      <c r="DN857" s="57"/>
      <c r="DO857" s="58"/>
      <c r="DP857" s="59"/>
      <c r="DQ857" s="59"/>
      <c r="DR857" s="59"/>
      <c r="DZ857" s="133"/>
    </row>
    <row r="858" spans="1:130" ht="12.75" customHeight="1" x14ac:dyDescent="0.2">
      <c r="A858" s="1">
        <v>20</v>
      </c>
      <c r="B858" s="163" t="s">
        <v>163</v>
      </c>
      <c r="C858" s="163" t="s">
        <v>101</v>
      </c>
      <c r="D858" s="335"/>
      <c r="E858" s="302"/>
      <c r="F858" s="302"/>
      <c r="G858" s="302"/>
      <c r="H858" s="303"/>
      <c r="I858" s="335"/>
      <c r="J858" s="302"/>
      <c r="K858" s="302"/>
      <c r="L858" s="302"/>
      <c r="M858" s="303"/>
      <c r="N858" s="336" t="str">
        <f t="shared" si="81"/>
        <v/>
      </c>
      <c r="O858" s="302"/>
      <c r="P858" s="302"/>
      <c r="Q858" s="303"/>
      <c r="R858" s="335"/>
      <c r="S858" s="302"/>
      <c r="T858" s="303"/>
      <c r="U858" s="335"/>
      <c r="V858" s="302"/>
      <c r="W858" s="303"/>
      <c r="X858" s="336" t="str">
        <f t="shared" si="82"/>
        <v/>
      </c>
      <c r="Y858" s="303"/>
      <c r="Z858" s="335" t="str">
        <f t="shared" si="83"/>
        <v/>
      </c>
      <c r="AA858" s="302"/>
      <c r="AB858" s="303"/>
      <c r="AC858" s="144"/>
      <c r="AD858" s="145"/>
      <c r="AE858" s="336"/>
      <c r="AF858" s="302"/>
      <c r="AG858" s="302"/>
      <c r="AH858" s="303"/>
      <c r="AI858" s="146"/>
      <c r="AJ858" s="145"/>
      <c r="AK858" s="336"/>
      <c r="AL858" s="302"/>
      <c r="AM858" s="302"/>
      <c r="AN858" s="303"/>
      <c r="AO858" s="146"/>
      <c r="AP858" s="145"/>
      <c r="AQ858" s="336"/>
      <c r="AR858" s="302"/>
      <c r="AS858" s="302"/>
      <c r="AT858" s="303"/>
      <c r="AU858" s="146"/>
      <c r="AV858" s="145"/>
      <c r="AW858" s="336"/>
      <c r="AX858" s="302"/>
      <c r="AY858" s="302"/>
      <c r="AZ858" s="303"/>
      <c r="BA858" s="146"/>
      <c r="BB858" s="145"/>
      <c r="BC858" s="336"/>
      <c r="BD858" s="303"/>
      <c r="BE858" s="163"/>
      <c r="BF858" s="306"/>
      <c r="BG858" s="302"/>
      <c r="BH858" s="303"/>
      <c r="BI858" s="336"/>
      <c r="BJ858" s="303"/>
      <c r="BK858" s="335" t="str">
        <f t="shared" si="84"/>
        <v/>
      </c>
      <c r="BL858" s="302"/>
      <c r="BM858" s="303"/>
      <c r="BN858" s="306"/>
      <c r="BO858" s="302"/>
      <c r="BP858" s="303"/>
      <c r="BQ858" s="306"/>
      <c r="BR858" s="303"/>
      <c r="BS858" s="148">
        <v>15</v>
      </c>
      <c r="BT858" s="335"/>
      <c r="BU858" s="302"/>
      <c r="BV858" s="302"/>
      <c r="BW858" s="303"/>
      <c r="BX858" s="2"/>
      <c r="BY858" s="8"/>
      <c r="BZ858" s="8"/>
      <c r="CA858" s="8"/>
      <c r="CB858" s="8"/>
      <c r="CC858" s="8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57"/>
      <c r="DI858" s="58"/>
      <c r="DJ858" s="58"/>
      <c r="DK858" s="57"/>
      <c r="DL858" s="58"/>
      <c r="DM858" s="58"/>
      <c r="DN858" s="57"/>
      <c r="DO858" s="58"/>
      <c r="DP858" s="59"/>
      <c r="DQ858" s="59"/>
      <c r="DR858" s="59"/>
      <c r="DZ858" s="133"/>
    </row>
    <row r="859" spans="1:130" ht="12.75" customHeight="1" x14ac:dyDescent="0.2">
      <c r="A859" s="1">
        <v>20</v>
      </c>
      <c r="B859" s="163" t="s">
        <v>171</v>
      </c>
      <c r="C859" s="163" t="s">
        <v>117</v>
      </c>
      <c r="D859" s="335"/>
      <c r="E859" s="302"/>
      <c r="F859" s="302"/>
      <c r="G859" s="302"/>
      <c r="H859" s="303"/>
      <c r="I859" s="335"/>
      <c r="J859" s="302"/>
      <c r="K859" s="302"/>
      <c r="L859" s="302"/>
      <c r="M859" s="303"/>
      <c r="N859" s="336" t="str">
        <f t="shared" si="81"/>
        <v/>
      </c>
      <c r="O859" s="302"/>
      <c r="P859" s="302"/>
      <c r="Q859" s="303"/>
      <c r="R859" s="335"/>
      <c r="S859" s="302"/>
      <c r="T859" s="303"/>
      <c r="U859" s="335"/>
      <c r="V859" s="302"/>
      <c r="W859" s="303"/>
      <c r="X859" s="336" t="str">
        <f t="shared" si="82"/>
        <v/>
      </c>
      <c r="Y859" s="303"/>
      <c r="Z859" s="335" t="str">
        <f t="shared" si="83"/>
        <v/>
      </c>
      <c r="AA859" s="302"/>
      <c r="AB859" s="303"/>
      <c r="AC859" s="144"/>
      <c r="AD859" s="145"/>
      <c r="AE859" s="336"/>
      <c r="AF859" s="302"/>
      <c r="AG859" s="302"/>
      <c r="AH859" s="303"/>
      <c r="AI859" s="146"/>
      <c r="AJ859" s="145"/>
      <c r="AK859" s="336"/>
      <c r="AL859" s="302"/>
      <c r="AM859" s="302"/>
      <c r="AN859" s="303"/>
      <c r="AO859" s="146"/>
      <c r="AP859" s="145"/>
      <c r="AQ859" s="336"/>
      <c r="AR859" s="302"/>
      <c r="AS859" s="302"/>
      <c r="AT859" s="303"/>
      <c r="AU859" s="146"/>
      <c r="AV859" s="145"/>
      <c r="AW859" s="336"/>
      <c r="AX859" s="302"/>
      <c r="AY859" s="302"/>
      <c r="AZ859" s="303"/>
      <c r="BA859" s="146"/>
      <c r="BB859" s="145"/>
      <c r="BC859" s="336"/>
      <c r="BD859" s="303"/>
      <c r="BE859" s="163"/>
      <c r="BF859" s="306"/>
      <c r="BG859" s="302"/>
      <c r="BH859" s="303"/>
      <c r="BI859" s="336"/>
      <c r="BJ859" s="303"/>
      <c r="BK859" s="335" t="str">
        <f t="shared" si="84"/>
        <v/>
      </c>
      <c r="BL859" s="302"/>
      <c r="BM859" s="303"/>
      <c r="BN859" s="306"/>
      <c r="BO859" s="302"/>
      <c r="BP859" s="303"/>
      <c r="BQ859" s="306"/>
      <c r="BR859" s="303"/>
      <c r="BS859" s="148">
        <v>16</v>
      </c>
      <c r="BT859" s="335"/>
      <c r="BU859" s="302"/>
      <c r="BV859" s="302"/>
      <c r="BW859" s="303"/>
      <c r="BX859" s="2"/>
      <c r="BY859" s="8"/>
      <c r="BZ859" s="8"/>
      <c r="CA859" s="8"/>
      <c r="CB859" s="8"/>
      <c r="CC859" s="8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57"/>
      <c r="DI859" s="58"/>
      <c r="DJ859" s="58"/>
      <c r="DK859" s="57"/>
      <c r="DL859" s="58"/>
      <c r="DM859" s="58"/>
      <c r="DN859" s="57"/>
      <c r="DO859" s="58"/>
      <c r="DP859" s="59"/>
      <c r="DQ859" s="59"/>
      <c r="DR859" s="59"/>
      <c r="DZ859" s="133"/>
    </row>
    <row r="860" spans="1:130" ht="12.75" customHeight="1" x14ac:dyDescent="0.2">
      <c r="A860" s="1">
        <v>20</v>
      </c>
      <c r="B860" s="163" t="s">
        <v>177</v>
      </c>
      <c r="C860" s="163" t="s">
        <v>145</v>
      </c>
      <c r="D860" s="335"/>
      <c r="E860" s="302"/>
      <c r="F860" s="302"/>
      <c r="G860" s="302"/>
      <c r="H860" s="303"/>
      <c r="I860" s="335"/>
      <c r="J860" s="302"/>
      <c r="K860" s="302"/>
      <c r="L860" s="302"/>
      <c r="M860" s="303"/>
      <c r="N860" s="336" t="str">
        <f t="shared" si="81"/>
        <v/>
      </c>
      <c r="O860" s="302"/>
      <c r="P860" s="302"/>
      <c r="Q860" s="303"/>
      <c r="R860" s="335"/>
      <c r="S860" s="302"/>
      <c r="T860" s="303"/>
      <c r="U860" s="335"/>
      <c r="V860" s="302"/>
      <c r="W860" s="303"/>
      <c r="X860" s="336" t="str">
        <f t="shared" si="82"/>
        <v/>
      </c>
      <c r="Y860" s="303"/>
      <c r="Z860" s="335" t="str">
        <f t="shared" si="83"/>
        <v/>
      </c>
      <c r="AA860" s="302"/>
      <c r="AB860" s="303"/>
      <c r="AC860" s="144"/>
      <c r="AD860" s="145"/>
      <c r="AE860" s="336"/>
      <c r="AF860" s="302"/>
      <c r="AG860" s="302"/>
      <c r="AH860" s="303"/>
      <c r="AI860" s="146"/>
      <c r="AJ860" s="145"/>
      <c r="AK860" s="336"/>
      <c r="AL860" s="302"/>
      <c r="AM860" s="302"/>
      <c r="AN860" s="303"/>
      <c r="AO860" s="146"/>
      <c r="AP860" s="145"/>
      <c r="AQ860" s="336"/>
      <c r="AR860" s="302"/>
      <c r="AS860" s="302"/>
      <c r="AT860" s="303"/>
      <c r="AU860" s="146"/>
      <c r="AV860" s="145"/>
      <c r="AW860" s="336"/>
      <c r="AX860" s="302"/>
      <c r="AY860" s="302"/>
      <c r="AZ860" s="303"/>
      <c r="BA860" s="146"/>
      <c r="BB860" s="145"/>
      <c r="BC860" s="336"/>
      <c r="BD860" s="303"/>
      <c r="BE860" s="163"/>
      <c r="BF860" s="306"/>
      <c r="BG860" s="302"/>
      <c r="BH860" s="303"/>
      <c r="BI860" s="336"/>
      <c r="BJ860" s="303"/>
      <c r="BK860" s="335" t="str">
        <f t="shared" si="84"/>
        <v/>
      </c>
      <c r="BL860" s="302"/>
      <c r="BM860" s="303"/>
      <c r="BN860" s="306"/>
      <c r="BO860" s="302"/>
      <c r="BP860" s="303"/>
      <c r="BQ860" s="306"/>
      <c r="BR860" s="303"/>
      <c r="BS860" s="148">
        <v>17</v>
      </c>
      <c r="BT860" s="335"/>
      <c r="BU860" s="302"/>
      <c r="BV860" s="302"/>
      <c r="BW860" s="303"/>
      <c r="BX860" s="2"/>
      <c r="BY860" s="8"/>
      <c r="BZ860" s="8"/>
      <c r="CA860" s="8"/>
      <c r="CB860" s="8"/>
      <c r="CC860" s="8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57"/>
      <c r="DI860" s="58"/>
      <c r="DJ860" s="58"/>
      <c r="DK860" s="57"/>
      <c r="DL860" s="58"/>
      <c r="DM860" s="58"/>
      <c r="DN860" s="57"/>
      <c r="DO860" s="58"/>
      <c r="DP860" s="59"/>
      <c r="DQ860" s="59"/>
      <c r="DR860" s="59"/>
      <c r="DZ860" s="133"/>
    </row>
    <row r="861" spans="1:130" ht="12.75" customHeight="1" x14ac:dyDescent="0.2">
      <c r="A861" s="1">
        <v>20</v>
      </c>
      <c r="B861" s="163" t="s">
        <v>186</v>
      </c>
      <c r="C861" s="163" t="s">
        <v>151</v>
      </c>
      <c r="D861" s="335"/>
      <c r="E861" s="302"/>
      <c r="F861" s="302"/>
      <c r="G861" s="302"/>
      <c r="H861" s="303"/>
      <c r="I861" s="335"/>
      <c r="J861" s="302"/>
      <c r="K861" s="302"/>
      <c r="L861" s="302"/>
      <c r="M861" s="303"/>
      <c r="N861" s="336" t="str">
        <f t="shared" si="81"/>
        <v/>
      </c>
      <c r="O861" s="302"/>
      <c r="P861" s="302"/>
      <c r="Q861" s="303"/>
      <c r="R861" s="335"/>
      <c r="S861" s="302"/>
      <c r="T861" s="303"/>
      <c r="U861" s="335"/>
      <c r="V861" s="302"/>
      <c r="W861" s="303"/>
      <c r="X861" s="336" t="str">
        <f t="shared" si="82"/>
        <v/>
      </c>
      <c r="Y861" s="303"/>
      <c r="Z861" s="335" t="str">
        <f t="shared" si="83"/>
        <v/>
      </c>
      <c r="AA861" s="302"/>
      <c r="AB861" s="303"/>
      <c r="AC861" s="144"/>
      <c r="AD861" s="145"/>
      <c r="AE861" s="336"/>
      <c r="AF861" s="302"/>
      <c r="AG861" s="302"/>
      <c r="AH861" s="303"/>
      <c r="AI861" s="146"/>
      <c r="AJ861" s="145"/>
      <c r="AK861" s="336"/>
      <c r="AL861" s="302"/>
      <c r="AM861" s="302"/>
      <c r="AN861" s="303"/>
      <c r="AO861" s="146"/>
      <c r="AP861" s="145"/>
      <c r="AQ861" s="336"/>
      <c r="AR861" s="302"/>
      <c r="AS861" s="302"/>
      <c r="AT861" s="303"/>
      <c r="AU861" s="146"/>
      <c r="AV861" s="145"/>
      <c r="AW861" s="336"/>
      <c r="AX861" s="302"/>
      <c r="AY861" s="302"/>
      <c r="AZ861" s="303"/>
      <c r="BA861" s="146"/>
      <c r="BB861" s="145"/>
      <c r="BC861" s="336"/>
      <c r="BD861" s="303"/>
      <c r="BE861" s="163"/>
      <c r="BF861" s="306"/>
      <c r="BG861" s="302"/>
      <c r="BH861" s="303"/>
      <c r="BI861" s="336"/>
      <c r="BJ861" s="303"/>
      <c r="BK861" s="335" t="str">
        <f t="shared" si="84"/>
        <v/>
      </c>
      <c r="BL861" s="302"/>
      <c r="BM861" s="303"/>
      <c r="BN861" s="306"/>
      <c r="BO861" s="302"/>
      <c r="BP861" s="303"/>
      <c r="BQ861" s="306"/>
      <c r="BR861" s="303"/>
      <c r="BS861" s="148">
        <v>18</v>
      </c>
      <c r="BT861" s="335"/>
      <c r="BU861" s="302"/>
      <c r="BV861" s="302"/>
      <c r="BW861" s="303"/>
      <c r="BX861" s="2"/>
      <c r="BY861" s="8"/>
      <c r="BZ861" s="8"/>
      <c r="CA861" s="8"/>
      <c r="CB861" s="8"/>
      <c r="CC861" s="8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57"/>
      <c r="DI861" s="58"/>
      <c r="DJ861" s="58"/>
      <c r="DK861" s="57"/>
      <c r="DL861" s="58"/>
      <c r="DM861" s="58"/>
      <c r="DN861" s="57"/>
      <c r="DO861" s="58"/>
      <c r="DP861" s="59"/>
      <c r="DQ861" s="59"/>
      <c r="DR861" s="59"/>
      <c r="DZ861" s="133"/>
    </row>
    <row r="862" spans="1:130" ht="12.75" customHeight="1" x14ac:dyDescent="0.2">
      <c r="A862" s="1">
        <v>20</v>
      </c>
      <c r="B862" s="163" t="s">
        <v>195</v>
      </c>
      <c r="C862" s="163" t="s">
        <v>158</v>
      </c>
      <c r="D862" s="335"/>
      <c r="E862" s="302"/>
      <c r="F862" s="302"/>
      <c r="G862" s="302"/>
      <c r="H862" s="303"/>
      <c r="I862" s="335"/>
      <c r="J862" s="302"/>
      <c r="K862" s="302"/>
      <c r="L862" s="302"/>
      <c r="M862" s="303"/>
      <c r="N862" s="336" t="str">
        <f t="shared" si="81"/>
        <v/>
      </c>
      <c r="O862" s="302"/>
      <c r="P862" s="302"/>
      <c r="Q862" s="303"/>
      <c r="R862" s="335"/>
      <c r="S862" s="302"/>
      <c r="T862" s="303"/>
      <c r="U862" s="335"/>
      <c r="V862" s="302"/>
      <c r="W862" s="303"/>
      <c r="X862" s="336" t="str">
        <f t="shared" si="82"/>
        <v/>
      </c>
      <c r="Y862" s="303"/>
      <c r="Z862" s="335" t="str">
        <f t="shared" si="83"/>
        <v/>
      </c>
      <c r="AA862" s="302"/>
      <c r="AB862" s="303"/>
      <c r="AC862" s="144"/>
      <c r="AD862" s="145"/>
      <c r="AE862" s="336"/>
      <c r="AF862" s="302"/>
      <c r="AG862" s="302"/>
      <c r="AH862" s="303"/>
      <c r="AI862" s="146"/>
      <c r="AJ862" s="145"/>
      <c r="AK862" s="336"/>
      <c r="AL862" s="302"/>
      <c r="AM862" s="302"/>
      <c r="AN862" s="303"/>
      <c r="AO862" s="146"/>
      <c r="AP862" s="145"/>
      <c r="AQ862" s="336"/>
      <c r="AR862" s="302"/>
      <c r="AS862" s="302"/>
      <c r="AT862" s="303"/>
      <c r="AU862" s="146"/>
      <c r="AV862" s="145"/>
      <c r="AW862" s="336"/>
      <c r="AX862" s="302"/>
      <c r="AY862" s="302"/>
      <c r="AZ862" s="303"/>
      <c r="BA862" s="146"/>
      <c r="BB862" s="145"/>
      <c r="BC862" s="336"/>
      <c r="BD862" s="303"/>
      <c r="BE862" s="163"/>
      <c r="BF862" s="306"/>
      <c r="BG862" s="302"/>
      <c r="BH862" s="303"/>
      <c r="BI862" s="336"/>
      <c r="BJ862" s="303"/>
      <c r="BK862" s="335" t="str">
        <f t="shared" si="84"/>
        <v/>
      </c>
      <c r="BL862" s="302"/>
      <c r="BM862" s="303"/>
      <c r="BN862" s="306"/>
      <c r="BO862" s="302"/>
      <c r="BP862" s="303"/>
      <c r="BQ862" s="306"/>
      <c r="BR862" s="303"/>
      <c r="BS862" s="148">
        <v>19</v>
      </c>
      <c r="BT862" s="335"/>
      <c r="BU862" s="302"/>
      <c r="BV862" s="302"/>
      <c r="BW862" s="303"/>
      <c r="BX862" s="2"/>
      <c r="BY862" s="8"/>
      <c r="BZ862" s="8"/>
      <c r="CA862" s="8"/>
      <c r="CB862" s="8"/>
      <c r="CC862" s="8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57"/>
      <c r="DI862" s="58"/>
      <c r="DJ862" s="58"/>
      <c r="DK862" s="57"/>
      <c r="DL862" s="58"/>
      <c r="DM862" s="58"/>
      <c r="DN862" s="57"/>
      <c r="DO862" s="58"/>
      <c r="DP862" s="59"/>
      <c r="DQ862" s="59"/>
      <c r="DR862" s="59"/>
      <c r="DZ862" s="133"/>
    </row>
    <row r="863" spans="1:130" ht="12.75" customHeight="1" x14ac:dyDescent="0.2">
      <c r="A863" s="1">
        <v>20</v>
      </c>
      <c r="B863" s="163" t="s">
        <v>201</v>
      </c>
      <c r="C863" s="163" t="s">
        <v>163</v>
      </c>
      <c r="D863" s="335"/>
      <c r="E863" s="302"/>
      <c r="F863" s="302"/>
      <c r="G863" s="302"/>
      <c r="H863" s="303"/>
      <c r="I863" s="335"/>
      <c r="J863" s="302"/>
      <c r="K863" s="302"/>
      <c r="L863" s="302"/>
      <c r="M863" s="303"/>
      <c r="N863" s="336" t="str">
        <f t="shared" si="81"/>
        <v/>
      </c>
      <c r="O863" s="302"/>
      <c r="P863" s="302"/>
      <c r="Q863" s="303"/>
      <c r="R863" s="335"/>
      <c r="S863" s="302"/>
      <c r="T863" s="303"/>
      <c r="U863" s="335"/>
      <c r="V863" s="302"/>
      <c r="W863" s="303"/>
      <c r="X863" s="336" t="str">
        <f t="shared" si="82"/>
        <v/>
      </c>
      <c r="Y863" s="303"/>
      <c r="Z863" s="335" t="str">
        <f t="shared" si="83"/>
        <v/>
      </c>
      <c r="AA863" s="302"/>
      <c r="AB863" s="303"/>
      <c r="AC863" s="144"/>
      <c r="AD863" s="145"/>
      <c r="AE863" s="336"/>
      <c r="AF863" s="302"/>
      <c r="AG863" s="302"/>
      <c r="AH863" s="303"/>
      <c r="AI863" s="146"/>
      <c r="AJ863" s="145"/>
      <c r="AK863" s="336"/>
      <c r="AL863" s="302"/>
      <c r="AM863" s="302"/>
      <c r="AN863" s="303"/>
      <c r="AO863" s="146"/>
      <c r="AP863" s="145"/>
      <c r="AQ863" s="336"/>
      <c r="AR863" s="302"/>
      <c r="AS863" s="302"/>
      <c r="AT863" s="303"/>
      <c r="AU863" s="146"/>
      <c r="AV863" s="145"/>
      <c r="AW863" s="336"/>
      <c r="AX863" s="302"/>
      <c r="AY863" s="302"/>
      <c r="AZ863" s="303"/>
      <c r="BA863" s="146"/>
      <c r="BB863" s="145"/>
      <c r="BC863" s="336"/>
      <c r="BD863" s="303"/>
      <c r="BE863" s="163"/>
      <c r="BF863" s="306"/>
      <c r="BG863" s="302"/>
      <c r="BH863" s="303"/>
      <c r="BI863" s="336"/>
      <c r="BJ863" s="303"/>
      <c r="BK863" s="335" t="str">
        <f t="shared" si="84"/>
        <v/>
      </c>
      <c r="BL863" s="302"/>
      <c r="BM863" s="303"/>
      <c r="BN863" s="306"/>
      <c r="BO863" s="302"/>
      <c r="BP863" s="303"/>
      <c r="BQ863" s="306"/>
      <c r="BR863" s="303"/>
      <c r="BS863" s="148">
        <v>20</v>
      </c>
      <c r="BT863" s="335"/>
      <c r="BU863" s="302"/>
      <c r="BV863" s="302"/>
      <c r="BW863" s="303"/>
      <c r="BX863" s="2"/>
      <c r="BY863" s="8"/>
      <c r="BZ863" s="8"/>
      <c r="CA863" s="8"/>
      <c r="CB863" s="8"/>
      <c r="CC863" s="8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57"/>
      <c r="DI863" s="58"/>
      <c r="DJ863" s="58"/>
      <c r="DK863" s="57"/>
      <c r="DL863" s="58"/>
      <c r="DM863" s="58"/>
      <c r="DN863" s="57"/>
      <c r="DO863" s="58"/>
      <c r="DP863" s="59"/>
      <c r="DQ863" s="59"/>
      <c r="DR863" s="59"/>
      <c r="DZ863" s="133"/>
    </row>
    <row r="864" spans="1:130" ht="12.75" customHeight="1" x14ac:dyDescent="0.2">
      <c r="A864" s="1">
        <v>20</v>
      </c>
      <c r="B864" s="163" t="s">
        <v>209</v>
      </c>
      <c r="C864" s="163" t="s">
        <v>171</v>
      </c>
      <c r="D864" s="335"/>
      <c r="E864" s="302"/>
      <c r="F864" s="302"/>
      <c r="G864" s="302"/>
      <c r="H864" s="303"/>
      <c r="I864" s="335"/>
      <c r="J864" s="302"/>
      <c r="K864" s="302"/>
      <c r="L864" s="302"/>
      <c r="M864" s="303"/>
      <c r="N864" s="336" t="str">
        <f t="shared" si="81"/>
        <v/>
      </c>
      <c r="O864" s="302"/>
      <c r="P864" s="302"/>
      <c r="Q864" s="303"/>
      <c r="R864" s="335"/>
      <c r="S864" s="302"/>
      <c r="T864" s="303"/>
      <c r="U864" s="335"/>
      <c r="V864" s="302"/>
      <c r="W864" s="303"/>
      <c r="X864" s="336" t="str">
        <f t="shared" si="82"/>
        <v/>
      </c>
      <c r="Y864" s="303"/>
      <c r="Z864" s="335" t="str">
        <f t="shared" si="83"/>
        <v/>
      </c>
      <c r="AA864" s="302"/>
      <c r="AB864" s="303"/>
      <c r="AC864" s="144"/>
      <c r="AD864" s="145"/>
      <c r="AE864" s="336"/>
      <c r="AF864" s="302"/>
      <c r="AG864" s="302"/>
      <c r="AH864" s="303"/>
      <c r="AI864" s="146"/>
      <c r="AJ864" s="145"/>
      <c r="AK864" s="336"/>
      <c r="AL864" s="302"/>
      <c r="AM864" s="302"/>
      <c r="AN864" s="303"/>
      <c r="AO864" s="146"/>
      <c r="AP864" s="145"/>
      <c r="AQ864" s="336"/>
      <c r="AR864" s="302"/>
      <c r="AS864" s="302"/>
      <c r="AT864" s="303"/>
      <c r="AU864" s="146"/>
      <c r="AV864" s="145"/>
      <c r="AW864" s="336"/>
      <c r="AX864" s="302"/>
      <c r="AY864" s="302"/>
      <c r="AZ864" s="303"/>
      <c r="BA864" s="146"/>
      <c r="BB864" s="145"/>
      <c r="BC864" s="336"/>
      <c r="BD864" s="303"/>
      <c r="BE864" s="163"/>
      <c r="BF864" s="306"/>
      <c r="BG864" s="302"/>
      <c r="BH864" s="303"/>
      <c r="BI864" s="336"/>
      <c r="BJ864" s="303"/>
      <c r="BK864" s="335" t="str">
        <f t="shared" si="84"/>
        <v/>
      </c>
      <c r="BL864" s="302"/>
      <c r="BM864" s="303"/>
      <c r="BN864" s="306"/>
      <c r="BO864" s="302"/>
      <c r="BP864" s="303"/>
      <c r="BQ864" s="306"/>
      <c r="BR864" s="303"/>
      <c r="BS864" s="148">
        <v>21</v>
      </c>
      <c r="BT864" s="335"/>
      <c r="BU864" s="302"/>
      <c r="BV864" s="302"/>
      <c r="BW864" s="303"/>
      <c r="BX864" s="2"/>
      <c r="BY864" s="8"/>
      <c r="BZ864" s="8"/>
      <c r="CA864" s="8"/>
      <c r="CB864" s="8"/>
      <c r="CC864" s="8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57"/>
      <c r="DI864" s="58"/>
      <c r="DJ864" s="58"/>
      <c r="DK864" s="57"/>
      <c r="DL864" s="58"/>
      <c r="DM864" s="58"/>
      <c r="DN864" s="57"/>
      <c r="DO864" s="58"/>
      <c r="DP864" s="59"/>
      <c r="DQ864" s="59"/>
      <c r="DR864" s="59"/>
      <c r="DZ864" s="133"/>
    </row>
    <row r="865" spans="1:130" ht="12.75" customHeight="1" x14ac:dyDescent="0.2">
      <c r="A865" s="1">
        <v>20</v>
      </c>
      <c r="B865" s="163" t="s">
        <v>216</v>
      </c>
      <c r="C865" s="163" t="s">
        <v>177</v>
      </c>
      <c r="D865" s="335"/>
      <c r="E865" s="302"/>
      <c r="F865" s="302"/>
      <c r="G865" s="302"/>
      <c r="H865" s="303"/>
      <c r="I865" s="335"/>
      <c r="J865" s="302"/>
      <c r="K865" s="302"/>
      <c r="L865" s="302"/>
      <c r="M865" s="303"/>
      <c r="N865" s="336" t="str">
        <f t="shared" si="81"/>
        <v/>
      </c>
      <c r="O865" s="302"/>
      <c r="P865" s="302"/>
      <c r="Q865" s="303"/>
      <c r="R865" s="335"/>
      <c r="S865" s="302"/>
      <c r="T865" s="303"/>
      <c r="U865" s="335"/>
      <c r="V865" s="302"/>
      <c r="W865" s="303"/>
      <c r="X865" s="336" t="str">
        <f t="shared" si="82"/>
        <v/>
      </c>
      <c r="Y865" s="303"/>
      <c r="Z865" s="335" t="str">
        <f t="shared" si="83"/>
        <v/>
      </c>
      <c r="AA865" s="302"/>
      <c r="AB865" s="303"/>
      <c r="AC865" s="144"/>
      <c r="AD865" s="145"/>
      <c r="AE865" s="336"/>
      <c r="AF865" s="302"/>
      <c r="AG865" s="302"/>
      <c r="AH865" s="303"/>
      <c r="AI865" s="146"/>
      <c r="AJ865" s="145"/>
      <c r="AK865" s="336"/>
      <c r="AL865" s="302"/>
      <c r="AM865" s="302"/>
      <c r="AN865" s="303"/>
      <c r="AO865" s="146"/>
      <c r="AP865" s="145"/>
      <c r="AQ865" s="336"/>
      <c r="AR865" s="302"/>
      <c r="AS865" s="302"/>
      <c r="AT865" s="303"/>
      <c r="AU865" s="146"/>
      <c r="AV865" s="145"/>
      <c r="AW865" s="336"/>
      <c r="AX865" s="302"/>
      <c r="AY865" s="302"/>
      <c r="AZ865" s="303"/>
      <c r="BA865" s="146"/>
      <c r="BB865" s="145"/>
      <c r="BC865" s="336"/>
      <c r="BD865" s="303"/>
      <c r="BE865" s="163"/>
      <c r="BF865" s="306"/>
      <c r="BG865" s="302"/>
      <c r="BH865" s="303"/>
      <c r="BI865" s="336"/>
      <c r="BJ865" s="303"/>
      <c r="BK865" s="335" t="str">
        <f t="shared" si="84"/>
        <v/>
      </c>
      <c r="BL865" s="302"/>
      <c r="BM865" s="303"/>
      <c r="BN865" s="306"/>
      <c r="BO865" s="302"/>
      <c r="BP865" s="303"/>
      <c r="BQ865" s="306"/>
      <c r="BR865" s="303"/>
      <c r="BS865" s="148">
        <v>22</v>
      </c>
      <c r="BT865" s="335"/>
      <c r="BU865" s="302"/>
      <c r="BV865" s="302"/>
      <c r="BW865" s="303"/>
      <c r="BX865" s="2"/>
      <c r="BY865" s="8"/>
      <c r="BZ865" s="8"/>
      <c r="CA865" s="8"/>
      <c r="CB865" s="8"/>
      <c r="CC865" s="8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57"/>
      <c r="DI865" s="58"/>
      <c r="DJ865" s="58"/>
      <c r="DK865" s="57"/>
      <c r="DL865" s="58"/>
      <c r="DM865" s="58"/>
      <c r="DN865" s="57"/>
      <c r="DO865" s="58"/>
      <c r="DP865" s="59"/>
      <c r="DQ865" s="59"/>
      <c r="DR865" s="59"/>
      <c r="DZ865" s="133"/>
    </row>
    <row r="866" spans="1:130" ht="12.75" customHeight="1" x14ac:dyDescent="0.2">
      <c r="A866" s="1">
        <v>20</v>
      </c>
      <c r="B866" s="163" t="s">
        <v>224</v>
      </c>
      <c r="C866" s="163" t="s">
        <v>186</v>
      </c>
      <c r="D866" s="335"/>
      <c r="E866" s="302"/>
      <c r="F866" s="302"/>
      <c r="G866" s="302"/>
      <c r="H866" s="303"/>
      <c r="I866" s="335"/>
      <c r="J866" s="302"/>
      <c r="K866" s="302"/>
      <c r="L866" s="302"/>
      <c r="M866" s="303"/>
      <c r="N866" s="336" t="str">
        <f t="shared" si="81"/>
        <v/>
      </c>
      <c r="O866" s="302"/>
      <c r="P866" s="302"/>
      <c r="Q866" s="303"/>
      <c r="R866" s="335"/>
      <c r="S866" s="302"/>
      <c r="T866" s="303"/>
      <c r="U866" s="335"/>
      <c r="V866" s="302"/>
      <c r="W866" s="303"/>
      <c r="X866" s="336" t="str">
        <f t="shared" si="82"/>
        <v/>
      </c>
      <c r="Y866" s="303"/>
      <c r="Z866" s="335" t="str">
        <f t="shared" si="83"/>
        <v/>
      </c>
      <c r="AA866" s="302"/>
      <c r="AB866" s="303"/>
      <c r="AC866" s="144"/>
      <c r="AD866" s="145"/>
      <c r="AE866" s="336"/>
      <c r="AF866" s="302"/>
      <c r="AG866" s="302"/>
      <c r="AH866" s="303"/>
      <c r="AI866" s="146"/>
      <c r="AJ866" s="145"/>
      <c r="AK866" s="336"/>
      <c r="AL866" s="302"/>
      <c r="AM866" s="302"/>
      <c r="AN866" s="303"/>
      <c r="AO866" s="146"/>
      <c r="AP866" s="145"/>
      <c r="AQ866" s="336"/>
      <c r="AR866" s="302"/>
      <c r="AS866" s="302"/>
      <c r="AT866" s="303"/>
      <c r="AU866" s="146"/>
      <c r="AV866" s="145"/>
      <c r="AW866" s="336"/>
      <c r="AX866" s="302"/>
      <c r="AY866" s="302"/>
      <c r="AZ866" s="303"/>
      <c r="BA866" s="146"/>
      <c r="BB866" s="145"/>
      <c r="BC866" s="336"/>
      <c r="BD866" s="303"/>
      <c r="BE866" s="163"/>
      <c r="BF866" s="306"/>
      <c r="BG866" s="302"/>
      <c r="BH866" s="303"/>
      <c r="BI866" s="336"/>
      <c r="BJ866" s="303"/>
      <c r="BK866" s="335" t="str">
        <f t="shared" si="84"/>
        <v/>
      </c>
      <c r="BL866" s="302"/>
      <c r="BM866" s="303"/>
      <c r="BN866" s="306"/>
      <c r="BO866" s="302"/>
      <c r="BP866" s="303"/>
      <c r="BQ866" s="306"/>
      <c r="BR866" s="303"/>
      <c r="BS866" s="148">
        <v>23</v>
      </c>
      <c r="BT866" s="335"/>
      <c r="BU866" s="302"/>
      <c r="BV866" s="302"/>
      <c r="BW866" s="303"/>
      <c r="BX866" s="2"/>
      <c r="BY866" s="8"/>
      <c r="BZ866" s="8"/>
      <c r="CA866" s="8"/>
      <c r="CB866" s="8"/>
      <c r="CC866" s="8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57"/>
      <c r="DI866" s="58"/>
      <c r="DJ866" s="58"/>
      <c r="DK866" s="57"/>
      <c r="DL866" s="58"/>
      <c r="DM866" s="58"/>
      <c r="DN866" s="57"/>
      <c r="DO866" s="58"/>
      <c r="DP866" s="59"/>
      <c r="DQ866" s="59"/>
      <c r="DR866" s="59"/>
      <c r="DZ866" s="133"/>
    </row>
    <row r="867" spans="1:130" ht="12.75" customHeight="1" x14ac:dyDescent="0.2">
      <c r="A867" s="1">
        <v>20</v>
      </c>
      <c r="B867" s="163" t="s">
        <v>232</v>
      </c>
      <c r="C867" s="163" t="s">
        <v>195</v>
      </c>
      <c r="D867" s="335"/>
      <c r="E867" s="302"/>
      <c r="F867" s="302"/>
      <c r="G867" s="302"/>
      <c r="H867" s="303"/>
      <c r="I867" s="335"/>
      <c r="J867" s="302"/>
      <c r="K867" s="302"/>
      <c r="L867" s="302"/>
      <c r="M867" s="303"/>
      <c r="N867" s="336" t="str">
        <f t="shared" si="81"/>
        <v/>
      </c>
      <c r="O867" s="302"/>
      <c r="P867" s="302"/>
      <c r="Q867" s="303"/>
      <c r="R867" s="335"/>
      <c r="S867" s="302"/>
      <c r="T867" s="303"/>
      <c r="U867" s="335"/>
      <c r="V867" s="302"/>
      <c r="W867" s="303"/>
      <c r="X867" s="336" t="str">
        <f t="shared" si="82"/>
        <v/>
      </c>
      <c r="Y867" s="303"/>
      <c r="Z867" s="335" t="str">
        <f t="shared" si="83"/>
        <v/>
      </c>
      <c r="AA867" s="302"/>
      <c r="AB867" s="303"/>
      <c r="AC867" s="144"/>
      <c r="AD867" s="145"/>
      <c r="AE867" s="336"/>
      <c r="AF867" s="302"/>
      <c r="AG867" s="302"/>
      <c r="AH867" s="303"/>
      <c r="AI867" s="146"/>
      <c r="AJ867" s="145"/>
      <c r="AK867" s="336"/>
      <c r="AL867" s="302"/>
      <c r="AM867" s="302"/>
      <c r="AN867" s="303"/>
      <c r="AO867" s="146"/>
      <c r="AP867" s="145"/>
      <c r="AQ867" s="336"/>
      <c r="AR867" s="302"/>
      <c r="AS867" s="302"/>
      <c r="AT867" s="303"/>
      <c r="AU867" s="146"/>
      <c r="AV867" s="145"/>
      <c r="AW867" s="336"/>
      <c r="AX867" s="302"/>
      <c r="AY867" s="302"/>
      <c r="AZ867" s="303"/>
      <c r="BA867" s="146"/>
      <c r="BB867" s="145"/>
      <c r="BC867" s="336"/>
      <c r="BD867" s="303"/>
      <c r="BE867" s="163"/>
      <c r="BF867" s="306"/>
      <c r="BG867" s="302"/>
      <c r="BH867" s="303"/>
      <c r="BI867" s="336"/>
      <c r="BJ867" s="303"/>
      <c r="BK867" s="335" t="str">
        <f t="shared" si="84"/>
        <v/>
      </c>
      <c r="BL867" s="302"/>
      <c r="BM867" s="303"/>
      <c r="BN867" s="306"/>
      <c r="BO867" s="302"/>
      <c r="BP867" s="303"/>
      <c r="BQ867" s="306"/>
      <c r="BR867" s="303"/>
      <c r="BS867" s="148">
        <v>24</v>
      </c>
      <c r="BT867" s="335"/>
      <c r="BU867" s="302"/>
      <c r="BV867" s="302"/>
      <c r="BW867" s="303"/>
      <c r="BX867" s="2"/>
      <c r="BY867" s="8"/>
      <c r="BZ867" s="8"/>
      <c r="CA867" s="8"/>
      <c r="CB867" s="8"/>
      <c r="CC867" s="8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57"/>
      <c r="DI867" s="58"/>
      <c r="DJ867" s="58"/>
      <c r="DK867" s="57"/>
      <c r="DL867" s="58"/>
      <c r="DM867" s="58"/>
      <c r="DN867" s="57"/>
      <c r="DO867" s="58"/>
      <c r="DP867" s="59"/>
      <c r="DQ867" s="59"/>
      <c r="DR867" s="59"/>
      <c r="DZ867" s="133"/>
    </row>
    <row r="868" spans="1:130" ht="12.75" customHeight="1" x14ac:dyDescent="0.2">
      <c r="A868" s="1">
        <v>20</v>
      </c>
      <c r="B868" s="163" t="s">
        <v>239</v>
      </c>
      <c r="C868" s="163" t="s">
        <v>201</v>
      </c>
      <c r="D868" s="335"/>
      <c r="E868" s="302"/>
      <c r="F868" s="302"/>
      <c r="G868" s="302"/>
      <c r="H868" s="303"/>
      <c r="I868" s="335"/>
      <c r="J868" s="302"/>
      <c r="K868" s="302"/>
      <c r="L868" s="302"/>
      <c r="M868" s="303"/>
      <c r="N868" s="336" t="str">
        <f t="shared" si="81"/>
        <v/>
      </c>
      <c r="O868" s="302"/>
      <c r="P868" s="302"/>
      <c r="Q868" s="303"/>
      <c r="R868" s="335"/>
      <c r="S868" s="302"/>
      <c r="T868" s="303"/>
      <c r="U868" s="335"/>
      <c r="V868" s="302"/>
      <c r="W868" s="303"/>
      <c r="X868" s="336" t="str">
        <f t="shared" si="82"/>
        <v/>
      </c>
      <c r="Y868" s="303"/>
      <c r="Z868" s="335" t="str">
        <f t="shared" si="83"/>
        <v/>
      </c>
      <c r="AA868" s="302"/>
      <c r="AB868" s="303"/>
      <c r="AC868" s="144"/>
      <c r="AD868" s="145"/>
      <c r="AE868" s="336"/>
      <c r="AF868" s="302"/>
      <c r="AG868" s="302"/>
      <c r="AH868" s="303"/>
      <c r="AI868" s="146"/>
      <c r="AJ868" s="145"/>
      <c r="AK868" s="336"/>
      <c r="AL868" s="302"/>
      <c r="AM868" s="302"/>
      <c r="AN868" s="303"/>
      <c r="AO868" s="146"/>
      <c r="AP868" s="145"/>
      <c r="AQ868" s="336"/>
      <c r="AR868" s="302"/>
      <c r="AS868" s="302"/>
      <c r="AT868" s="303"/>
      <c r="AU868" s="146"/>
      <c r="AV868" s="145"/>
      <c r="AW868" s="336"/>
      <c r="AX868" s="302"/>
      <c r="AY868" s="302"/>
      <c r="AZ868" s="303"/>
      <c r="BA868" s="146"/>
      <c r="BB868" s="145"/>
      <c r="BC868" s="336"/>
      <c r="BD868" s="303"/>
      <c r="BE868" s="163"/>
      <c r="BF868" s="306"/>
      <c r="BG868" s="302"/>
      <c r="BH868" s="303"/>
      <c r="BI868" s="336"/>
      <c r="BJ868" s="303"/>
      <c r="BK868" s="335" t="str">
        <f t="shared" si="84"/>
        <v/>
      </c>
      <c r="BL868" s="302"/>
      <c r="BM868" s="303"/>
      <c r="BN868" s="306"/>
      <c r="BO868" s="302"/>
      <c r="BP868" s="303"/>
      <c r="BQ868" s="306"/>
      <c r="BR868" s="303"/>
      <c r="BS868" s="147" t="s">
        <v>19</v>
      </c>
      <c r="BT868" s="335"/>
      <c r="BU868" s="302"/>
      <c r="BV868" s="302"/>
      <c r="BW868" s="303"/>
      <c r="BX868" s="2"/>
      <c r="BY868" s="8"/>
      <c r="BZ868" s="8"/>
      <c r="CA868" s="8"/>
      <c r="CB868" s="8"/>
      <c r="CC868" s="8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57"/>
      <c r="DI868" s="58"/>
      <c r="DJ868" s="58"/>
      <c r="DK868" s="57"/>
      <c r="DL868" s="58"/>
      <c r="DM868" s="58"/>
      <c r="DN868" s="57"/>
      <c r="DO868" s="58"/>
      <c r="DP868" s="59"/>
      <c r="DQ868" s="59"/>
      <c r="DR868" s="59"/>
      <c r="DZ868" s="133"/>
    </row>
    <row r="869" spans="1:130" ht="12.75" customHeight="1" x14ac:dyDescent="0.2">
      <c r="A869" s="1">
        <v>20</v>
      </c>
      <c r="B869" s="162" t="s">
        <v>2</v>
      </c>
      <c r="C869" s="162" t="s">
        <v>209</v>
      </c>
      <c r="D869" s="335"/>
      <c r="E869" s="302"/>
      <c r="F869" s="302"/>
      <c r="G869" s="302"/>
      <c r="H869" s="303"/>
      <c r="I869" s="335"/>
      <c r="J869" s="302"/>
      <c r="K869" s="302"/>
      <c r="L869" s="302"/>
      <c r="M869" s="303"/>
      <c r="N869" s="336" t="str">
        <f t="shared" si="81"/>
        <v/>
      </c>
      <c r="O869" s="302"/>
      <c r="P869" s="302"/>
      <c r="Q869" s="303"/>
      <c r="R869" s="335"/>
      <c r="S869" s="302"/>
      <c r="T869" s="303"/>
      <c r="U869" s="335"/>
      <c r="V869" s="302"/>
      <c r="W869" s="303"/>
      <c r="X869" s="336" t="str">
        <f t="shared" si="82"/>
        <v/>
      </c>
      <c r="Y869" s="303"/>
      <c r="Z869" s="335" t="str">
        <f t="shared" si="83"/>
        <v/>
      </c>
      <c r="AA869" s="302"/>
      <c r="AB869" s="303"/>
      <c r="AC869" s="144"/>
      <c r="AD869" s="145"/>
      <c r="AE869" s="336"/>
      <c r="AF869" s="302"/>
      <c r="AG869" s="302"/>
      <c r="AH869" s="303"/>
      <c r="AI869" s="146"/>
      <c r="AJ869" s="145"/>
      <c r="AK869" s="336"/>
      <c r="AL869" s="302"/>
      <c r="AM869" s="302"/>
      <c r="AN869" s="303"/>
      <c r="AO869" s="146"/>
      <c r="AP869" s="145"/>
      <c r="AQ869" s="336"/>
      <c r="AR869" s="302"/>
      <c r="AS869" s="302"/>
      <c r="AT869" s="303"/>
      <c r="AU869" s="146"/>
      <c r="AV869" s="145"/>
      <c r="AW869" s="336"/>
      <c r="AX869" s="302"/>
      <c r="AY869" s="302"/>
      <c r="AZ869" s="303"/>
      <c r="BA869" s="146"/>
      <c r="BB869" s="145"/>
      <c r="BC869" s="336"/>
      <c r="BD869" s="303"/>
      <c r="BE869" s="163"/>
      <c r="BF869" s="306"/>
      <c r="BG869" s="302"/>
      <c r="BH869" s="303"/>
      <c r="BI869" s="336"/>
      <c r="BJ869" s="303"/>
      <c r="BK869" s="335" t="str">
        <f t="shared" si="84"/>
        <v/>
      </c>
      <c r="BL869" s="302"/>
      <c r="BM869" s="303"/>
      <c r="BN869" s="306"/>
      <c r="BO869" s="302"/>
      <c r="BP869" s="303"/>
      <c r="BQ869" s="306"/>
      <c r="BR869" s="303"/>
      <c r="BS869" s="147" t="s">
        <v>27</v>
      </c>
      <c r="BT869" s="335"/>
      <c r="BU869" s="302"/>
      <c r="BV869" s="302"/>
      <c r="BW869" s="303"/>
      <c r="BX869" s="2"/>
      <c r="BY869" s="8"/>
      <c r="BZ869" s="8"/>
      <c r="CA869" s="8"/>
      <c r="CB869" s="8"/>
      <c r="CC869" s="8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57"/>
      <c r="DI869" s="58"/>
      <c r="DJ869" s="58"/>
      <c r="DK869" s="57"/>
      <c r="DL869" s="58"/>
      <c r="DM869" s="58"/>
      <c r="DN869" s="57"/>
      <c r="DO869" s="58"/>
      <c r="DP869" s="59"/>
      <c r="DQ869" s="59"/>
      <c r="DR869" s="59"/>
      <c r="DZ869" s="133"/>
    </row>
    <row r="870" spans="1:130" ht="12.75" customHeight="1" x14ac:dyDescent="0.2">
      <c r="A870" s="1">
        <v>20</v>
      </c>
      <c r="B870" s="162" t="s">
        <v>19</v>
      </c>
      <c r="C870" s="162" t="s">
        <v>216</v>
      </c>
      <c r="D870" s="335"/>
      <c r="E870" s="302"/>
      <c r="F870" s="302"/>
      <c r="G870" s="302"/>
      <c r="H870" s="303"/>
      <c r="I870" s="335"/>
      <c r="J870" s="302"/>
      <c r="K870" s="302"/>
      <c r="L870" s="302"/>
      <c r="M870" s="303"/>
      <c r="N870" s="336" t="str">
        <f t="shared" si="81"/>
        <v/>
      </c>
      <c r="O870" s="302"/>
      <c r="P870" s="302"/>
      <c r="Q870" s="303"/>
      <c r="R870" s="335"/>
      <c r="S870" s="302"/>
      <c r="T870" s="303"/>
      <c r="U870" s="335"/>
      <c r="V870" s="302"/>
      <c r="W870" s="303"/>
      <c r="X870" s="336" t="str">
        <f t="shared" si="82"/>
        <v/>
      </c>
      <c r="Y870" s="303"/>
      <c r="Z870" s="335" t="str">
        <f t="shared" si="83"/>
        <v/>
      </c>
      <c r="AA870" s="302"/>
      <c r="AB870" s="303"/>
      <c r="AC870" s="144"/>
      <c r="AD870" s="145"/>
      <c r="AE870" s="336"/>
      <c r="AF870" s="302"/>
      <c r="AG870" s="302"/>
      <c r="AH870" s="303"/>
      <c r="AI870" s="146"/>
      <c r="AJ870" s="145"/>
      <c r="AK870" s="336"/>
      <c r="AL870" s="302"/>
      <c r="AM870" s="302"/>
      <c r="AN870" s="303"/>
      <c r="AO870" s="146"/>
      <c r="AP870" s="145"/>
      <c r="AQ870" s="336"/>
      <c r="AR870" s="302"/>
      <c r="AS870" s="302"/>
      <c r="AT870" s="303"/>
      <c r="AU870" s="146"/>
      <c r="AV870" s="145"/>
      <c r="AW870" s="336"/>
      <c r="AX870" s="302"/>
      <c r="AY870" s="302"/>
      <c r="AZ870" s="303"/>
      <c r="BA870" s="146"/>
      <c r="BB870" s="145"/>
      <c r="BC870" s="336"/>
      <c r="BD870" s="303"/>
      <c r="BE870" s="163"/>
      <c r="BF870" s="306"/>
      <c r="BG870" s="302"/>
      <c r="BH870" s="303"/>
      <c r="BI870" s="336"/>
      <c r="BJ870" s="303"/>
      <c r="BK870" s="335" t="str">
        <f t="shared" si="84"/>
        <v/>
      </c>
      <c r="BL870" s="302"/>
      <c r="BM870" s="303"/>
      <c r="BN870" s="306"/>
      <c r="BO870" s="302"/>
      <c r="BP870" s="303"/>
      <c r="BQ870" s="306"/>
      <c r="BR870" s="303"/>
      <c r="BS870" s="147" t="s">
        <v>33</v>
      </c>
      <c r="BT870" s="335"/>
      <c r="BU870" s="302"/>
      <c r="BV870" s="302"/>
      <c r="BW870" s="303"/>
      <c r="BX870" s="2"/>
      <c r="BY870" s="8"/>
      <c r="BZ870" s="8"/>
      <c r="CA870" s="8"/>
      <c r="CB870" s="8"/>
      <c r="CC870" s="8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57"/>
      <c r="DI870" s="58"/>
      <c r="DJ870" s="58"/>
      <c r="DK870" s="57"/>
      <c r="DL870" s="58"/>
      <c r="DM870" s="58"/>
      <c r="DN870" s="57"/>
      <c r="DO870" s="58"/>
      <c r="DP870" s="59"/>
      <c r="DQ870" s="59"/>
      <c r="DR870" s="59"/>
      <c r="DZ870" s="133"/>
    </row>
    <row r="871" spans="1:130" ht="12.75" customHeight="1" x14ac:dyDescent="0.2">
      <c r="A871" s="1">
        <v>20</v>
      </c>
      <c r="B871" s="162" t="s">
        <v>27</v>
      </c>
      <c r="C871" s="162" t="s">
        <v>224</v>
      </c>
      <c r="D871" s="335"/>
      <c r="E871" s="302"/>
      <c r="F871" s="302"/>
      <c r="G871" s="302"/>
      <c r="H871" s="303"/>
      <c r="I871" s="335"/>
      <c r="J871" s="302"/>
      <c r="K871" s="302"/>
      <c r="L871" s="302"/>
      <c r="M871" s="303"/>
      <c r="N871" s="336" t="str">
        <f t="shared" si="81"/>
        <v/>
      </c>
      <c r="O871" s="302"/>
      <c r="P871" s="302"/>
      <c r="Q871" s="303"/>
      <c r="R871" s="335"/>
      <c r="S871" s="302"/>
      <c r="T871" s="303"/>
      <c r="U871" s="335"/>
      <c r="V871" s="302"/>
      <c r="W871" s="303"/>
      <c r="X871" s="336" t="str">
        <f t="shared" si="82"/>
        <v/>
      </c>
      <c r="Y871" s="303"/>
      <c r="Z871" s="335" t="str">
        <f t="shared" si="83"/>
        <v/>
      </c>
      <c r="AA871" s="302"/>
      <c r="AB871" s="303"/>
      <c r="AC871" s="144"/>
      <c r="AD871" s="145"/>
      <c r="AE871" s="336"/>
      <c r="AF871" s="302"/>
      <c r="AG871" s="302"/>
      <c r="AH871" s="303"/>
      <c r="AI871" s="146"/>
      <c r="AJ871" s="145"/>
      <c r="AK871" s="336"/>
      <c r="AL871" s="302"/>
      <c r="AM871" s="302"/>
      <c r="AN871" s="303"/>
      <c r="AO871" s="146"/>
      <c r="AP871" s="145"/>
      <c r="AQ871" s="336"/>
      <c r="AR871" s="302"/>
      <c r="AS871" s="302"/>
      <c r="AT871" s="303"/>
      <c r="AU871" s="146"/>
      <c r="AV871" s="145"/>
      <c r="AW871" s="336"/>
      <c r="AX871" s="302"/>
      <c r="AY871" s="302"/>
      <c r="AZ871" s="303"/>
      <c r="BA871" s="146"/>
      <c r="BB871" s="145"/>
      <c r="BC871" s="336"/>
      <c r="BD871" s="303"/>
      <c r="BE871" s="163"/>
      <c r="BF871" s="306"/>
      <c r="BG871" s="302"/>
      <c r="BH871" s="303"/>
      <c r="BI871" s="336"/>
      <c r="BJ871" s="303"/>
      <c r="BK871" s="335" t="str">
        <f t="shared" si="84"/>
        <v/>
      </c>
      <c r="BL871" s="302"/>
      <c r="BM871" s="303"/>
      <c r="BN871" s="306"/>
      <c r="BO871" s="302"/>
      <c r="BP871" s="303"/>
      <c r="BQ871" s="306"/>
      <c r="BR871" s="303"/>
      <c r="BS871" s="147" t="s">
        <v>47</v>
      </c>
      <c r="BT871" s="335"/>
      <c r="BU871" s="302"/>
      <c r="BV871" s="302"/>
      <c r="BW871" s="303"/>
      <c r="BX871" s="2"/>
      <c r="BY871" s="8"/>
      <c r="BZ871" s="8"/>
      <c r="CA871" s="8"/>
      <c r="CB871" s="8"/>
      <c r="CC871" s="8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57"/>
      <c r="DI871" s="58"/>
      <c r="DJ871" s="58"/>
      <c r="DK871" s="57"/>
      <c r="DL871" s="58"/>
      <c r="DM871" s="58"/>
      <c r="DN871" s="57"/>
      <c r="DO871" s="58"/>
      <c r="DP871" s="59"/>
      <c r="DQ871" s="59"/>
      <c r="DR871" s="59"/>
      <c r="DZ871" s="133"/>
    </row>
    <row r="872" spans="1:130" ht="12.75" customHeight="1" x14ac:dyDescent="0.2">
      <c r="A872" s="1">
        <v>20</v>
      </c>
      <c r="B872" s="162" t="s">
        <v>33</v>
      </c>
      <c r="C872" s="162" t="s">
        <v>232</v>
      </c>
      <c r="D872" s="335"/>
      <c r="E872" s="302"/>
      <c r="F872" s="302"/>
      <c r="G872" s="302"/>
      <c r="H872" s="303"/>
      <c r="I872" s="335"/>
      <c r="J872" s="302"/>
      <c r="K872" s="302"/>
      <c r="L872" s="302"/>
      <c r="M872" s="303"/>
      <c r="N872" s="336" t="str">
        <f t="shared" si="81"/>
        <v/>
      </c>
      <c r="O872" s="302"/>
      <c r="P872" s="302"/>
      <c r="Q872" s="303"/>
      <c r="R872" s="335"/>
      <c r="S872" s="302"/>
      <c r="T872" s="303"/>
      <c r="U872" s="335"/>
      <c r="V872" s="302"/>
      <c r="W872" s="303"/>
      <c r="X872" s="336" t="str">
        <f t="shared" si="82"/>
        <v/>
      </c>
      <c r="Y872" s="303"/>
      <c r="Z872" s="335" t="str">
        <f t="shared" si="83"/>
        <v/>
      </c>
      <c r="AA872" s="302"/>
      <c r="AB872" s="303"/>
      <c r="AC872" s="144"/>
      <c r="AD872" s="145"/>
      <c r="AE872" s="336"/>
      <c r="AF872" s="302"/>
      <c r="AG872" s="302"/>
      <c r="AH872" s="303"/>
      <c r="AI872" s="146"/>
      <c r="AJ872" s="145"/>
      <c r="AK872" s="336"/>
      <c r="AL872" s="302"/>
      <c r="AM872" s="302"/>
      <c r="AN872" s="303"/>
      <c r="AO872" s="146"/>
      <c r="AP872" s="145"/>
      <c r="AQ872" s="336"/>
      <c r="AR872" s="302"/>
      <c r="AS872" s="302"/>
      <c r="AT872" s="303"/>
      <c r="AU872" s="146"/>
      <c r="AV872" s="145"/>
      <c r="AW872" s="336"/>
      <c r="AX872" s="302"/>
      <c r="AY872" s="302"/>
      <c r="AZ872" s="303"/>
      <c r="BA872" s="146"/>
      <c r="BB872" s="145"/>
      <c r="BC872" s="336"/>
      <c r="BD872" s="303"/>
      <c r="BE872" s="163"/>
      <c r="BF872" s="306"/>
      <c r="BG872" s="302"/>
      <c r="BH872" s="303"/>
      <c r="BI872" s="336"/>
      <c r="BJ872" s="303"/>
      <c r="BK872" s="335" t="str">
        <f t="shared" si="84"/>
        <v/>
      </c>
      <c r="BL872" s="302"/>
      <c r="BM872" s="303"/>
      <c r="BN872" s="306"/>
      <c r="BO872" s="302"/>
      <c r="BP872" s="303"/>
      <c r="BQ872" s="306"/>
      <c r="BR872" s="303"/>
      <c r="BS872" s="147" t="s">
        <v>75</v>
      </c>
      <c r="BT872" s="335"/>
      <c r="BU872" s="302"/>
      <c r="BV872" s="302"/>
      <c r="BW872" s="303"/>
      <c r="BX872" s="2"/>
      <c r="BY872" s="8"/>
      <c r="BZ872" s="8"/>
      <c r="CA872" s="8"/>
      <c r="CB872" s="8"/>
      <c r="CC872" s="8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57"/>
      <c r="DI872" s="58"/>
      <c r="DJ872" s="58"/>
      <c r="DK872" s="57"/>
      <c r="DL872" s="58"/>
      <c r="DM872" s="58"/>
      <c r="DN872" s="57"/>
      <c r="DO872" s="58"/>
      <c r="DP872" s="59"/>
      <c r="DQ872" s="59"/>
      <c r="DR872" s="59"/>
      <c r="DZ872" s="133"/>
    </row>
    <row r="873" spans="1:130" ht="12.75" customHeight="1" x14ac:dyDescent="0.2">
      <c r="A873" s="1">
        <v>20</v>
      </c>
      <c r="B873" s="162" t="s">
        <v>47</v>
      </c>
      <c r="C873" s="162" t="s">
        <v>239</v>
      </c>
      <c r="D873" s="335"/>
      <c r="E873" s="302"/>
      <c r="F873" s="302"/>
      <c r="G873" s="302"/>
      <c r="H873" s="303"/>
      <c r="I873" s="335"/>
      <c r="J873" s="302"/>
      <c r="K873" s="302"/>
      <c r="L873" s="302"/>
      <c r="M873" s="303"/>
      <c r="N873" s="336" t="str">
        <f t="shared" si="81"/>
        <v/>
      </c>
      <c r="O873" s="302"/>
      <c r="P873" s="302"/>
      <c r="Q873" s="303"/>
      <c r="R873" s="335"/>
      <c r="S873" s="302"/>
      <c r="T873" s="303"/>
      <c r="U873" s="335"/>
      <c r="V873" s="302"/>
      <c r="W873" s="303"/>
      <c r="X873" s="336" t="str">
        <f t="shared" si="82"/>
        <v/>
      </c>
      <c r="Y873" s="303"/>
      <c r="Z873" s="335" t="str">
        <f t="shared" si="83"/>
        <v/>
      </c>
      <c r="AA873" s="302"/>
      <c r="AB873" s="303"/>
      <c r="AC873" s="144"/>
      <c r="AD873" s="145"/>
      <c r="AE873" s="336"/>
      <c r="AF873" s="302"/>
      <c r="AG873" s="302"/>
      <c r="AH873" s="303"/>
      <c r="AI873" s="146"/>
      <c r="AJ873" s="145"/>
      <c r="AK873" s="336"/>
      <c r="AL873" s="302"/>
      <c r="AM873" s="302"/>
      <c r="AN873" s="303"/>
      <c r="AO873" s="146"/>
      <c r="AP873" s="145"/>
      <c r="AQ873" s="336"/>
      <c r="AR873" s="302"/>
      <c r="AS873" s="302"/>
      <c r="AT873" s="303"/>
      <c r="AU873" s="146"/>
      <c r="AV873" s="145"/>
      <c r="AW873" s="336"/>
      <c r="AX873" s="302"/>
      <c r="AY873" s="302"/>
      <c r="AZ873" s="303"/>
      <c r="BA873" s="146"/>
      <c r="BB873" s="145"/>
      <c r="BC873" s="336"/>
      <c r="BD873" s="303"/>
      <c r="BE873" s="163"/>
      <c r="BF873" s="306"/>
      <c r="BG873" s="302"/>
      <c r="BH873" s="303"/>
      <c r="BI873" s="336"/>
      <c r="BJ873" s="303"/>
      <c r="BK873" s="335" t="str">
        <f t="shared" si="84"/>
        <v/>
      </c>
      <c r="BL873" s="302"/>
      <c r="BM873" s="303"/>
      <c r="BN873" s="306"/>
      <c r="BO873" s="302"/>
      <c r="BP873" s="303"/>
      <c r="BQ873" s="306"/>
      <c r="BR873" s="303"/>
      <c r="BS873" s="147" t="s">
        <v>87</v>
      </c>
      <c r="BT873" s="335"/>
      <c r="BU873" s="302"/>
      <c r="BV873" s="302"/>
      <c r="BW873" s="303"/>
      <c r="BX873" s="2"/>
      <c r="BY873" s="8"/>
      <c r="BZ873" s="8"/>
      <c r="CA873" s="8"/>
      <c r="CB873" s="8"/>
      <c r="CC873" s="8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57"/>
      <c r="DI873" s="58"/>
      <c r="DJ873" s="58"/>
      <c r="DK873" s="57"/>
      <c r="DL873" s="58"/>
      <c r="DM873" s="58"/>
      <c r="DN873" s="57"/>
      <c r="DO873" s="58"/>
      <c r="DP873" s="59"/>
      <c r="DQ873" s="59"/>
      <c r="DR873" s="59"/>
      <c r="DZ873" s="133"/>
    </row>
    <row r="874" spans="1:130" ht="12.75" customHeight="1" x14ac:dyDescent="0.2">
      <c r="A874" s="1">
        <v>20</v>
      </c>
      <c r="B874" s="164" t="s">
        <v>75</v>
      </c>
      <c r="C874" s="164" t="s">
        <v>245</v>
      </c>
      <c r="D874" s="320"/>
      <c r="E874" s="294"/>
      <c r="F874" s="294"/>
      <c r="G874" s="294"/>
      <c r="H874" s="295"/>
      <c r="I874" s="320"/>
      <c r="J874" s="294"/>
      <c r="K874" s="294"/>
      <c r="L874" s="294"/>
      <c r="M874" s="295"/>
      <c r="N874" s="334" t="str">
        <f t="shared" si="81"/>
        <v/>
      </c>
      <c r="O874" s="294"/>
      <c r="P874" s="294"/>
      <c r="Q874" s="295"/>
      <c r="R874" s="320"/>
      <c r="S874" s="294"/>
      <c r="T874" s="295"/>
      <c r="U874" s="320"/>
      <c r="V874" s="294"/>
      <c r="W874" s="295"/>
      <c r="X874" s="334" t="str">
        <f t="shared" si="82"/>
        <v/>
      </c>
      <c r="Y874" s="295"/>
      <c r="Z874" s="320" t="str">
        <f t="shared" si="83"/>
        <v/>
      </c>
      <c r="AA874" s="294"/>
      <c r="AB874" s="295"/>
      <c r="AC874" s="151"/>
      <c r="AD874" s="152"/>
      <c r="AE874" s="334"/>
      <c r="AF874" s="294"/>
      <c r="AG874" s="294"/>
      <c r="AH874" s="295"/>
      <c r="AI874" s="153"/>
      <c r="AJ874" s="152"/>
      <c r="AK874" s="334"/>
      <c r="AL874" s="294"/>
      <c r="AM874" s="294"/>
      <c r="AN874" s="295"/>
      <c r="AO874" s="153"/>
      <c r="AP874" s="152"/>
      <c r="AQ874" s="334"/>
      <c r="AR874" s="294"/>
      <c r="AS874" s="294"/>
      <c r="AT874" s="295"/>
      <c r="AU874" s="153"/>
      <c r="AV874" s="152"/>
      <c r="AW874" s="334"/>
      <c r="AX874" s="294"/>
      <c r="AY874" s="294"/>
      <c r="AZ874" s="295"/>
      <c r="BA874" s="153"/>
      <c r="BB874" s="152"/>
      <c r="BC874" s="334"/>
      <c r="BD874" s="295"/>
      <c r="BE874" s="165"/>
      <c r="BF874" s="298"/>
      <c r="BG874" s="294"/>
      <c r="BH874" s="295"/>
      <c r="BI874" s="334"/>
      <c r="BJ874" s="295"/>
      <c r="BK874" s="320" t="str">
        <f t="shared" si="84"/>
        <v/>
      </c>
      <c r="BL874" s="294"/>
      <c r="BM874" s="295"/>
      <c r="BN874" s="298"/>
      <c r="BO874" s="294"/>
      <c r="BP874" s="295"/>
      <c r="BQ874" s="298"/>
      <c r="BR874" s="295"/>
      <c r="BS874" s="154" t="s">
        <v>94</v>
      </c>
      <c r="BT874" s="320"/>
      <c r="BU874" s="294"/>
      <c r="BV874" s="294"/>
      <c r="BW874" s="295"/>
      <c r="BX874" s="2"/>
      <c r="BY874" s="8"/>
      <c r="BZ874" s="8"/>
      <c r="CA874" s="8"/>
      <c r="CB874" s="8"/>
      <c r="CC874" s="8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57"/>
      <c r="DI874" s="58"/>
      <c r="DJ874" s="58"/>
      <c r="DK874" s="57"/>
      <c r="DL874" s="58"/>
      <c r="DM874" s="58"/>
      <c r="DN874" s="57"/>
      <c r="DO874" s="58"/>
      <c r="DP874" s="59"/>
      <c r="DQ874" s="59"/>
      <c r="DR874" s="59"/>
      <c r="DZ874" s="133"/>
    </row>
    <row r="875" spans="1:130" ht="12.75" customHeight="1" x14ac:dyDescent="0.2">
      <c r="A875" s="1">
        <v>20</v>
      </c>
      <c r="B875" s="321"/>
      <c r="C875" s="322"/>
      <c r="D875" s="322"/>
      <c r="E875" s="322"/>
      <c r="F875" s="322"/>
      <c r="G875" s="322"/>
      <c r="H875" s="322"/>
      <c r="I875" s="322"/>
      <c r="J875" s="322"/>
      <c r="K875" s="322"/>
      <c r="L875" s="322"/>
      <c r="M875" s="322"/>
      <c r="N875" s="322"/>
      <c r="O875" s="322"/>
      <c r="P875" s="322"/>
      <c r="Q875" s="322"/>
      <c r="R875" s="322"/>
      <c r="S875" s="322"/>
      <c r="T875" s="322"/>
      <c r="U875" s="322"/>
      <c r="V875" s="322"/>
      <c r="W875" s="322"/>
      <c r="X875" s="322"/>
      <c r="Y875" s="322"/>
      <c r="Z875" s="322"/>
      <c r="AA875" s="322"/>
      <c r="AB875" s="322"/>
      <c r="AC875" s="322"/>
      <c r="AD875" s="322"/>
      <c r="AE875" s="322"/>
      <c r="AF875" s="322"/>
      <c r="AG875" s="322"/>
      <c r="AH875" s="322"/>
      <c r="AI875" s="322"/>
      <c r="AJ875" s="322"/>
      <c r="AK875" s="322"/>
      <c r="AL875" s="322"/>
      <c r="AM875" s="322"/>
      <c r="AN875" s="322"/>
      <c r="AO875" s="322"/>
      <c r="AP875" s="322"/>
      <c r="AQ875" s="322"/>
      <c r="AR875" s="322"/>
      <c r="AS875" s="322"/>
      <c r="AT875" s="322"/>
      <c r="AU875" s="322"/>
      <c r="AV875" s="322"/>
      <c r="AW875" s="322"/>
      <c r="AX875" s="322"/>
      <c r="AY875" s="322"/>
      <c r="AZ875" s="322"/>
      <c r="BA875" s="322"/>
      <c r="BB875" s="322"/>
      <c r="BC875" s="322"/>
      <c r="BD875" s="322"/>
      <c r="BE875" s="322"/>
      <c r="BF875" s="322"/>
      <c r="BG875" s="322"/>
      <c r="BH875" s="322"/>
      <c r="BI875" s="322"/>
      <c r="BJ875" s="322"/>
      <c r="BK875" s="322"/>
      <c r="BL875" s="322"/>
      <c r="BM875" s="322"/>
      <c r="BN875" s="322"/>
      <c r="BO875" s="322"/>
      <c r="BP875" s="322"/>
      <c r="BQ875" s="322"/>
      <c r="BR875" s="322"/>
      <c r="BS875" s="322"/>
      <c r="BT875" s="322"/>
      <c r="BU875" s="322"/>
      <c r="BV875" s="322"/>
      <c r="BW875" s="322"/>
      <c r="BX875" s="2"/>
      <c r="BY875" s="8"/>
      <c r="BZ875" s="8"/>
      <c r="CA875" s="8"/>
      <c r="CB875" s="8"/>
      <c r="CC875" s="8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57"/>
      <c r="DI875" s="58"/>
      <c r="DJ875" s="58"/>
      <c r="DK875" s="57"/>
      <c r="DL875" s="58"/>
      <c r="DM875" s="58"/>
      <c r="DN875" s="57"/>
      <c r="DO875" s="58"/>
      <c r="DP875" s="59"/>
      <c r="DQ875" s="59"/>
      <c r="DR875" s="59"/>
      <c r="DZ875" s="133"/>
    </row>
    <row r="876" spans="1:130" ht="12.75" customHeight="1" x14ac:dyDescent="0.2">
      <c r="A876" s="1">
        <v>20</v>
      </c>
      <c r="B876" s="323" t="s">
        <v>247</v>
      </c>
      <c r="C876" s="324"/>
      <c r="D876" s="324"/>
      <c r="E876" s="324"/>
      <c r="F876" s="324"/>
      <c r="G876" s="324"/>
      <c r="H876" s="324"/>
      <c r="I876" s="324"/>
      <c r="J876" s="324"/>
      <c r="K876" s="324"/>
      <c r="L876" s="324"/>
      <c r="M876" s="324"/>
      <c r="N876" s="324"/>
      <c r="O876" s="324"/>
      <c r="P876" s="324"/>
      <c r="Q876" s="324"/>
      <c r="R876" s="324"/>
      <c r="S876" s="324"/>
      <c r="T876" s="324"/>
      <c r="U876" s="324"/>
      <c r="V876" s="324"/>
      <c r="W876" s="324"/>
      <c r="X876" s="324"/>
      <c r="Y876" s="324"/>
      <c r="Z876" s="324"/>
      <c r="AA876" s="324"/>
      <c r="AB876" s="324"/>
      <c r="AC876" s="324"/>
      <c r="AD876" s="324"/>
      <c r="AE876" s="324"/>
      <c r="AF876" s="324"/>
      <c r="AG876" s="324"/>
      <c r="AH876" s="324"/>
      <c r="AI876" s="324"/>
      <c r="AJ876" s="324"/>
      <c r="AK876" s="324"/>
      <c r="AL876" s="324"/>
      <c r="AM876" s="324"/>
      <c r="AN876" s="324"/>
      <c r="AO876" s="324"/>
      <c r="AP876" s="324"/>
      <c r="AQ876" s="324"/>
      <c r="AR876" s="324"/>
      <c r="AS876" s="324"/>
      <c r="AT876" s="324"/>
      <c r="AU876" s="324"/>
      <c r="AV876" s="324"/>
      <c r="AW876" s="324"/>
      <c r="AX876" s="324"/>
      <c r="AY876" s="324"/>
      <c r="AZ876" s="324"/>
      <c r="BA876" s="324"/>
      <c r="BB876" s="324"/>
      <c r="BC876" s="324"/>
      <c r="BD876" s="324"/>
      <c r="BE876" s="324"/>
      <c r="BF876" s="324"/>
      <c r="BG876" s="324"/>
      <c r="BH876" s="324"/>
      <c r="BI876" s="324"/>
      <c r="BJ876" s="325" t="s">
        <v>248</v>
      </c>
      <c r="BK876" s="326"/>
      <c r="BL876" s="326"/>
      <c r="BM876" s="326"/>
      <c r="BN876" s="326"/>
      <c r="BO876" s="326"/>
      <c r="BP876" s="326"/>
      <c r="BQ876" s="326"/>
      <c r="BR876" s="326"/>
      <c r="BS876" s="326"/>
      <c r="BT876" s="326"/>
      <c r="BU876" s="326"/>
      <c r="BV876" s="326"/>
      <c r="BW876" s="327"/>
      <c r="BX876" s="2"/>
      <c r="BY876" s="8"/>
      <c r="BZ876" s="8"/>
      <c r="CA876" s="8"/>
      <c r="CB876" s="8"/>
      <c r="CC876" s="8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57"/>
      <c r="DI876" s="58"/>
      <c r="DJ876" s="58"/>
      <c r="DK876" s="57"/>
      <c r="DL876" s="58"/>
      <c r="DM876" s="58"/>
      <c r="DN876" s="57"/>
      <c r="DO876" s="58"/>
      <c r="DP876" s="59"/>
      <c r="DQ876" s="59"/>
      <c r="DR876" s="59"/>
      <c r="DZ876" s="133"/>
    </row>
    <row r="877" spans="1:130" ht="12.75" customHeight="1" x14ac:dyDescent="0.2">
      <c r="A877" s="1">
        <v>20</v>
      </c>
      <c r="B877" s="331" t="s">
        <v>249</v>
      </c>
      <c r="C877" s="316"/>
      <c r="D877" s="332" t="s">
        <v>250</v>
      </c>
      <c r="E877" s="316"/>
      <c r="F877" s="333" t="s">
        <v>251</v>
      </c>
      <c r="G877" s="315"/>
      <c r="H877" s="315"/>
      <c r="I877" s="316"/>
      <c r="J877" s="333" t="s">
        <v>252</v>
      </c>
      <c r="K877" s="315"/>
      <c r="L877" s="315"/>
      <c r="M877" s="318"/>
      <c r="N877" s="331" t="s">
        <v>249</v>
      </c>
      <c r="O877" s="316"/>
      <c r="P877" s="332" t="s">
        <v>250</v>
      </c>
      <c r="Q877" s="316"/>
      <c r="R877" s="333" t="s">
        <v>251</v>
      </c>
      <c r="S877" s="315"/>
      <c r="T877" s="315"/>
      <c r="U877" s="316"/>
      <c r="V877" s="333" t="s">
        <v>252</v>
      </c>
      <c r="W877" s="315"/>
      <c r="X877" s="315"/>
      <c r="Y877" s="318"/>
      <c r="Z877" s="331" t="s">
        <v>249</v>
      </c>
      <c r="AA877" s="316"/>
      <c r="AB877" s="332" t="s">
        <v>250</v>
      </c>
      <c r="AC877" s="316"/>
      <c r="AD877" s="333" t="s">
        <v>251</v>
      </c>
      <c r="AE877" s="315"/>
      <c r="AF877" s="315"/>
      <c r="AG877" s="316"/>
      <c r="AH877" s="333" t="s">
        <v>252</v>
      </c>
      <c r="AI877" s="315"/>
      <c r="AJ877" s="315"/>
      <c r="AK877" s="318"/>
      <c r="AL877" s="331" t="s">
        <v>249</v>
      </c>
      <c r="AM877" s="316"/>
      <c r="AN877" s="332" t="s">
        <v>250</v>
      </c>
      <c r="AO877" s="316"/>
      <c r="AP877" s="333" t="s">
        <v>251</v>
      </c>
      <c r="AQ877" s="315"/>
      <c r="AR877" s="315"/>
      <c r="AS877" s="316"/>
      <c r="AT877" s="333" t="s">
        <v>252</v>
      </c>
      <c r="AU877" s="315"/>
      <c r="AV877" s="315"/>
      <c r="AW877" s="318"/>
      <c r="AX877" s="331" t="s">
        <v>249</v>
      </c>
      <c r="AY877" s="316"/>
      <c r="AZ877" s="332" t="s">
        <v>250</v>
      </c>
      <c r="BA877" s="316"/>
      <c r="BB877" s="333" t="s">
        <v>251</v>
      </c>
      <c r="BC877" s="315"/>
      <c r="BD877" s="315"/>
      <c r="BE877" s="316"/>
      <c r="BF877" s="333" t="s">
        <v>253</v>
      </c>
      <c r="BG877" s="315"/>
      <c r="BH877" s="315"/>
      <c r="BI877" s="318"/>
      <c r="BJ877" s="328"/>
      <c r="BK877" s="329"/>
      <c r="BL877" s="329"/>
      <c r="BM877" s="329"/>
      <c r="BN877" s="329"/>
      <c r="BO877" s="329"/>
      <c r="BP877" s="329"/>
      <c r="BQ877" s="329"/>
      <c r="BR877" s="329"/>
      <c r="BS877" s="329"/>
      <c r="BT877" s="329"/>
      <c r="BU877" s="329"/>
      <c r="BV877" s="329"/>
      <c r="BW877" s="330"/>
      <c r="BX877" s="2"/>
      <c r="BY877" s="8"/>
      <c r="BZ877" s="8"/>
      <c r="CA877" s="8"/>
      <c r="CB877" s="8"/>
      <c r="CC877" s="8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57"/>
      <c r="DI877" s="58"/>
      <c r="DJ877" s="58"/>
      <c r="DK877" s="57"/>
      <c r="DL877" s="58"/>
      <c r="DM877" s="58"/>
      <c r="DN877" s="57"/>
      <c r="DO877" s="58"/>
      <c r="DP877" s="59"/>
      <c r="DQ877" s="59"/>
      <c r="DR877" s="59"/>
      <c r="DZ877" s="133"/>
    </row>
    <row r="878" spans="1:130" ht="12.75" customHeight="1" x14ac:dyDescent="0.2">
      <c r="A878" s="1">
        <v>20</v>
      </c>
      <c r="B878" s="319"/>
      <c r="C878" s="310"/>
      <c r="D878" s="309"/>
      <c r="E878" s="310"/>
      <c r="F878" s="311"/>
      <c r="G878" s="312"/>
      <c r="H878" s="312"/>
      <c r="I878" s="310"/>
      <c r="J878" s="311"/>
      <c r="K878" s="312"/>
      <c r="L878" s="312"/>
      <c r="M878" s="313"/>
      <c r="N878" s="319"/>
      <c r="O878" s="310"/>
      <c r="P878" s="309"/>
      <c r="Q878" s="310"/>
      <c r="R878" s="311"/>
      <c r="S878" s="312"/>
      <c r="T878" s="312"/>
      <c r="U878" s="310"/>
      <c r="V878" s="311"/>
      <c r="W878" s="312"/>
      <c r="X878" s="312"/>
      <c r="Y878" s="313"/>
      <c r="Z878" s="319"/>
      <c r="AA878" s="310"/>
      <c r="AB878" s="309"/>
      <c r="AC878" s="310"/>
      <c r="AD878" s="311"/>
      <c r="AE878" s="312"/>
      <c r="AF878" s="312"/>
      <c r="AG878" s="310"/>
      <c r="AH878" s="311"/>
      <c r="AI878" s="312"/>
      <c r="AJ878" s="312"/>
      <c r="AK878" s="313"/>
      <c r="AL878" s="319"/>
      <c r="AM878" s="310"/>
      <c r="AN878" s="309"/>
      <c r="AO878" s="310"/>
      <c r="AP878" s="311"/>
      <c r="AQ878" s="312"/>
      <c r="AR878" s="312"/>
      <c r="AS878" s="310"/>
      <c r="AT878" s="311"/>
      <c r="AU878" s="312"/>
      <c r="AV878" s="312"/>
      <c r="AW878" s="313"/>
      <c r="AX878" s="319"/>
      <c r="AY878" s="310"/>
      <c r="AZ878" s="309"/>
      <c r="BA878" s="310"/>
      <c r="BB878" s="311"/>
      <c r="BC878" s="312"/>
      <c r="BD878" s="312"/>
      <c r="BE878" s="310"/>
      <c r="BF878" s="311"/>
      <c r="BG878" s="312"/>
      <c r="BH878" s="312"/>
      <c r="BI878" s="313"/>
      <c r="BJ878" s="314" t="s">
        <v>255</v>
      </c>
      <c r="BK878" s="315"/>
      <c r="BL878" s="315"/>
      <c r="BM878" s="315"/>
      <c r="BN878" s="315"/>
      <c r="BO878" s="315"/>
      <c r="BP878" s="315"/>
      <c r="BQ878" s="315"/>
      <c r="BR878" s="315"/>
      <c r="BS878" s="316"/>
      <c r="BT878" s="317" t="str">
        <f>IF(MAX(R814:T830,R851:T857)=0,"",MAX(R814:T830,R851:T857))</f>
        <v/>
      </c>
      <c r="BU878" s="315"/>
      <c r="BV878" s="315"/>
      <c r="BW878" s="318"/>
      <c r="BX878" s="2"/>
      <c r="BY878" s="8"/>
      <c r="BZ878" s="8"/>
      <c r="CA878" s="8"/>
      <c r="CB878" s="8"/>
      <c r="CC878" s="8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57"/>
      <c r="DI878" s="58"/>
      <c r="DJ878" s="58"/>
      <c r="DK878" s="57"/>
      <c r="DL878" s="58"/>
      <c r="DM878" s="58"/>
      <c r="DN878" s="57"/>
      <c r="DO878" s="58"/>
      <c r="DP878" s="59"/>
      <c r="DQ878" s="59"/>
      <c r="DR878" s="59"/>
      <c r="DZ878" s="133"/>
    </row>
    <row r="879" spans="1:130" ht="12.75" customHeight="1" x14ac:dyDescent="0.2">
      <c r="A879" s="1">
        <v>20</v>
      </c>
      <c r="B879" s="306"/>
      <c r="C879" s="300"/>
      <c r="D879" s="299"/>
      <c r="E879" s="300"/>
      <c r="F879" s="301"/>
      <c r="G879" s="302"/>
      <c r="H879" s="302"/>
      <c r="I879" s="300"/>
      <c r="J879" s="301"/>
      <c r="K879" s="302"/>
      <c r="L879" s="302"/>
      <c r="M879" s="303"/>
      <c r="N879" s="306"/>
      <c r="O879" s="300"/>
      <c r="P879" s="299"/>
      <c r="Q879" s="300"/>
      <c r="R879" s="301"/>
      <c r="S879" s="302"/>
      <c r="T879" s="302"/>
      <c r="U879" s="300"/>
      <c r="V879" s="301"/>
      <c r="W879" s="302"/>
      <c r="X879" s="302"/>
      <c r="Y879" s="303"/>
      <c r="Z879" s="306"/>
      <c r="AA879" s="300"/>
      <c r="AB879" s="299"/>
      <c r="AC879" s="300"/>
      <c r="AD879" s="301"/>
      <c r="AE879" s="302"/>
      <c r="AF879" s="302"/>
      <c r="AG879" s="300"/>
      <c r="AH879" s="301"/>
      <c r="AI879" s="302"/>
      <c r="AJ879" s="302"/>
      <c r="AK879" s="303"/>
      <c r="AL879" s="306"/>
      <c r="AM879" s="300"/>
      <c r="AN879" s="299"/>
      <c r="AO879" s="300"/>
      <c r="AP879" s="301"/>
      <c r="AQ879" s="302"/>
      <c r="AR879" s="302"/>
      <c r="AS879" s="300"/>
      <c r="AT879" s="301"/>
      <c r="AU879" s="302"/>
      <c r="AV879" s="302"/>
      <c r="AW879" s="303"/>
      <c r="AX879" s="306"/>
      <c r="AY879" s="300"/>
      <c r="AZ879" s="299"/>
      <c r="BA879" s="300"/>
      <c r="BB879" s="301"/>
      <c r="BC879" s="302"/>
      <c r="BD879" s="302"/>
      <c r="BE879" s="300"/>
      <c r="BF879" s="301"/>
      <c r="BG879" s="302"/>
      <c r="BH879" s="302"/>
      <c r="BI879" s="303"/>
      <c r="BJ879" s="304" t="s">
        <v>256</v>
      </c>
      <c r="BK879" s="302"/>
      <c r="BL879" s="302"/>
      <c r="BM879" s="302"/>
      <c r="BN879" s="302"/>
      <c r="BO879" s="302"/>
      <c r="BP879" s="302"/>
      <c r="BQ879" s="302"/>
      <c r="BR879" s="302"/>
      <c r="BS879" s="300"/>
      <c r="BT879" s="305" t="str">
        <f>IF(MIN(R814:T830,R851:T857)=0,"",MIN(R814:T830,R851:T857))</f>
        <v/>
      </c>
      <c r="BU879" s="302"/>
      <c r="BV879" s="302"/>
      <c r="BW879" s="303"/>
      <c r="BX879" s="2"/>
      <c r="BY879" s="8"/>
      <c r="BZ879" s="8"/>
      <c r="CA879" s="8"/>
      <c r="CB879" s="8"/>
      <c r="CC879" s="8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57"/>
      <c r="DI879" s="58"/>
      <c r="DJ879" s="58"/>
      <c r="DK879" s="57"/>
      <c r="DL879" s="58"/>
      <c r="DM879" s="58"/>
      <c r="DN879" s="57"/>
      <c r="DO879" s="58"/>
      <c r="DP879" s="59"/>
      <c r="DQ879" s="59"/>
      <c r="DR879" s="59"/>
      <c r="DZ879" s="133"/>
    </row>
    <row r="880" spans="1:130" ht="12.75" customHeight="1" x14ac:dyDescent="0.2">
      <c r="A880" s="1">
        <v>20</v>
      </c>
      <c r="B880" s="306"/>
      <c r="C880" s="300"/>
      <c r="D880" s="299"/>
      <c r="E880" s="300"/>
      <c r="F880" s="301"/>
      <c r="G880" s="302"/>
      <c r="H880" s="302"/>
      <c r="I880" s="300"/>
      <c r="J880" s="301"/>
      <c r="K880" s="302"/>
      <c r="L880" s="302"/>
      <c r="M880" s="303"/>
      <c r="N880" s="306"/>
      <c r="O880" s="300"/>
      <c r="P880" s="299"/>
      <c r="Q880" s="300"/>
      <c r="R880" s="301"/>
      <c r="S880" s="302"/>
      <c r="T880" s="302"/>
      <c r="U880" s="300"/>
      <c r="V880" s="301"/>
      <c r="W880" s="302"/>
      <c r="X880" s="302"/>
      <c r="Y880" s="303"/>
      <c r="Z880" s="306"/>
      <c r="AA880" s="300"/>
      <c r="AB880" s="299"/>
      <c r="AC880" s="300"/>
      <c r="AD880" s="301"/>
      <c r="AE880" s="302"/>
      <c r="AF880" s="302"/>
      <c r="AG880" s="300"/>
      <c r="AH880" s="301"/>
      <c r="AI880" s="302"/>
      <c r="AJ880" s="302"/>
      <c r="AK880" s="303"/>
      <c r="AL880" s="306"/>
      <c r="AM880" s="300"/>
      <c r="AN880" s="299"/>
      <c r="AO880" s="300"/>
      <c r="AP880" s="301"/>
      <c r="AQ880" s="302"/>
      <c r="AR880" s="302"/>
      <c r="AS880" s="300"/>
      <c r="AT880" s="301"/>
      <c r="AU880" s="302"/>
      <c r="AV880" s="302"/>
      <c r="AW880" s="303"/>
      <c r="AX880" s="306"/>
      <c r="AY880" s="300"/>
      <c r="AZ880" s="299"/>
      <c r="BA880" s="300"/>
      <c r="BB880" s="301"/>
      <c r="BC880" s="302"/>
      <c r="BD880" s="302"/>
      <c r="BE880" s="300"/>
      <c r="BF880" s="301"/>
      <c r="BG880" s="302"/>
      <c r="BH880" s="302"/>
      <c r="BI880" s="303"/>
      <c r="BJ880" s="304" t="s">
        <v>257</v>
      </c>
      <c r="BK880" s="302"/>
      <c r="BL880" s="302"/>
      <c r="BM880" s="302"/>
      <c r="BN880" s="302"/>
      <c r="BO880" s="302"/>
      <c r="BP880" s="302"/>
      <c r="BQ880" s="302"/>
      <c r="BR880" s="302"/>
      <c r="BS880" s="300"/>
      <c r="BT880" s="307" t="str">
        <f ca="1">IF(BT881="","",IF(ISERROR(MATCH(BT881,BK814:BK830,0))=TRUE,OFFSET(BK850,MATCH(BT881,BK851:BK857,0),-5),OFFSET(BK813,MATCH(BT881,BK814:BK830,0),-5)))</f>
        <v/>
      </c>
      <c r="BU880" s="302"/>
      <c r="BV880" s="302"/>
      <c r="BW880" s="303"/>
      <c r="BX880" s="2"/>
      <c r="BY880" s="8"/>
      <c r="BZ880" s="8"/>
      <c r="CA880" s="8"/>
      <c r="CB880" s="8"/>
      <c r="CC880" s="8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57"/>
      <c r="DI880" s="58"/>
      <c r="DJ880" s="58"/>
      <c r="DK880" s="57"/>
      <c r="DL880" s="58"/>
      <c r="DM880" s="58"/>
      <c r="DN880" s="57"/>
      <c r="DO880" s="58"/>
      <c r="DP880" s="59"/>
      <c r="DQ880" s="59"/>
      <c r="DR880" s="59"/>
      <c r="DZ880" s="133"/>
    </row>
    <row r="881" spans="1:130" ht="12.75" customHeight="1" x14ac:dyDescent="0.2">
      <c r="A881" s="1">
        <v>20</v>
      </c>
      <c r="B881" s="306"/>
      <c r="C881" s="300"/>
      <c r="D881" s="299"/>
      <c r="E881" s="300"/>
      <c r="F881" s="301"/>
      <c r="G881" s="302"/>
      <c r="H881" s="302"/>
      <c r="I881" s="300"/>
      <c r="J881" s="301"/>
      <c r="K881" s="302"/>
      <c r="L881" s="302"/>
      <c r="M881" s="303"/>
      <c r="N881" s="306"/>
      <c r="O881" s="300"/>
      <c r="P881" s="299"/>
      <c r="Q881" s="300"/>
      <c r="R881" s="301"/>
      <c r="S881" s="302"/>
      <c r="T881" s="302"/>
      <c r="U881" s="300"/>
      <c r="V881" s="301"/>
      <c r="W881" s="302"/>
      <c r="X881" s="302"/>
      <c r="Y881" s="303"/>
      <c r="Z881" s="306"/>
      <c r="AA881" s="300"/>
      <c r="AB881" s="299"/>
      <c r="AC881" s="300"/>
      <c r="AD881" s="301"/>
      <c r="AE881" s="302"/>
      <c r="AF881" s="302"/>
      <c r="AG881" s="300"/>
      <c r="AH881" s="301"/>
      <c r="AI881" s="302"/>
      <c r="AJ881" s="302"/>
      <c r="AK881" s="303"/>
      <c r="AL881" s="306"/>
      <c r="AM881" s="300"/>
      <c r="AN881" s="299"/>
      <c r="AO881" s="300"/>
      <c r="AP881" s="301"/>
      <c r="AQ881" s="302"/>
      <c r="AR881" s="302"/>
      <c r="AS881" s="300"/>
      <c r="AT881" s="301"/>
      <c r="AU881" s="302"/>
      <c r="AV881" s="302"/>
      <c r="AW881" s="303"/>
      <c r="AX881" s="306"/>
      <c r="AY881" s="300"/>
      <c r="AZ881" s="299"/>
      <c r="BA881" s="300"/>
      <c r="BB881" s="301"/>
      <c r="BC881" s="302"/>
      <c r="BD881" s="302"/>
      <c r="BE881" s="300"/>
      <c r="BF881" s="301"/>
      <c r="BG881" s="302"/>
      <c r="BH881" s="302"/>
      <c r="BI881" s="303"/>
      <c r="BJ881" s="308" t="s">
        <v>258</v>
      </c>
      <c r="BK881" s="302"/>
      <c r="BL881" s="302"/>
      <c r="BM881" s="302"/>
      <c r="BN881" s="302"/>
      <c r="BO881" s="302"/>
      <c r="BP881" s="302"/>
      <c r="BQ881" s="302"/>
      <c r="BR881" s="302"/>
      <c r="BS881" s="300"/>
      <c r="BT881" s="305" t="str">
        <f>IF(MAX(BK814:BM830,BK851:BM857)=0,"",MAX(BK814:BM830,BK851:BM857))</f>
        <v/>
      </c>
      <c r="BU881" s="302"/>
      <c r="BV881" s="302"/>
      <c r="BW881" s="303"/>
      <c r="BX881" s="2"/>
      <c r="BY881" s="8"/>
      <c r="BZ881" s="8"/>
      <c r="CA881" s="8"/>
      <c r="CB881" s="8"/>
      <c r="CC881" s="8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57"/>
      <c r="DI881" s="58"/>
      <c r="DJ881" s="58"/>
      <c r="DK881" s="57"/>
      <c r="DL881" s="58"/>
      <c r="DM881" s="58"/>
      <c r="DN881" s="57"/>
      <c r="DO881" s="58"/>
      <c r="DP881" s="59"/>
      <c r="DQ881" s="59"/>
      <c r="DR881" s="59"/>
      <c r="DZ881" s="133"/>
    </row>
    <row r="882" spans="1:130" ht="12.75" customHeight="1" x14ac:dyDescent="0.2">
      <c r="A882" s="1">
        <v>20</v>
      </c>
      <c r="B882" s="306"/>
      <c r="C882" s="300"/>
      <c r="D882" s="299"/>
      <c r="E882" s="300"/>
      <c r="F882" s="301"/>
      <c r="G882" s="302"/>
      <c r="H882" s="302"/>
      <c r="I882" s="300"/>
      <c r="J882" s="301"/>
      <c r="K882" s="302"/>
      <c r="L882" s="302"/>
      <c r="M882" s="303"/>
      <c r="N882" s="306"/>
      <c r="O882" s="300"/>
      <c r="P882" s="299"/>
      <c r="Q882" s="300"/>
      <c r="R882" s="301"/>
      <c r="S882" s="302"/>
      <c r="T882" s="302"/>
      <c r="U882" s="300"/>
      <c r="V882" s="301"/>
      <c r="W882" s="302"/>
      <c r="X882" s="302"/>
      <c r="Y882" s="303"/>
      <c r="Z882" s="306"/>
      <c r="AA882" s="300"/>
      <c r="AB882" s="299"/>
      <c r="AC882" s="300"/>
      <c r="AD882" s="301"/>
      <c r="AE882" s="302"/>
      <c r="AF882" s="302"/>
      <c r="AG882" s="300"/>
      <c r="AH882" s="301"/>
      <c r="AI882" s="302"/>
      <c r="AJ882" s="302"/>
      <c r="AK882" s="303"/>
      <c r="AL882" s="306"/>
      <c r="AM882" s="300"/>
      <c r="AN882" s="299"/>
      <c r="AO882" s="300"/>
      <c r="AP882" s="301"/>
      <c r="AQ882" s="302"/>
      <c r="AR882" s="302"/>
      <c r="AS882" s="300"/>
      <c r="AT882" s="301"/>
      <c r="AU882" s="302"/>
      <c r="AV882" s="302"/>
      <c r="AW882" s="303"/>
      <c r="AX882" s="306"/>
      <c r="AY882" s="300"/>
      <c r="AZ882" s="299"/>
      <c r="BA882" s="300"/>
      <c r="BB882" s="301"/>
      <c r="BC882" s="302"/>
      <c r="BD882" s="302"/>
      <c r="BE882" s="300"/>
      <c r="BF882" s="301"/>
      <c r="BG882" s="302"/>
      <c r="BH882" s="302"/>
      <c r="BI882" s="303"/>
      <c r="BJ882" s="304" t="s">
        <v>261</v>
      </c>
      <c r="BK882" s="302"/>
      <c r="BL882" s="302"/>
      <c r="BM882" s="302"/>
      <c r="BN882" s="302"/>
      <c r="BO882" s="302"/>
      <c r="BP882" s="302"/>
      <c r="BQ882" s="302"/>
      <c r="BR882" s="302"/>
      <c r="BS882" s="300"/>
      <c r="BT882" s="305"/>
      <c r="BU882" s="300"/>
      <c r="BV882" s="305"/>
      <c r="BW882" s="303"/>
      <c r="BX882" s="2"/>
      <c r="BY882" s="8"/>
      <c r="BZ882" s="8"/>
      <c r="CA882" s="8"/>
      <c r="CB882" s="8"/>
      <c r="CC882" s="8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57"/>
      <c r="DI882" s="58"/>
      <c r="DJ882" s="58"/>
      <c r="DK882" s="57"/>
      <c r="DL882" s="58"/>
      <c r="DM882" s="58"/>
      <c r="DN882" s="57"/>
      <c r="DO882" s="58"/>
      <c r="DP882" s="59"/>
      <c r="DQ882" s="59"/>
      <c r="DR882" s="59"/>
      <c r="DZ882" s="133"/>
    </row>
    <row r="883" spans="1:130" ht="12.75" customHeight="1" x14ac:dyDescent="0.2">
      <c r="A883" s="1">
        <v>20</v>
      </c>
      <c r="B883" s="306"/>
      <c r="C883" s="300"/>
      <c r="D883" s="299"/>
      <c r="E883" s="300"/>
      <c r="F883" s="301"/>
      <c r="G883" s="302"/>
      <c r="H883" s="302"/>
      <c r="I883" s="300"/>
      <c r="J883" s="301"/>
      <c r="K883" s="302"/>
      <c r="L883" s="302"/>
      <c r="M883" s="303"/>
      <c r="N883" s="306"/>
      <c r="O883" s="300"/>
      <c r="P883" s="299"/>
      <c r="Q883" s="300"/>
      <c r="R883" s="301"/>
      <c r="S883" s="302"/>
      <c r="T883" s="302"/>
      <c r="U883" s="300"/>
      <c r="V883" s="301"/>
      <c r="W883" s="302"/>
      <c r="X883" s="302"/>
      <c r="Y883" s="303"/>
      <c r="Z883" s="306"/>
      <c r="AA883" s="300"/>
      <c r="AB883" s="299"/>
      <c r="AC883" s="300"/>
      <c r="AD883" s="301"/>
      <c r="AE883" s="302"/>
      <c r="AF883" s="302"/>
      <c r="AG883" s="300"/>
      <c r="AH883" s="301"/>
      <c r="AI883" s="302"/>
      <c r="AJ883" s="302"/>
      <c r="AK883" s="303"/>
      <c r="AL883" s="306"/>
      <c r="AM883" s="300"/>
      <c r="AN883" s="299"/>
      <c r="AO883" s="300"/>
      <c r="AP883" s="301"/>
      <c r="AQ883" s="302"/>
      <c r="AR883" s="302"/>
      <c r="AS883" s="300"/>
      <c r="AT883" s="301"/>
      <c r="AU883" s="302"/>
      <c r="AV883" s="302"/>
      <c r="AW883" s="303"/>
      <c r="AX883" s="306"/>
      <c r="AY883" s="300"/>
      <c r="AZ883" s="299"/>
      <c r="BA883" s="300"/>
      <c r="BB883" s="301"/>
      <c r="BC883" s="302"/>
      <c r="BD883" s="302"/>
      <c r="BE883" s="300"/>
      <c r="BF883" s="301"/>
      <c r="BG883" s="302"/>
      <c r="BH883" s="302"/>
      <c r="BI883" s="303"/>
      <c r="BJ883" s="304" t="s">
        <v>263</v>
      </c>
      <c r="BK883" s="302"/>
      <c r="BL883" s="302"/>
      <c r="BM883" s="302"/>
      <c r="BN883" s="302"/>
      <c r="BO883" s="302"/>
      <c r="BP883" s="302"/>
      <c r="BQ883" s="302"/>
      <c r="BR883" s="302"/>
      <c r="BS883" s="300"/>
      <c r="BT883" s="305" t="str">
        <f>IF(COUNTBLANK(BT851:BW874)=96,"",(SUM(BT853+BT856+BT859+BT862+BT865+BT868+BT871+BT874)))</f>
        <v/>
      </c>
      <c r="BU883" s="302"/>
      <c r="BV883" s="302"/>
      <c r="BW883" s="303"/>
      <c r="BX883" s="2"/>
      <c r="BY883" s="8"/>
      <c r="BZ883" s="8"/>
      <c r="CA883" s="8"/>
      <c r="CB883" s="8"/>
      <c r="CC883" s="8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57"/>
      <c r="DI883" s="58"/>
      <c r="DJ883" s="58"/>
      <c r="DK883" s="57"/>
      <c r="DL883" s="58"/>
      <c r="DM883" s="58"/>
      <c r="DN883" s="57"/>
      <c r="DO883" s="58"/>
      <c r="DP883" s="59"/>
      <c r="DQ883" s="59"/>
      <c r="DR883" s="59"/>
      <c r="DZ883" s="133"/>
    </row>
    <row r="884" spans="1:130" ht="12.75" customHeight="1" x14ac:dyDescent="0.2">
      <c r="A884" s="1">
        <v>20</v>
      </c>
      <c r="B884" s="298"/>
      <c r="C884" s="292"/>
      <c r="D884" s="291"/>
      <c r="E884" s="292"/>
      <c r="F884" s="293"/>
      <c r="G884" s="294"/>
      <c r="H884" s="294"/>
      <c r="I884" s="292"/>
      <c r="J884" s="293"/>
      <c r="K884" s="294"/>
      <c r="L884" s="294"/>
      <c r="M884" s="295"/>
      <c r="N884" s="298"/>
      <c r="O884" s="292"/>
      <c r="P884" s="291"/>
      <c r="Q884" s="292"/>
      <c r="R884" s="293"/>
      <c r="S884" s="294"/>
      <c r="T884" s="294"/>
      <c r="U884" s="292"/>
      <c r="V884" s="293"/>
      <c r="W884" s="294"/>
      <c r="X884" s="294"/>
      <c r="Y884" s="295"/>
      <c r="Z884" s="298"/>
      <c r="AA884" s="292"/>
      <c r="AB884" s="291"/>
      <c r="AC884" s="292"/>
      <c r="AD884" s="293"/>
      <c r="AE884" s="294"/>
      <c r="AF884" s="294"/>
      <c r="AG884" s="292"/>
      <c r="AH884" s="293"/>
      <c r="AI884" s="294"/>
      <c r="AJ884" s="294"/>
      <c r="AK884" s="295"/>
      <c r="AL884" s="298"/>
      <c r="AM884" s="292"/>
      <c r="AN884" s="291"/>
      <c r="AO884" s="292"/>
      <c r="AP884" s="293"/>
      <c r="AQ884" s="294"/>
      <c r="AR884" s="294"/>
      <c r="AS884" s="292"/>
      <c r="AT884" s="293"/>
      <c r="AU884" s="294"/>
      <c r="AV884" s="294"/>
      <c r="AW884" s="295"/>
      <c r="AX884" s="298"/>
      <c r="AY884" s="292"/>
      <c r="AZ884" s="291"/>
      <c r="BA884" s="292"/>
      <c r="BB884" s="293"/>
      <c r="BC884" s="294"/>
      <c r="BD884" s="294"/>
      <c r="BE884" s="292"/>
      <c r="BF884" s="293"/>
      <c r="BG884" s="294"/>
      <c r="BH884" s="294"/>
      <c r="BI884" s="295"/>
      <c r="BJ884" s="296" t="s">
        <v>299</v>
      </c>
      <c r="BK884" s="294"/>
      <c r="BL884" s="294"/>
      <c r="BM884" s="294"/>
      <c r="BN884" s="294"/>
      <c r="BO884" s="294"/>
      <c r="BP884" s="294"/>
      <c r="BQ884" s="294"/>
      <c r="BR884" s="294"/>
      <c r="BS884" s="294"/>
      <c r="BT884" s="297"/>
      <c r="BU884" s="294"/>
      <c r="BV884" s="294"/>
      <c r="BW884" s="295"/>
      <c r="BX884" s="2"/>
      <c r="BY884" s="8"/>
      <c r="BZ884" s="8"/>
      <c r="CA884" s="8"/>
      <c r="CB884" s="8"/>
      <c r="CC884" s="8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57"/>
      <c r="DI884" s="58"/>
      <c r="DJ884" s="58"/>
      <c r="DK884" s="57"/>
      <c r="DL884" s="58"/>
      <c r="DM884" s="58"/>
      <c r="DN884" s="57"/>
      <c r="DO884" s="58"/>
      <c r="DP884" s="59"/>
      <c r="DQ884" s="59"/>
      <c r="DR884" s="59"/>
      <c r="DZ884" s="133"/>
    </row>
    <row r="885" spans="1:130" ht="12.75" customHeight="1" x14ac:dyDescent="0.2">
      <c r="A885" s="1">
        <v>20</v>
      </c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6"/>
      <c r="BQ885" s="166"/>
      <c r="BR885" s="166"/>
      <c r="BS885" s="166"/>
      <c r="BT885" s="166"/>
      <c r="BU885" s="166"/>
      <c r="BV885" s="166"/>
      <c r="BW885" s="166"/>
      <c r="BX885" s="2"/>
      <c r="BY885" s="8"/>
      <c r="BZ885" s="8"/>
      <c r="CA885" s="8"/>
      <c r="CB885" s="8"/>
      <c r="CC885" s="8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57"/>
      <c r="DI885" s="58"/>
      <c r="DJ885" s="58"/>
      <c r="DK885" s="57"/>
      <c r="DL885" s="58"/>
      <c r="DM885" s="58"/>
      <c r="DN885" s="57"/>
      <c r="DO885" s="58"/>
      <c r="DP885" s="59"/>
      <c r="DQ885" s="59"/>
      <c r="DR885" s="59"/>
      <c r="DZ885" s="133"/>
    </row>
    <row r="886" spans="1:130" ht="12.75" customHeight="1" x14ac:dyDescent="0.2">
      <c r="A886" s="1">
        <v>21</v>
      </c>
      <c r="B886" s="364" t="s">
        <v>4</v>
      </c>
      <c r="C886" s="324"/>
      <c r="D886" s="324"/>
      <c r="E886" s="338"/>
      <c r="F886" s="365" t="s">
        <v>5</v>
      </c>
      <c r="G886" s="338"/>
      <c r="H886" s="365" t="s">
        <v>6</v>
      </c>
      <c r="I886" s="324"/>
      <c r="J886" s="323" t="s">
        <v>7</v>
      </c>
      <c r="K886" s="324"/>
      <c r="L886" s="324"/>
      <c r="M886" s="324"/>
      <c r="N886" s="324"/>
      <c r="O886" s="324"/>
      <c r="P886" s="324"/>
      <c r="Q886" s="324"/>
      <c r="R886" s="324"/>
      <c r="S886" s="324"/>
      <c r="T886" s="324"/>
      <c r="U886" s="324"/>
      <c r="V886" s="324"/>
      <c r="W886" s="324"/>
      <c r="X886" s="324"/>
      <c r="Y886" s="324"/>
      <c r="Z886" s="324"/>
      <c r="AA886" s="324"/>
      <c r="AB886" s="324"/>
      <c r="AC886" s="324"/>
      <c r="AD886" s="324"/>
      <c r="AE886" s="324"/>
      <c r="AF886" s="338"/>
      <c r="AG886" s="366" t="s">
        <v>8</v>
      </c>
      <c r="AH886" s="324"/>
      <c r="AI886" s="324"/>
      <c r="AJ886" s="324"/>
      <c r="AK886" s="324"/>
      <c r="AL886" s="324"/>
      <c r="AM886" s="324"/>
      <c r="AN886" s="324"/>
      <c r="AO886" s="324"/>
      <c r="AP886" s="338"/>
      <c r="AQ886" s="323" t="s">
        <v>9</v>
      </c>
      <c r="AR886" s="324"/>
      <c r="AS886" s="324"/>
      <c r="AT886" s="324"/>
      <c r="AU886" s="324"/>
      <c r="AV886" s="324"/>
      <c r="AW886" s="324"/>
      <c r="AX886" s="324"/>
      <c r="AY886" s="324"/>
      <c r="AZ886" s="324"/>
      <c r="BA886" s="324"/>
      <c r="BB886" s="324"/>
      <c r="BC886" s="324"/>
      <c r="BD886" s="324"/>
      <c r="BE886" s="324"/>
      <c r="BF886" s="324"/>
      <c r="BG886" s="338"/>
      <c r="BH886" s="323" t="s">
        <v>10</v>
      </c>
      <c r="BI886" s="324"/>
      <c r="BJ886" s="324"/>
      <c r="BK886" s="324"/>
      <c r="BL886" s="324"/>
      <c r="BM886" s="324"/>
      <c r="BN886" s="338"/>
      <c r="BO886" s="323" t="s">
        <v>11</v>
      </c>
      <c r="BP886" s="324"/>
      <c r="BQ886" s="324"/>
      <c r="BR886" s="324"/>
      <c r="BS886" s="338"/>
      <c r="BT886" s="323" t="s">
        <v>12</v>
      </c>
      <c r="BU886" s="324"/>
      <c r="BV886" s="324"/>
      <c r="BW886" s="338"/>
      <c r="BX886" s="2"/>
      <c r="BY886" s="8"/>
      <c r="BZ886" s="8"/>
      <c r="CA886" s="8"/>
      <c r="CB886" s="8"/>
      <c r="CC886" s="8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57"/>
      <c r="DI886" s="58"/>
      <c r="DJ886" s="58"/>
      <c r="DK886" s="57"/>
      <c r="DL886" s="58"/>
      <c r="DM886" s="58"/>
      <c r="DN886" s="57"/>
      <c r="DO886" s="58"/>
      <c r="DP886" s="59"/>
      <c r="DQ886" s="59"/>
      <c r="DR886" s="59"/>
      <c r="DZ886" s="133"/>
    </row>
    <row r="887" spans="1:130" ht="12.75" customHeight="1" x14ac:dyDescent="0.2">
      <c r="A887" s="1">
        <v>21</v>
      </c>
      <c r="B887" s="364">
        <f>$B$7</f>
        <v>0</v>
      </c>
      <c r="C887" s="324"/>
      <c r="D887" s="324"/>
      <c r="E887" s="338"/>
      <c r="F887" s="365">
        <f>$F$7</f>
        <v>0</v>
      </c>
      <c r="G887" s="338"/>
      <c r="H887" s="365" t="s">
        <v>224</v>
      </c>
      <c r="I887" s="324"/>
      <c r="J887" s="323">
        <f>J799</f>
        <v>0</v>
      </c>
      <c r="K887" s="324"/>
      <c r="L887" s="324"/>
      <c r="M887" s="324"/>
      <c r="N887" s="324"/>
      <c r="O887" s="324"/>
      <c r="P887" s="324"/>
      <c r="Q887" s="324"/>
      <c r="R887" s="324"/>
      <c r="S887" s="324"/>
      <c r="T887" s="324"/>
      <c r="U887" s="324"/>
      <c r="V887" s="324"/>
      <c r="W887" s="324"/>
      <c r="X887" s="324"/>
      <c r="Y887" s="324"/>
      <c r="Z887" s="324"/>
      <c r="AA887" s="324"/>
      <c r="AB887" s="324"/>
      <c r="AC887" s="324"/>
      <c r="AD887" s="324"/>
      <c r="AE887" s="324"/>
      <c r="AF887" s="338"/>
      <c r="AG887" s="367" t="e">
        <f>VLOOKUP(J887,$DH$6:$DO$31,4,FALSE)</f>
        <v>#N/A</v>
      </c>
      <c r="AH887" s="324"/>
      <c r="AI887" s="324"/>
      <c r="AJ887" s="324"/>
      <c r="AK887" s="324"/>
      <c r="AL887" s="324"/>
      <c r="AM887" s="324"/>
      <c r="AN887" s="324"/>
      <c r="AO887" s="324"/>
      <c r="AP887" s="338"/>
      <c r="AQ887" s="323" t="e">
        <f>VLOOKUP(J887,$DH$6:$DO$31,7,FALSE)</f>
        <v>#N/A</v>
      </c>
      <c r="AR887" s="324"/>
      <c r="AS887" s="324"/>
      <c r="AT887" s="324"/>
      <c r="AU887" s="324"/>
      <c r="AV887" s="324"/>
      <c r="AW887" s="324"/>
      <c r="AX887" s="324"/>
      <c r="AY887" s="324"/>
      <c r="AZ887" s="324"/>
      <c r="BA887" s="324"/>
      <c r="BB887" s="324"/>
      <c r="BC887" s="324"/>
      <c r="BD887" s="324"/>
      <c r="BE887" s="324"/>
      <c r="BF887" s="324"/>
      <c r="BG887" s="338"/>
      <c r="BH887" s="323" t="e">
        <f>VLOOKUP(J887,$DH$6:$DP$31,9,FALSE)</f>
        <v>#N/A</v>
      </c>
      <c r="BI887" s="324"/>
      <c r="BJ887" s="324"/>
      <c r="BK887" s="324"/>
      <c r="BL887" s="324"/>
      <c r="BM887" s="324"/>
      <c r="BN887" s="338"/>
      <c r="BO887" s="323" t="e">
        <f>VLOOKUP(J887,$DH$6:$DP$31,8,FALSE)</f>
        <v>#N/A</v>
      </c>
      <c r="BP887" s="324"/>
      <c r="BQ887" s="324"/>
      <c r="BR887" s="324"/>
      <c r="BS887" s="338"/>
      <c r="BT887" s="323" t="e">
        <f>VLOOKUP(J887,$DH$6:$DP$31,2,FALSE)</f>
        <v>#N/A</v>
      </c>
      <c r="BU887" s="324"/>
      <c r="BV887" s="324"/>
      <c r="BW887" s="338"/>
      <c r="BX887" s="2"/>
      <c r="BY887" s="8"/>
      <c r="BZ887" s="8"/>
      <c r="CA887" s="8"/>
      <c r="CB887" s="8"/>
      <c r="CC887" s="8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57"/>
      <c r="DI887" s="58"/>
      <c r="DJ887" s="58"/>
      <c r="DK887" s="57"/>
      <c r="DL887" s="58"/>
      <c r="DM887" s="58"/>
      <c r="DN887" s="57"/>
      <c r="DO887" s="58"/>
      <c r="DP887" s="59"/>
      <c r="DQ887" s="59"/>
      <c r="DR887" s="59"/>
      <c r="DZ887" s="133"/>
    </row>
    <row r="888" spans="1:130" ht="12.75" customHeight="1" x14ac:dyDescent="0.2">
      <c r="A888" s="1">
        <v>21</v>
      </c>
      <c r="B888" s="169"/>
      <c r="C888" s="157"/>
      <c r="D888" s="157"/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  <c r="AI888" s="158"/>
      <c r="AJ888" s="158"/>
      <c r="AK888" s="158"/>
      <c r="AL888" s="158"/>
      <c r="AM888" s="158"/>
      <c r="AN888" s="158"/>
      <c r="AO888" s="158"/>
      <c r="AP888" s="158"/>
      <c r="AQ888" s="158"/>
      <c r="AR888" s="158"/>
      <c r="AS888" s="158"/>
      <c r="AT888" s="158"/>
      <c r="AU888" s="158"/>
      <c r="AV888" s="158"/>
      <c r="AW888" s="158"/>
      <c r="AX888" s="158"/>
      <c r="AY888" s="158"/>
      <c r="AZ888" s="158"/>
      <c r="BA888" s="158"/>
      <c r="BB888" s="158"/>
      <c r="BC888" s="158"/>
      <c r="BD888" s="158"/>
      <c r="BE888" s="158"/>
      <c r="BF888" s="158"/>
      <c r="BG888" s="158"/>
      <c r="BH888" s="158"/>
      <c r="BI888" s="158"/>
      <c r="BJ888" s="158"/>
      <c r="BK888" s="158"/>
      <c r="BL888" s="158"/>
      <c r="BM888" s="158"/>
      <c r="BN888" s="158"/>
      <c r="BO888" s="158"/>
      <c r="BP888" s="158"/>
      <c r="BQ888" s="158"/>
      <c r="BR888" s="158"/>
      <c r="BS888" s="158"/>
      <c r="BT888" s="158"/>
      <c r="BU888" s="158"/>
      <c r="BV888" s="158"/>
      <c r="BW888" s="170"/>
      <c r="BX888" s="2"/>
      <c r="BY888" s="8"/>
      <c r="BZ888" s="8"/>
      <c r="CA888" s="8"/>
      <c r="CB888" s="8"/>
      <c r="CC888" s="8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57"/>
      <c r="DI888" s="58"/>
      <c r="DJ888" s="58"/>
      <c r="DK888" s="57"/>
      <c r="DL888" s="58"/>
      <c r="DM888" s="58"/>
      <c r="DN888" s="57"/>
      <c r="DO888" s="58"/>
      <c r="DP888" s="59"/>
      <c r="DQ888" s="59"/>
      <c r="DR888" s="59"/>
      <c r="DZ888" s="133"/>
    </row>
    <row r="889" spans="1:130" ht="12.75" customHeight="1" x14ac:dyDescent="0.2">
      <c r="A889" s="1">
        <v>21</v>
      </c>
      <c r="B889" s="351" t="s">
        <v>34</v>
      </c>
      <c r="C889" s="327"/>
      <c r="D889" s="352" t="s">
        <v>35</v>
      </c>
      <c r="E889" s="324"/>
      <c r="F889" s="324"/>
      <c r="G889" s="324"/>
      <c r="H889" s="324"/>
      <c r="I889" s="324"/>
      <c r="J889" s="324"/>
      <c r="K889" s="324"/>
      <c r="L889" s="324"/>
      <c r="M889" s="324"/>
      <c r="N889" s="324"/>
      <c r="O889" s="324"/>
      <c r="P889" s="324"/>
      <c r="Q889" s="338"/>
      <c r="R889" s="352" t="s">
        <v>36</v>
      </c>
      <c r="S889" s="324"/>
      <c r="T889" s="324"/>
      <c r="U889" s="324"/>
      <c r="V889" s="324"/>
      <c r="W889" s="324"/>
      <c r="X889" s="324"/>
      <c r="Y889" s="324"/>
      <c r="Z889" s="324"/>
      <c r="AA889" s="324"/>
      <c r="AB889" s="338"/>
      <c r="AC889" s="352" t="s">
        <v>37</v>
      </c>
      <c r="AD889" s="324"/>
      <c r="AE889" s="324"/>
      <c r="AF889" s="324"/>
      <c r="AG889" s="324"/>
      <c r="AH889" s="324"/>
      <c r="AI889" s="324"/>
      <c r="AJ889" s="324"/>
      <c r="AK889" s="324"/>
      <c r="AL889" s="324"/>
      <c r="AM889" s="324"/>
      <c r="AN889" s="324"/>
      <c r="AO889" s="324"/>
      <c r="AP889" s="324"/>
      <c r="AQ889" s="324"/>
      <c r="AR889" s="324"/>
      <c r="AS889" s="324"/>
      <c r="AT889" s="324"/>
      <c r="AU889" s="324"/>
      <c r="AV889" s="324"/>
      <c r="AW889" s="324"/>
      <c r="AX889" s="324"/>
      <c r="AY889" s="324"/>
      <c r="AZ889" s="324"/>
      <c r="BA889" s="324"/>
      <c r="BB889" s="324"/>
      <c r="BC889" s="324"/>
      <c r="BD889" s="324"/>
      <c r="BE889" s="338"/>
      <c r="BF889" s="352" t="s">
        <v>38</v>
      </c>
      <c r="BG889" s="324"/>
      <c r="BH889" s="324"/>
      <c r="BI889" s="324"/>
      <c r="BJ889" s="324"/>
      <c r="BK889" s="324"/>
      <c r="BL889" s="324"/>
      <c r="BM889" s="338"/>
      <c r="BN889" s="353" t="s">
        <v>39</v>
      </c>
      <c r="BO889" s="326"/>
      <c r="BP889" s="327"/>
      <c r="BQ889" s="353" t="s">
        <v>40</v>
      </c>
      <c r="BR889" s="327"/>
      <c r="BS889" s="354" t="s">
        <v>41</v>
      </c>
      <c r="BT889" s="324"/>
      <c r="BU889" s="324"/>
      <c r="BV889" s="324"/>
      <c r="BW889" s="338"/>
      <c r="BX889" s="2"/>
      <c r="BY889" s="8"/>
      <c r="BZ889" s="8"/>
      <c r="CA889" s="8"/>
      <c r="CB889" s="8"/>
      <c r="CC889" s="8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57"/>
      <c r="DI889" s="58"/>
      <c r="DJ889" s="58"/>
      <c r="DK889" s="57"/>
      <c r="DL889" s="58"/>
      <c r="DM889" s="58"/>
      <c r="DN889" s="57"/>
      <c r="DO889" s="58"/>
      <c r="DP889" s="59"/>
      <c r="DQ889" s="59"/>
      <c r="DR889" s="59"/>
      <c r="DZ889" s="133"/>
    </row>
    <row r="890" spans="1:130" ht="12.75" customHeight="1" x14ac:dyDescent="0.2">
      <c r="A890" s="1">
        <v>21</v>
      </c>
      <c r="B890" s="346"/>
      <c r="C890" s="347"/>
      <c r="D890" s="355" t="s">
        <v>52</v>
      </c>
      <c r="E890" s="326"/>
      <c r="F890" s="326"/>
      <c r="G890" s="326"/>
      <c r="H890" s="327"/>
      <c r="I890" s="355" t="s">
        <v>53</v>
      </c>
      <c r="J890" s="326"/>
      <c r="K890" s="326"/>
      <c r="L890" s="326"/>
      <c r="M890" s="327"/>
      <c r="N890" s="355" t="s">
        <v>54</v>
      </c>
      <c r="O890" s="326"/>
      <c r="P890" s="326"/>
      <c r="Q890" s="327"/>
      <c r="R890" s="356" t="s">
        <v>55</v>
      </c>
      <c r="S890" s="326"/>
      <c r="T890" s="327"/>
      <c r="U890" s="353" t="s">
        <v>56</v>
      </c>
      <c r="V890" s="326"/>
      <c r="W890" s="327"/>
      <c r="X890" s="353" t="s">
        <v>57</v>
      </c>
      <c r="Y890" s="327"/>
      <c r="Z890" s="353" t="s">
        <v>58</v>
      </c>
      <c r="AA890" s="326"/>
      <c r="AB890" s="327"/>
      <c r="AC890" s="352" t="s">
        <v>59</v>
      </c>
      <c r="AD890" s="324"/>
      <c r="AE890" s="324"/>
      <c r="AF890" s="324"/>
      <c r="AG890" s="324"/>
      <c r="AH890" s="338"/>
      <c r="AI890" s="352" t="s">
        <v>60</v>
      </c>
      <c r="AJ890" s="324"/>
      <c r="AK890" s="324"/>
      <c r="AL890" s="324"/>
      <c r="AM890" s="324"/>
      <c r="AN890" s="338"/>
      <c r="AO890" s="352" t="s">
        <v>61</v>
      </c>
      <c r="AP890" s="324"/>
      <c r="AQ890" s="324"/>
      <c r="AR890" s="324"/>
      <c r="AS890" s="324"/>
      <c r="AT890" s="338"/>
      <c r="AU890" s="352" t="s">
        <v>62</v>
      </c>
      <c r="AV890" s="324"/>
      <c r="AW890" s="324"/>
      <c r="AX890" s="324"/>
      <c r="AY890" s="324"/>
      <c r="AZ890" s="357"/>
      <c r="BA890" s="352" t="s">
        <v>63</v>
      </c>
      <c r="BB890" s="324"/>
      <c r="BC890" s="324"/>
      <c r="BD890" s="338"/>
      <c r="BE890" s="358" t="s">
        <v>64</v>
      </c>
      <c r="BF890" s="361" t="s">
        <v>65</v>
      </c>
      <c r="BG890" s="326"/>
      <c r="BH890" s="327"/>
      <c r="BI890" s="361" t="s">
        <v>66</v>
      </c>
      <c r="BJ890" s="326"/>
      <c r="BK890" s="326"/>
      <c r="BL890" s="326"/>
      <c r="BM890" s="327"/>
      <c r="BN890" s="346"/>
      <c r="BO890" s="322"/>
      <c r="BP890" s="347"/>
      <c r="BQ890" s="346"/>
      <c r="BR890" s="347"/>
      <c r="BS890" s="358" t="s">
        <v>67</v>
      </c>
      <c r="BT890" s="363" t="s">
        <v>68</v>
      </c>
      <c r="BU890" s="326"/>
      <c r="BV890" s="326"/>
      <c r="BW890" s="327"/>
      <c r="BX890" s="2"/>
      <c r="BY890" s="8"/>
      <c r="BZ890" s="8"/>
      <c r="CA890" s="8"/>
      <c r="CB890" s="8"/>
      <c r="CC890" s="8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57"/>
      <c r="DI890" s="58"/>
      <c r="DJ890" s="58"/>
      <c r="DK890" s="57"/>
      <c r="DL890" s="58"/>
      <c r="DM890" s="58"/>
      <c r="DN890" s="57"/>
      <c r="DO890" s="58"/>
      <c r="DP890" s="59"/>
      <c r="DQ890" s="59"/>
      <c r="DR890" s="59"/>
      <c r="DZ890" s="133"/>
    </row>
    <row r="891" spans="1:130" ht="12.75" customHeight="1" x14ac:dyDescent="0.2">
      <c r="A891" s="1">
        <v>21</v>
      </c>
      <c r="B891" s="346"/>
      <c r="C891" s="347"/>
      <c r="D891" s="346"/>
      <c r="E891" s="322"/>
      <c r="F891" s="322"/>
      <c r="G891" s="322"/>
      <c r="H891" s="347"/>
      <c r="I891" s="346"/>
      <c r="J891" s="322"/>
      <c r="K891" s="322"/>
      <c r="L891" s="322"/>
      <c r="M891" s="347"/>
      <c r="N891" s="346"/>
      <c r="O891" s="322"/>
      <c r="P891" s="322"/>
      <c r="Q891" s="347"/>
      <c r="R891" s="346"/>
      <c r="S891" s="322"/>
      <c r="T891" s="347"/>
      <c r="U891" s="346"/>
      <c r="V891" s="322"/>
      <c r="W891" s="347"/>
      <c r="X891" s="346"/>
      <c r="Y891" s="347"/>
      <c r="Z891" s="346"/>
      <c r="AA891" s="322"/>
      <c r="AB891" s="347"/>
      <c r="AC891" s="342" t="s">
        <v>77</v>
      </c>
      <c r="AD891" s="342" t="s">
        <v>78</v>
      </c>
      <c r="AE891" s="345" t="s">
        <v>79</v>
      </c>
      <c r="AF891" s="326"/>
      <c r="AG891" s="326"/>
      <c r="AH891" s="327"/>
      <c r="AI891" s="342" t="s">
        <v>77</v>
      </c>
      <c r="AJ891" s="342" t="s">
        <v>78</v>
      </c>
      <c r="AK891" s="345" t="s">
        <v>79</v>
      </c>
      <c r="AL891" s="326"/>
      <c r="AM891" s="326"/>
      <c r="AN891" s="327"/>
      <c r="AO891" s="342" t="s">
        <v>77</v>
      </c>
      <c r="AP891" s="342" t="s">
        <v>78</v>
      </c>
      <c r="AQ891" s="345" t="s">
        <v>79</v>
      </c>
      <c r="AR891" s="326"/>
      <c r="AS891" s="326"/>
      <c r="AT891" s="327"/>
      <c r="AU891" s="342" t="s">
        <v>77</v>
      </c>
      <c r="AV891" s="342" t="s">
        <v>78</v>
      </c>
      <c r="AW891" s="345" t="s">
        <v>79</v>
      </c>
      <c r="AX891" s="326"/>
      <c r="AY891" s="326"/>
      <c r="AZ891" s="327"/>
      <c r="BA891" s="342" t="s">
        <v>77</v>
      </c>
      <c r="BB891" s="342" t="s">
        <v>65</v>
      </c>
      <c r="BC891" s="348" t="s">
        <v>80</v>
      </c>
      <c r="BD891" s="349"/>
      <c r="BE891" s="359"/>
      <c r="BF891" s="346"/>
      <c r="BG891" s="322"/>
      <c r="BH891" s="347"/>
      <c r="BI891" s="346"/>
      <c r="BJ891" s="322"/>
      <c r="BK891" s="322"/>
      <c r="BL891" s="322"/>
      <c r="BM891" s="347"/>
      <c r="BN891" s="346"/>
      <c r="BO891" s="322"/>
      <c r="BP891" s="347"/>
      <c r="BQ891" s="346"/>
      <c r="BR891" s="347"/>
      <c r="BS891" s="359"/>
      <c r="BT891" s="346"/>
      <c r="BU891" s="322"/>
      <c r="BV891" s="322"/>
      <c r="BW891" s="347"/>
      <c r="BX891" s="2"/>
      <c r="BY891" s="8"/>
      <c r="BZ891" s="8"/>
      <c r="CA891" s="8"/>
      <c r="CB891" s="8"/>
      <c r="CC891" s="8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57"/>
      <c r="DI891" s="58"/>
      <c r="DJ891" s="58"/>
      <c r="DK891" s="57"/>
      <c r="DL891" s="58"/>
      <c r="DM891" s="58"/>
      <c r="DN891" s="57"/>
      <c r="DO891" s="58"/>
      <c r="DP891" s="59"/>
      <c r="DQ891" s="59"/>
      <c r="DR891" s="59"/>
      <c r="DZ891" s="133"/>
    </row>
    <row r="892" spans="1:130" ht="12.75" customHeight="1" x14ac:dyDescent="0.2">
      <c r="A892" s="1">
        <v>21</v>
      </c>
      <c r="B892" s="346"/>
      <c r="C892" s="347"/>
      <c r="D892" s="346"/>
      <c r="E892" s="322"/>
      <c r="F892" s="322"/>
      <c r="G892" s="322"/>
      <c r="H892" s="347"/>
      <c r="I892" s="346"/>
      <c r="J892" s="322"/>
      <c r="K892" s="322"/>
      <c r="L892" s="322"/>
      <c r="M892" s="347"/>
      <c r="N892" s="346"/>
      <c r="O892" s="322"/>
      <c r="P892" s="322"/>
      <c r="Q892" s="347"/>
      <c r="R892" s="346"/>
      <c r="S892" s="322"/>
      <c r="T892" s="347"/>
      <c r="U892" s="346"/>
      <c r="V892" s="322"/>
      <c r="W892" s="347"/>
      <c r="X892" s="346"/>
      <c r="Y892" s="347"/>
      <c r="Z892" s="346"/>
      <c r="AA892" s="322"/>
      <c r="AB892" s="347"/>
      <c r="AC892" s="343"/>
      <c r="AD892" s="343"/>
      <c r="AE892" s="346"/>
      <c r="AF892" s="322"/>
      <c r="AG892" s="322"/>
      <c r="AH892" s="347"/>
      <c r="AI892" s="343"/>
      <c r="AJ892" s="343"/>
      <c r="AK892" s="346"/>
      <c r="AL892" s="322"/>
      <c r="AM892" s="322"/>
      <c r="AN892" s="347"/>
      <c r="AO892" s="343"/>
      <c r="AP892" s="343"/>
      <c r="AQ892" s="346"/>
      <c r="AR892" s="322"/>
      <c r="AS892" s="322"/>
      <c r="AT892" s="347"/>
      <c r="AU892" s="343"/>
      <c r="AV892" s="343"/>
      <c r="AW892" s="346"/>
      <c r="AX892" s="322"/>
      <c r="AY892" s="322"/>
      <c r="AZ892" s="347"/>
      <c r="BA892" s="343"/>
      <c r="BB892" s="343"/>
      <c r="BC892" s="346"/>
      <c r="BD892" s="347"/>
      <c r="BE892" s="359"/>
      <c r="BF892" s="346"/>
      <c r="BG892" s="322"/>
      <c r="BH892" s="347"/>
      <c r="BI892" s="346"/>
      <c r="BJ892" s="322"/>
      <c r="BK892" s="322"/>
      <c r="BL892" s="322"/>
      <c r="BM892" s="347"/>
      <c r="BN892" s="346"/>
      <c r="BO892" s="322"/>
      <c r="BP892" s="347"/>
      <c r="BQ892" s="346"/>
      <c r="BR892" s="347"/>
      <c r="BS892" s="359"/>
      <c r="BT892" s="346"/>
      <c r="BU892" s="322"/>
      <c r="BV892" s="322"/>
      <c r="BW892" s="347"/>
      <c r="BX892" s="2"/>
      <c r="BY892" s="8"/>
      <c r="BZ892" s="8"/>
      <c r="CA892" s="8"/>
      <c r="CB892" s="8"/>
      <c r="CC892" s="8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57"/>
      <c r="DI892" s="58"/>
      <c r="DJ892" s="58"/>
      <c r="DK892" s="57"/>
      <c r="DL892" s="58"/>
      <c r="DM892" s="58"/>
      <c r="DN892" s="57"/>
      <c r="DO892" s="58"/>
      <c r="DP892" s="59"/>
      <c r="DQ892" s="59"/>
      <c r="DR892" s="59"/>
      <c r="DZ892" s="133"/>
    </row>
    <row r="893" spans="1:130" ht="12.75" customHeight="1" x14ac:dyDescent="0.2">
      <c r="A893" s="1">
        <v>21</v>
      </c>
      <c r="B893" s="328"/>
      <c r="C893" s="330"/>
      <c r="D893" s="328"/>
      <c r="E893" s="329"/>
      <c r="F893" s="329"/>
      <c r="G893" s="329"/>
      <c r="H893" s="330"/>
      <c r="I893" s="328"/>
      <c r="J893" s="329"/>
      <c r="K893" s="329"/>
      <c r="L893" s="329"/>
      <c r="M893" s="330"/>
      <c r="N893" s="328"/>
      <c r="O893" s="329"/>
      <c r="P893" s="329"/>
      <c r="Q893" s="330"/>
      <c r="R893" s="328"/>
      <c r="S893" s="329"/>
      <c r="T893" s="330"/>
      <c r="U893" s="328"/>
      <c r="V893" s="329"/>
      <c r="W893" s="330"/>
      <c r="X893" s="328"/>
      <c r="Y893" s="330"/>
      <c r="Z893" s="328"/>
      <c r="AA893" s="329"/>
      <c r="AB893" s="330"/>
      <c r="AC893" s="343"/>
      <c r="AD893" s="343"/>
      <c r="AE893" s="346"/>
      <c r="AF893" s="322"/>
      <c r="AG893" s="322"/>
      <c r="AH893" s="347"/>
      <c r="AI893" s="343"/>
      <c r="AJ893" s="343"/>
      <c r="AK893" s="346"/>
      <c r="AL893" s="322"/>
      <c r="AM893" s="322"/>
      <c r="AN893" s="347"/>
      <c r="AO893" s="343"/>
      <c r="AP893" s="343"/>
      <c r="AQ893" s="346"/>
      <c r="AR893" s="322"/>
      <c r="AS893" s="322"/>
      <c r="AT893" s="347"/>
      <c r="AU893" s="343"/>
      <c r="AV893" s="343"/>
      <c r="AW893" s="346"/>
      <c r="AX893" s="322"/>
      <c r="AY893" s="322"/>
      <c r="AZ893" s="347"/>
      <c r="BA893" s="343"/>
      <c r="BB893" s="343"/>
      <c r="BC893" s="346"/>
      <c r="BD893" s="347"/>
      <c r="BE893" s="359"/>
      <c r="BF893" s="328"/>
      <c r="BG893" s="329"/>
      <c r="BH893" s="330"/>
      <c r="BI893" s="328"/>
      <c r="BJ893" s="329"/>
      <c r="BK893" s="329"/>
      <c r="BL893" s="329"/>
      <c r="BM893" s="330"/>
      <c r="BN893" s="346"/>
      <c r="BO893" s="322"/>
      <c r="BP893" s="347"/>
      <c r="BQ893" s="346"/>
      <c r="BR893" s="347"/>
      <c r="BS893" s="362"/>
      <c r="BT893" s="328"/>
      <c r="BU893" s="329"/>
      <c r="BV893" s="329"/>
      <c r="BW893" s="330"/>
      <c r="BX893" s="2"/>
      <c r="BY893" s="8"/>
      <c r="BZ893" s="8"/>
      <c r="CA893" s="8"/>
      <c r="CB893" s="8"/>
      <c r="CC893" s="8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57"/>
      <c r="DI893" s="58"/>
      <c r="DJ893" s="58"/>
      <c r="DK893" s="57"/>
      <c r="DL893" s="58"/>
      <c r="DM893" s="58"/>
      <c r="DN893" s="57"/>
      <c r="DO893" s="58"/>
      <c r="DP893" s="59"/>
      <c r="DQ893" s="59"/>
      <c r="DR893" s="59"/>
      <c r="DZ893" s="133"/>
    </row>
    <row r="894" spans="1:130" ht="12.75" customHeight="1" x14ac:dyDescent="0.2">
      <c r="A894" s="1">
        <v>21</v>
      </c>
      <c r="B894" s="135" t="s">
        <v>103</v>
      </c>
      <c r="C894" s="135" t="s">
        <v>104</v>
      </c>
      <c r="D894" s="337" t="s">
        <v>105</v>
      </c>
      <c r="E894" s="324"/>
      <c r="F894" s="324"/>
      <c r="G894" s="324"/>
      <c r="H894" s="338"/>
      <c r="I894" s="337" t="s">
        <v>105</v>
      </c>
      <c r="J894" s="324"/>
      <c r="K894" s="324"/>
      <c r="L894" s="324"/>
      <c r="M894" s="338"/>
      <c r="N894" s="337" t="s">
        <v>105</v>
      </c>
      <c r="O894" s="324"/>
      <c r="P894" s="324"/>
      <c r="Q894" s="338"/>
      <c r="R894" s="337" t="s">
        <v>106</v>
      </c>
      <c r="S894" s="324"/>
      <c r="T894" s="338"/>
      <c r="U894" s="337" t="s">
        <v>106</v>
      </c>
      <c r="V894" s="324"/>
      <c r="W894" s="338"/>
      <c r="X894" s="337" t="s">
        <v>107</v>
      </c>
      <c r="Y894" s="338"/>
      <c r="Z894" s="337" t="s">
        <v>105</v>
      </c>
      <c r="AA894" s="324"/>
      <c r="AB894" s="338"/>
      <c r="AC894" s="344"/>
      <c r="AD894" s="344"/>
      <c r="AE894" s="328"/>
      <c r="AF894" s="329"/>
      <c r="AG894" s="329"/>
      <c r="AH894" s="330"/>
      <c r="AI894" s="344"/>
      <c r="AJ894" s="344"/>
      <c r="AK894" s="328"/>
      <c r="AL894" s="329"/>
      <c r="AM894" s="329"/>
      <c r="AN894" s="330"/>
      <c r="AO894" s="344"/>
      <c r="AP894" s="344"/>
      <c r="AQ894" s="328"/>
      <c r="AR894" s="329"/>
      <c r="AS894" s="329"/>
      <c r="AT894" s="330"/>
      <c r="AU894" s="344"/>
      <c r="AV894" s="344"/>
      <c r="AW894" s="328"/>
      <c r="AX894" s="329"/>
      <c r="AY894" s="329"/>
      <c r="AZ894" s="330"/>
      <c r="BA894" s="344"/>
      <c r="BB894" s="344"/>
      <c r="BC894" s="328"/>
      <c r="BD894" s="330"/>
      <c r="BE894" s="360"/>
      <c r="BF894" s="350" t="s">
        <v>108</v>
      </c>
      <c r="BG894" s="324"/>
      <c r="BH894" s="338"/>
      <c r="BI894" s="337" t="s">
        <v>109</v>
      </c>
      <c r="BJ894" s="338"/>
      <c r="BK894" s="337" t="s">
        <v>110</v>
      </c>
      <c r="BL894" s="324"/>
      <c r="BM894" s="338"/>
      <c r="BN894" s="328"/>
      <c r="BO894" s="329"/>
      <c r="BP894" s="330"/>
      <c r="BQ894" s="328"/>
      <c r="BR894" s="330"/>
      <c r="BS894" s="159" t="s">
        <v>104</v>
      </c>
      <c r="BT894" s="337" t="s">
        <v>111</v>
      </c>
      <c r="BU894" s="324"/>
      <c r="BV894" s="324"/>
      <c r="BW894" s="338"/>
      <c r="BX894" s="2"/>
      <c r="BY894" s="8"/>
      <c r="BZ894" s="8"/>
      <c r="CA894" s="8"/>
      <c r="CB894" s="8"/>
      <c r="CC894" s="8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57"/>
      <c r="DI894" s="58"/>
      <c r="DJ894" s="58"/>
      <c r="DK894" s="57"/>
      <c r="DL894" s="58"/>
      <c r="DM894" s="58"/>
      <c r="DN894" s="57"/>
      <c r="DO894" s="58"/>
      <c r="DP894" s="59"/>
      <c r="DQ894" s="59"/>
      <c r="DR894" s="59"/>
      <c r="DZ894" s="133"/>
    </row>
    <row r="895" spans="1:130" ht="12.75" customHeight="1" x14ac:dyDescent="0.2">
      <c r="A895" s="1">
        <v>21</v>
      </c>
      <c r="B895" s="160" t="s">
        <v>87</v>
      </c>
      <c r="C895" s="160" t="s">
        <v>19</v>
      </c>
      <c r="D895" s="339"/>
      <c r="E895" s="315"/>
      <c r="F895" s="315"/>
      <c r="G895" s="315"/>
      <c r="H895" s="318"/>
      <c r="I895" s="339"/>
      <c r="J895" s="315"/>
      <c r="K895" s="315"/>
      <c r="L895" s="315"/>
      <c r="M895" s="318"/>
      <c r="N895" s="340" t="str">
        <f t="shared" ref="N895:N918" si="85">IF(D895="","",INT(VLOOKUP($J$7,$DH$6:$DO$31,3,FALSE)+D895))</f>
        <v/>
      </c>
      <c r="O895" s="315"/>
      <c r="P895" s="315"/>
      <c r="Q895" s="318"/>
      <c r="R895" s="339"/>
      <c r="S895" s="315"/>
      <c r="T895" s="318"/>
      <c r="U895" s="339"/>
      <c r="V895" s="315"/>
      <c r="W895" s="318"/>
      <c r="X895" s="340" t="str">
        <f t="shared" ref="X895:X918" si="86">IF(OR(U895="",U895&gt;R895),"",100*(Z895/(6.11*EXP((17.27*R895)/(237.3+R895)))))</f>
        <v/>
      </c>
      <c r="Y895" s="318"/>
      <c r="Z895" s="339" t="str">
        <f t="shared" ref="Z895:Z918" si="87">IF(OR(U895="",U895&gt;R895),"",6.11*EXP((17.7*U895/(243.5+U895))))</f>
        <v/>
      </c>
      <c r="AA895" s="315"/>
      <c r="AB895" s="318"/>
      <c r="AC895" s="138"/>
      <c r="AD895" s="139"/>
      <c r="AE895" s="340"/>
      <c r="AF895" s="315"/>
      <c r="AG895" s="315"/>
      <c r="AH895" s="318"/>
      <c r="AI895" s="140"/>
      <c r="AJ895" s="139"/>
      <c r="AK895" s="340"/>
      <c r="AL895" s="315"/>
      <c r="AM895" s="315"/>
      <c r="AN895" s="318"/>
      <c r="AO895" s="140"/>
      <c r="AP895" s="139"/>
      <c r="AQ895" s="340"/>
      <c r="AR895" s="315"/>
      <c r="AS895" s="315"/>
      <c r="AT895" s="318"/>
      <c r="AU895" s="140"/>
      <c r="AV895" s="139"/>
      <c r="AW895" s="340"/>
      <c r="AX895" s="315"/>
      <c r="AY895" s="315"/>
      <c r="AZ895" s="318"/>
      <c r="BA895" s="140"/>
      <c r="BB895" s="141"/>
      <c r="BC895" s="340"/>
      <c r="BD895" s="318"/>
      <c r="BE895" s="161"/>
      <c r="BF895" s="341"/>
      <c r="BG895" s="315"/>
      <c r="BH895" s="318"/>
      <c r="BI895" s="340"/>
      <c r="BJ895" s="318"/>
      <c r="BK895" s="339" t="str">
        <f t="shared" ref="BK895:BK918" si="88">IF(BI895="","",BI895/1.94384)</f>
        <v/>
      </c>
      <c r="BL895" s="315"/>
      <c r="BM895" s="318"/>
      <c r="BN895" s="341"/>
      <c r="BO895" s="315"/>
      <c r="BP895" s="318"/>
      <c r="BQ895" s="341"/>
      <c r="BR895" s="318"/>
      <c r="BS895" s="142" t="s">
        <v>101</v>
      </c>
      <c r="BT895" s="339"/>
      <c r="BU895" s="315"/>
      <c r="BV895" s="315"/>
      <c r="BW895" s="318"/>
      <c r="BX895" s="2"/>
      <c r="BY895" s="8"/>
      <c r="BZ895" s="8"/>
      <c r="CA895" s="8"/>
      <c r="CB895" s="8"/>
      <c r="CC895" s="8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57"/>
      <c r="DI895" s="58"/>
      <c r="DJ895" s="58"/>
      <c r="DK895" s="57"/>
      <c r="DL895" s="58"/>
      <c r="DM895" s="58"/>
      <c r="DN895" s="57"/>
      <c r="DO895" s="58"/>
      <c r="DP895" s="59"/>
      <c r="DQ895" s="59"/>
      <c r="DR895" s="59"/>
      <c r="DZ895" s="133"/>
    </row>
    <row r="896" spans="1:130" ht="12.75" customHeight="1" x14ac:dyDescent="0.2">
      <c r="A896" s="1">
        <v>21</v>
      </c>
      <c r="B896" s="162" t="s">
        <v>94</v>
      </c>
      <c r="C896" s="162" t="s">
        <v>27</v>
      </c>
      <c r="D896" s="335"/>
      <c r="E896" s="302"/>
      <c r="F896" s="302"/>
      <c r="G896" s="302"/>
      <c r="H896" s="303"/>
      <c r="I896" s="335"/>
      <c r="J896" s="302"/>
      <c r="K896" s="302"/>
      <c r="L896" s="302"/>
      <c r="M896" s="303"/>
      <c r="N896" s="336" t="str">
        <f t="shared" si="85"/>
        <v/>
      </c>
      <c r="O896" s="302"/>
      <c r="P896" s="302"/>
      <c r="Q896" s="303"/>
      <c r="R896" s="335"/>
      <c r="S896" s="302"/>
      <c r="T896" s="303"/>
      <c r="U896" s="335"/>
      <c r="V896" s="302"/>
      <c r="W896" s="303"/>
      <c r="X896" s="336" t="str">
        <f t="shared" si="86"/>
        <v/>
      </c>
      <c r="Y896" s="303"/>
      <c r="Z896" s="335" t="str">
        <f t="shared" si="87"/>
        <v/>
      </c>
      <c r="AA896" s="302"/>
      <c r="AB896" s="303"/>
      <c r="AC896" s="144"/>
      <c r="AD896" s="145"/>
      <c r="AE896" s="336"/>
      <c r="AF896" s="302"/>
      <c r="AG896" s="302"/>
      <c r="AH896" s="303"/>
      <c r="AI896" s="146"/>
      <c r="AJ896" s="145"/>
      <c r="AK896" s="336"/>
      <c r="AL896" s="302"/>
      <c r="AM896" s="302"/>
      <c r="AN896" s="303"/>
      <c r="AO896" s="146"/>
      <c r="AP896" s="145"/>
      <c r="AQ896" s="336"/>
      <c r="AR896" s="302"/>
      <c r="AS896" s="302"/>
      <c r="AT896" s="303"/>
      <c r="AU896" s="146"/>
      <c r="AV896" s="145"/>
      <c r="AW896" s="336"/>
      <c r="AX896" s="302"/>
      <c r="AY896" s="302"/>
      <c r="AZ896" s="303"/>
      <c r="BA896" s="146"/>
      <c r="BB896" s="145"/>
      <c r="BC896" s="336"/>
      <c r="BD896" s="303"/>
      <c r="BE896" s="163"/>
      <c r="BF896" s="306"/>
      <c r="BG896" s="302"/>
      <c r="BH896" s="303"/>
      <c r="BI896" s="336"/>
      <c r="BJ896" s="303"/>
      <c r="BK896" s="335" t="str">
        <f t="shared" si="88"/>
        <v/>
      </c>
      <c r="BL896" s="302"/>
      <c r="BM896" s="303"/>
      <c r="BN896" s="306"/>
      <c r="BO896" s="302"/>
      <c r="BP896" s="303"/>
      <c r="BQ896" s="306"/>
      <c r="BR896" s="303"/>
      <c r="BS896" s="147" t="s">
        <v>117</v>
      </c>
      <c r="BT896" s="335"/>
      <c r="BU896" s="302"/>
      <c r="BV896" s="302"/>
      <c r="BW896" s="303"/>
      <c r="BX896" s="2"/>
      <c r="BY896" s="8"/>
      <c r="BZ896" s="8"/>
      <c r="CA896" s="8"/>
      <c r="CB896" s="8"/>
      <c r="CC896" s="8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57"/>
      <c r="DI896" s="58"/>
      <c r="DJ896" s="58"/>
      <c r="DK896" s="57"/>
      <c r="DL896" s="58"/>
      <c r="DM896" s="58"/>
      <c r="DN896" s="57"/>
      <c r="DO896" s="58"/>
      <c r="DP896" s="59"/>
      <c r="DQ896" s="59"/>
      <c r="DR896" s="59"/>
      <c r="DZ896" s="133"/>
    </row>
    <row r="897" spans="1:130" ht="12.75" customHeight="1" x14ac:dyDescent="0.2">
      <c r="A897" s="1">
        <v>21</v>
      </c>
      <c r="B897" s="162" t="s">
        <v>101</v>
      </c>
      <c r="C897" s="162" t="s">
        <v>33</v>
      </c>
      <c r="D897" s="335"/>
      <c r="E897" s="302"/>
      <c r="F897" s="302"/>
      <c r="G897" s="302"/>
      <c r="H897" s="303"/>
      <c r="I897" s="335"/>
      <c r="J897" s="302"/>
      <c r="K897" s="302"/>
      <c r="L897" s="302"/>
      <c r="M897" s="303"/>
      <c r="N897" s="336" t="str">
        <f t="shared" si="85"/>
        <v/>
      </c>
      <c r="O897" s="302"/>
      <c r="P897" s="302"/>
      <c r="Q897" s="303"/>
      <c r="R897" s="335"/>
      <c r="S897" s="302"/>
      <c r="T897" s="303"/>
      <c r="U897" s="335"/>
      <c r="V897" s="302"/>
      <c r="W897" s="303"/>
      <c r="X897" s="336" t="str">
        <f t="shared" si="86"/>
        <v/>
      </c>
      <c r="Y897" s="303"/>
      <c r="Z897" s="335" t="str">
        <f t="shared" si="87"/>
        <v/>
      </c>
      <c r="AA897" s="302"/>
      <c r="AB897" s="303"/>
      <c r="AC897" s="144"/>
      <c r="AD897" s="145"/>
      <c r="AE897" s="336"/>
      <c r="AF897" s="302"/>
      <c r="AG897" s="302"/>
      <c r="AH897" s="303"/>
      <c r="AI897" s="146"/>
      <c r="AJ897" s="145"/>
      <c r="AK897" s="336"/>
      <c r="AL897" s="302"/>
      <c r="AM897" s="302"/>
      <c r="AN897" s="303"/>
      <c r="AO897" s="146"/>
      <c r="AP897" s="145"/>
      <c r="AQ897" s="336"/>
      <c r="AR897" s="302"/>
      <c r="AS897" s="302"/>
      <c r="AT897" s="303"/>
      <c r="AU897" s="146"/>
      <c r="AV897" s="145"/>
      <c r="AW897" s="336"/>
      <c r="AX897" s="302"/>
      <c r="AY897" s="302"/>
      <c r="AZ897" s="303"/>
      <c r="BA897" s="146"/>
      <c r="BB897" s="145"/>
      <c r="BC897" s="336"/>
      <c r="BD897" s="303"/>
      <c r="BE897" s="163"/>
      <c r="BF897" s="306"/>
      <c r="BG897" s="302"/>
      <c r="BH897" s="303"/>
      <c r="BI897" s="336"/>
      <c r="BJ897" s="303"/>
      <c r="BK897" s="335" t="str">
        <f t="shared" si="88"/>
        <v/>
      </c>
      <c r="BL897" s="302"/>
      <c r="BM897" s="303"/>
      <c r="BN897" s="306"/>
      <c r="BO897" s="302"/>
      <c r="BP897" s="303"/>
      <c r="BQ897" s="306"/>
      <c r="BR897" s="303"/>
      <c r="BS897" s="148">
        <v>10</v>
      </c>
      <c r="BT897" s="335"/>
      <c r="BU897" s="302"/>
      <c r="BV897" s="302"/>
      <c r="BW897" s="303"/>
      <c r="BX897" s="2"/>
      <c r="BY897" s="8"/>
      <c r="BZ897" s="8"/>
      <c r="CA897" s="8"/>
      <c r="CB897" s="8"/>
      <c r="CC897" s="8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57"/>
      <c r="DI897" s="58"/>
      <c r="DJ897" s="58"/>
      <c r="DK897" s="57"/>
      <c r="DL897" s="58"/>
      <c r="DM897" s="58"/>
      <c r="DN897" s="57"/>
      <c r="DO897" s="58"/>
      <c r="DP897" s="59"/>
      <c r="DQ897" s="59"/>
      <c r="DR897" s="59"/>
      <c r="DZ897" s="133"/>
    </row>
    <row r="898" spans="1:130" ht="12.75" customHeight="1" x14ac:dyDescent="0.2">
      <c r="A898" s="1">
        <v>21</v>
      </c>
      <c r="B898" s="162" t="s">
        <v>117</v>
      </c>
      <c r="C898" s="162" t="s">
        <v>47</v>
      </c>
      <c r="D898" s="335"/>
      <c r="E898" s="302"/>
      <c r="F898" s="302"/>
      <c r="G898" s="302"/>
      <c r="H898" s="303"/>
      <c r="I898" s="335"/>
      <c r="J898" s="302"/>
      <c r="K898" s="302"/>
      <c r="L898" s="302"/>
      <c r="M898" s="303"/>
      <c r="N898" s="336" t="str">
        <f t="shared" si="85"/>
        <v/>
      </c>
      <c r="O898" s="302"/>
      <c r="P898" s="302"/>
      <c r="Q898" s="303"/>
      <c r="R898" s="335"/>
      <c r="S898" s="302"/>
      <c r="T898" s="303"/>
      <c r="U898" s="335"/>
      <c r="V898" s="302"/>
      <c r="W898" s="303"/>
      <c r="X898" s="336" t="str">
        <f t="shared" si="86"/>
        <v/>
      </c>
      <c r="Y898" s="303"/>
      <c r="Z898" s="335" t="str">
        <f t="shared" si="87"/>
        <v/>
      </c>
      <c r="AA898" s="302"/>
      <c r="AB898" s="303"/>
      <c r="AC898" s="144"/>
      <c r="AD898" s="145"/>
      <c r="AE898" s="336"/>
      <c r="AF898" s="302"/>
      <c r="AG898" s="302"/>
      <c r="AH898" s="303"/>
      <c r="AI898" s="146"/>
      <c r="AJ898" s="145"/>
      <c r="AK898" s="336"/>
      <c r="AL898" s="302"/>
      <c r="AM898" s="302"/>
      <c r="AN898" s="303"/>
      <c r="AO898" s="146"/>
      <c r="AP898" s="145"/>
      <c r="AQ898" s="336"/>
      <c r="AR898" s="302"/>
      <c r="AS898" s="302"/>
      <c r="AT898" s="303"/>
      <c r="AU898" s="146"/>
      <c r="AV898" s="145"/>
      <c r="AW898" s="336"/>
      <c r="AX898" s="302"/>
      <c r="AY898" s="302"/>
      <c r="AZ898" s="303"/>
      <c r="BA898" s="146"/>
      <c r="BB898" s="145"/>
      <c r="BC898" s="336"/>
      <c r="BD898" s="303"/>
      <c r="BE898" s="163"/>
      <c r="BF898" s="306"/>
      <c r="BG898" s="302"/>
      <c r="BH898" s="303"/>
      <c r="BI898" s="336"/>
      <c r="BJ898" s="303"/>
      <c r="BK898" s="335" t="str">
        <f t="shared" si="88"/>
        <v/>
      </c>
      <c r="BL898" s="302"/>
      <c r="BM898" s="303"/>
      <c r="BN898" s="306"/>
      <c r="BO898" s="302"/>
      <c r="BP898" s="303"/>
      <c r="BQ898" s="306"/>
      <c r="BR898" s="303"/>
      <c r="BS898" s="148">
        <v>11</v>
      </c>
      <c r="BT898" s="335"/>
      <c r="BU898" s="302"/>
      <c r="BV898" s="302"/>
      <c r="BW898" s="303"/>
      <c r="BX898" s="2"/>
      <c r="BY898" s="8"/>
      <c r="BZ898" s="8"/>
      <c r="CA898" s="8"/>
      <c r="CB898" s="8"/>
      <c r="CC898" s="8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57"/>
      <c r="DI898" s="58"/>
      <c r="DJ898" s="58"/>
      <c r="DK898" s="57"/>
      <c r="DL898" s="58"/>
      <c r="DM898" s="58"/>
      <c r="DN898" s="57"/>
      <c r="DO898" s="58"/>
      <c r="DP898" s="59"/>
      <c r="DQ898" s="59"/>
      <c r="DR898" s="59"/>
      <c r="DZ898" s="133"/>
    </row>
    <row r="899" spans="1:130" ht="12.75" customHeight="1" x14ac:dyDescent="0.2">
      <c r="A899" s="1">
        <v>21</v>
      </c>
      <c r="B899" s="163" t="s">
        <v>145</v>
      </c>
      <c r="C899" s="163" t="s">
        <v>75</v>
      </c>
      <c r="D899" s="335"/>
      <c r="E899" s="302"/>
      <c r="F899" s="302"/>
      <c r="G899" s="302"/>
      <c r="H899" s="303"/>
      <c r="I899" s="335"/>
      <c r="J899" s="302"/>
      <c r="K899" s="302"/>
      <c r="L899" s="302"/>
      <c r="M899" s="303"/>
      <c r="N899" s="336" t="str">
        <f t="shared" si="85"/>
        <v/>
      </c>
      <c r="O899" s="302"/>
      <c r="P899" s="302"/>
      <c r="Q899" s="303"/>
      <c r="R899" s="335"/>
      <c r="S899" s="302"/>
      <c r="T899" s="303"/>
      <c r="U899" s="335"/>
      <c r="V899" s="302"/>
      <c r="W899" s="303"/>
      <c r="X899" s="336" t="str">
        <f t="shared" si="86"/>
        <v/>
      </c>
      <c r="Y899" s="303"/>
      <c r="Z899" s="335" t="str">
        <f t="shared" si="87"/>
        <v/>
      </c>
      <c r="AA899" s="302"/>
      <c r="AB899" s="303"/>
      <c r="AC899" s="144"/>
      <c r="AD899" s="145"/>
      <c r="AE899" s="336"/>
      <c r="AF899" s="302"/>
      <c r="AG899" s="302"/>
      <c r="AH899" s="303"/>
      <c r="AI899" s="146"/>
      <c r="AJ899" s="145"/>
      <c r="AK899" s="336"/>
      <c r="AL899" s="302"/>
      <c r="AM899" s="302"/>
      <c r="AN899" s="303"/>
      <c r="AO899" s="146"/>
      <c r="AP899" s="145"/>
      <c r="AQ899" s="336"/>
      <c r="AR899" s="302"/>
      <c r="AS899" s="302"/>
      <c r="AT899" s="303"/>
      <c r="AU899" s="146"/>
      <c r="AV899" s="145"/>
      <c r="AW899" s="336"/>
      <c r="AX899" s="302"/>
      <c r="AY899" s="302"/>
      <c r="AZ899" s="303"/>
      <c r="BA899" s="146"/>
      <c r="BB899" s="145"/>
      <c r="BC899" s="336"/>
      <c r="BD899" s="303"/>
      <c r="BE899" s="163"/>
      <c r="BF899" s="306"/>
      <c r="BG899" s="302"/>
      <c r="BH899" s="303"/>
      <c r="BI899" s="336"/>
      <c r="BJ899" s="303"/>
      <c r="BK899" s="335" t="str">
        <f t="shared" si="88"/>
        <v/>
      </c>
      <c r="BL899" s="302"/>
      <c r="BM899" s="303"/>
      <c r="BN899" s="306"/>
      <c r="BO899" s="302"/>
      <c r="BP899" s="303"/>
      <c r="BQ899" s="306"/>
      <c r="BR899" s="303"/>
      <c r="BS899" s="148">
        <v>12</v>
      </c>
      <c r="BT899" s="335"/>
      <c r="BU899" s="302"/>
      <c r="BV899" s="302"/>
      <c r="BW899" s="303"/>
      <c r="BX899" s="2"/>
      <c r="BY899" s="8"/>
      <c r="BZ899" s="8"/>
      <c r="CA899" s="8"/>
      <c r="CB899" s="8"/>
      <c r="CC899" s="8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57"/>
      <c r="DI899" s="58"/>
      <c r="DJ899" s="58"/>
      <c r="DK899" s="57"/>
      <c r="DL899" s="58"/>
      <c r="DM899" s="58"/>
      <c r="DN899" s="57"/>
      <c r="DO899" s="58"/>
      <c r="DP899" s="59"/>
      <c r="DQ899" s="59"/>
      <c r="DR899" s="59"/>
      <c r="DZ899" s="133"/>
    </row>
    <row r="900" spans="1:130" ht="12.75" customHeight="1" x14ac:dyDescent="0.2">
      <c r="A900" s="1">
        <v>21</v>
      </c>
      <c r="B900" s="163" t="s">
        <v>151</v>
      </c>
      <c r="C900" s="163" t="s">
        <v>87</v>
      </c>
      <c r="D900" s="335"/>
      <c r="E900" s="302"/>
      <c r="F900" s="302"/>
      <c r="G900" s="302"/>
      <c r="H900" s="303"/>
      <c r="I900" s="335"/>
      <c r="J900" s="302"/>
      <c r="K900" s="302"/>
      <c r="L900" s="302"/>
      <c r="M900" s="303"/>
      <c r="N900" s="336" t="str">
        <f t="shared" si="85"/>
        <v/>
      </c>
      <c r="O900" s="302"/>
      <c r="P900" s="302"/>
      <c r="Q900" s="303"/>
      <c r="R900" s="335"/>
      <c r="S900" s="302"/>
      <c r="T900" s="303"/>
      <c r="U900" s="335"/>
      <c r="V900" s="302"/>
      <c r="W900" s="303"/>
      <c r="X900" s="336" t="str">
        <f t="shared" si="86"/>
        <v/>
      </c>
      <c r="Y900" s="303"/>
      <c r="Z900" s="335" t="str">
        <f t="shared" si="87"/>
        <v/>
      </c>
      <c r="AA900" s="302"/>
      <c r="AB900" s="303"/>
      <c r="AC900" s="144"/>
      <c r="AD900" s="145"/>
      <c r="AE900" s="336"/>
      <c r="AF900" s="302"/>
      <c r="AG900" s="302"/>
      <c r="AH900" s="303"/>
      <c r="AI900" s="146"/>
      <c r="AJ900" s="145"/>
      <c r="AK900" s="336"/>
      <c r="AL900" s="302"/>
      <c r="AM900" s="302"/>
      <c r="AN900" s="303"/>
      <c r="AO900" s="146"/>
      <c r="AP900" s="145"/>
      <c r="AQ900" s="336"/>
      <c r="AR900" s="302"/>
      <c r="AS900" s="302"/>
      <c r="AT900" s="303"/>
      <c r="AU900" s="146"/>
      <c r="AV900" s="145"/>
      <c r="AW900" s="336"/>
      <c r="AX900" s="302"/>
      <c r="AY900" s="302"/>
      <c r="AZ900" s="303"/>
      <c r="BA900" s="146"/>
      <c r="BB900" s="145"/>
      <c r="BC900" s="336"/>
      <c r="BD900" s="303"/>
      <c r="BE900" s="163"/>
      <c r="BF900" s="306"/>
      <c r="BG900" s="302"/>
      <c r="BH900" s="303"/>
      <c r="BI900" s="336"/>
      <c r="BJ900" s="303"/>
      <c r="BK900" s="335" t="str">
        <f t="shared" si="88"/>
        <v/>
      </c>
      <c r="BL900" s="302"/>
      <c r="BM900" s="303"/>
      <c r="BN900" s="306"/>
      <c r="BO900" s="302"/>
      <c r="BP900" s="303"/>
      <c r="BQ900" s="306"/>
      <c r="BR900" s="303"/>
      <c r="BS900" s="148">
        <v>13</v>
      </c>
      <c r="BT900" s="335"/>
      <c r="BU900" s="302"/>
      <c r="BV900" s="302"/>
      <c r="BW900" s="303"/>
      <c r="BX900" s="2"/>
      <c r="BY900" s="8"/>
      <c r="BZ900" s="8"/>
      <c r="CA900" s="8"/>
      <c r="CB900" s="8"/>
      <c r="CC900" s="8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57"/>
      <c r="DI900" s="58"/>
      <c r="DJ900" s="58"/>
      <c r="DK900" s="57"/>
      <c r="DL900" s="58"/>
      <c r="DM900" s="58"/>
      <c r="DN900" s="57"/>
      <c r="DO900" s="58"/>
      <c r="DP900" s="59"/>
      <c r="DQ900" s="59"/>
      <c r="DR900" s="59"/>
      <c r="DZ900" s="133"/>
    </row>
    <row r="901" spans="1:130" ht="12.75" customHeight="1" x14ac:dyDescent="0.2">
      <c r="A901" s="1">
        <v>21</v>
      </c>
      <c r="B901" s="163" t="s">
        <v>158</v>
      </c>
      <c r="C901" s="163" t="s">
        <v>94</v>
      </c>
      <c r="D901" s="335"/>
      <c r="E901" s="302"/>
      <c r="F901" s="302"/>
      <c r="G901" s="302"/>
      <c r="H901" s="303"/>
      <c r="I901" s="335"/>
      <c r="J901" s="302"/>
      <c r="K901" s="302"/>
      <c r="L901" s="302"/>
      <c r="M901" s="303"/>
      <c r="N901" s="336" t="str">
        <f t="shared" si="85"/>
        <v/>
      </c>
      <c r="O901" s="302"/>
      <c r="P901" s="302"/>
      <c r="Q901" s="303"/>
      <c r="R901" s="335"/>
      <c r="S901" s="302"/>
      <c r="T901" s="303"/>
      <c r="U901" s="335"/>
      <c r="V901" s="302"/>
      <c r="W901" s="303"/>
      <c r="X901" s="336" t="str">
        <f t="shared" si="86"/>
        <v/>
      </c>
      <c r="Y901" s="303"/>
      <c r="Z901" s="335" t="str">
        <f t="shared" si="87"/>
        <v/>
      </c>
      <c r="AA901" s="302"/>
      <c r="AB901" s="303"/>
      <c r="AC901" s="144"/>
      <c r="AD901" s="145"/>
      <c r="AE901" s="336"/>
      <c r="AF901" s="302"/>
      <c r="AG901" s="302"/>
      <c r="AH901" s="303"/>
      <c r="AI901" s="146"/>
      <c r="AJ901" s="145"/>
      <c r="AK901" s="336"/>
      <c r="AL901" s="302"/>
      <c r="AM901" s="302"/>
      <c r="AN901" s="303"/>
      <c r="AO901" s="146"/>
      <c r="AP901" s="145"/>
      <c r="AQ901" s="336"/>
      <c r="AR901" s="302"/>
      <c r="AS901" s="302"/>
      <c r="AT901" s="303"/>
      <c r="AU901" s="146"/>
      <c r="AV901" s="145"/>
      <c r="AW901" s="336"/>
      <c r="AX901" s="302"/>
      <c r="AY901" s="302"/>
      <c r="AZ901" s="303"/>
      <c r="BA901" s="146"/>
      <c r="BB901" s="145"/>
      <c r="BC901" s="336"/>
      <c r="BD901" s="303"/>
      <c r="BE901" s="163"/>
      <c r="BF901" s="306"/>
      <c r="BG901" s="302"/>
      <c r="BH901" s="303"/>
      <c r="BI901" s="336"/>
      <c r="BJ901" s="303"/>
      <c r="BK901" s="335" t="str">
        <f t="shared" si="88"/>
        <v/>
      </c>
      <c r="BL901" s="302"/>
      <c r="BM901" s="303"/>
      <c r="BN901" s="306"/>
      <c r="BO901" s="302"/>
      <c r="BP901" s="303"/>
      <c r="BQ901" s="306"/>
      <c r="BR901" s="303"/>
      <c r="BS901" s="148">
        <v>14</v>
      </c>
      <c r="BT901" s="335"/>
      <c r="BU901" s="302"/>
      <c r="BV901" s="302"/>
      <c r="BW901" s="303"/>
      <c r="BX901" s="2"/>
      <c r="BY901" s="8"/>
      <c r="BZ901" s="8"/>
      <c r="CA901" s="8"/>
      <c r="CB901" s="8"/>
      <c r="CC901" s="8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57"/>
      <c r="DI901" s="58"/>
      <c r="DJ901" s="58"/>
      <c r="DK901" s="57"/>
      <c r="DL901" s="58"/>
      <c r="DM901" s="58"/>
      <c r="DN901" s="57"/>
      <c r="DO901" s="58"/>
      <c r="DP901" s="59"/>
      <c r="DQ901" s="59"/>
      <c r="DR901" s="59"/>
      <c r="DZ901" s="133"/>
    </row>
    <row r="902" spans="1:130" ht="12.75" customHeight="1" x14ac:dyDescent="0.2">
      <c r="A902" s="1">
        <v>21</v>
      </c>
      <c r="B902" s="163" t="s">
        <v>163</v>
      </c>
      <c r="C902" s="163" t="s">
        <v>101</v>
      </c>
      <c r="D902" s="335"/>
      <c r="E902" s="302"/>
      <c r="F902" s="302"/>
      <c r="G902" s="302"/>
      <c r="H902" s="303"/>
      <c r="I902" s="335"/>
      <c r="J902" s="302"/>
      <c r="K902" s="302"/>
      <c r="L902" s="302"/>
      <c r="M902" s="303"/>
      <c r="N902" s="336" t="str">
        <f t="shared" si="85"/>
        <v/>
      </c>
      <c r="O902" s="302"/>
      <c r="P902" s="302"/>
      <c r="Q902" s="303"/>
      <c r="R902" s="335"/>
      <c r="S902" s="302"/>
      <c r="T902" s="303"/>
      <c r="U902" s="335"/>
      <c r="V902" s="302"/>
      <c r="W902" s="303"/>
      <c r="X902" s="336" t="str">
        <f t="shared" si="86"/>
        <v/>
      </c>
      <c r="Y902" s="303"/>
      <c r="Z902" s="335" t="str">
        <f t="shared" si="87"/>
        <v/>
      </c>
      <c r="AA902" s="302"/>
      <c r="AB902" s="303"/>
      <c r="AC902" s="144"/>
      <c r="AD902" s="145"/>
      <c r="AE902" s="336"/>
      <c r="AF902" s="302"/>
      <c r="AG902" s="302"/>
      <c r="AH902" s="303"/>
      <c r="AI902" s="146"/>
      <c r="AJ902" s="145"/>
      <c r="AK902" s="336"/>
      <c r="AL902" s="302"/>
      <c r="AM902" s="302"/>
      <c r="AN902" s="303"/>
      <c r="AO902" s="146"/>
      <c r="AP902" s="145"/>
      <c r="AQ902" s="336"/>
      <c r="AR902" s="302"/>
      <c r="AS902" s="302"/>
      <c r="AT902" s="303"/>
      <c r="AU902" s="146"/>
      <c r="AV902" s="145"/>
      <c r="AW902" s="336"/>
      <c r="AX902" s="302"/>
      <c r="AY902" s="302"/>
      <c r="AZ902" s="303"/>
      <c r="BA902" s="146"/>
      <c r="BB902" s="145"/>
      <c r="BC902" s="336"/>
      <c r="BD902" s="303"/>
      <c r="BE902" s="163"/>
      <c r="BF902" s="306"/>
      <c r="BG902" s="302"/>
      <c r="BH902" s="303"/>
      <c r="BI902" s="336"/>
      <c r="BJ902" s="303"/>
      <c r="BK902" s="335" t="str">
        <f t="shared" si="88"/>
        <v/>
      </c>
      <c r="BL902" s="302"/>
      <c r="BM902" s="303"/>
      <c r="BN902" s="306"/>
      <c r="BO902" s="302"/>
      <c r="BP902" s="303"/>
      <c r="BQ902" s="306"/>
      <c r="BR902" s="303"/>
      <c r="BS902" s="148">
        <v>15</v>
      </c>
      <c r="BT902" s="335"/>
      <c r="BU902" s="302"/>
      <c r="BV902" s="302"/>
      <c r="BW902" s="303"/>
      <c r="BX902" s="2"/>
      <c r="BY902" s="8"/>
      <c r="BZ902" s="8"/>
      <c r="CA902" s="8"/>
      <c r="CB902" s="8"/>
      <c r="CC902" s="8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57"/>
      <c r="DI902" s="58"/>
      <c r="DJ902" s="58"/>
      <c r="DK902" s="57"/>
      <c r="DL902" s="58"/>
      <c r="DM902" s="58"/>
      <c r="DN902" s="57"/>
      <c r="DO902" s="58"/>
      <c r="DP902" s="59"/>
      <c r="DQ902" s="59"/>
      <c r="DR902" s="59"/>
      <c r="DZ902" s="133"/>
    </row>
    <row r="903" spans="1:130" ht="12.75" customHeight="1" x14ac:dyDescent="0.2">
      <c r="A903" s="1">
        <v>21</v>
      </c>
      <c r="B903" s="163" t="s">
        <v>171</v>
      </c>
      <c r="C903" s="163" t="s">
        <v>117</v>
      </c>
      <c r="D903" s="335"/>
      <c r="E903" s="302"/>
      <c r="F903" s="302"/>
      <c r="G903" s="302"/>
      <c r="H903" s="303"/>
      <c r="I903" s="335"/>
      <c r="J903" s="302"/>
      <c r="K903" s="302"/>
      <c r="L903" s="302"/>
      <c r="M903" s="303"/>
      <c r="N903" s="336" t="str">
        <f t="shared" si="85"/>
        <v/>
      </c>
      <c r="O903" s="302"/>
      <c r="P903" s="302"/>
      <c r="Q903" s="303"/>
      <c r="R903" s="335"/>
      <c r="S903" s="302"/>
      <c r="T903" s="303"/>
      <c r="U903" s="335"/>
      <c r="V903" s="302"/>
      <c r="W903" s="303"/>
      <c r="X903" s="336" t="str">
        <f t="shared" si="86"/>
        <v/>
      </c>
      <c r="Y903" s="303"/>
      <c r="Z903" s="335" t="str">
        <f t="shared" si="87"/>
        <v/>
      </c>
      <c r="AA903" s="302"/>
      <c r="AB903" s="303"/>
      <c r="AC903" s="144"/>
      <c r="AD903" s="145"/>
      <c r="AE903" s="336"/>
      <c r="AF903" s="302"/>
      <c r="AG903" s="302"/>
      <c r="AH903" s="303"/>
      <c r="AI903" s="146"/>
      <c r="AJ903" s="145"/>
      <c r="AK903" s="336"/>
      <c r="AL903" s="302"/>
      <c r="AM903" s="302"/>
      <c r="AN903" s="303"/>
      <c r="AO903" s="146"/>
      <c r="AP903" s="145"/>
      <c r="AQ903" s="336"/>
      <c r="AR903" s="302"/>
      <c r="AS903" s="302"/>
      <c r="AT903" s="303"/>
      <c r="AU903" s="146"/>
      <c r="AV903" s="145"/>
      <c r="AW903" s="336"/>
      <c r="AX903" s="302"/>
      <c r="AY903" s="302"/>
      <c r="AZ903" s="303"/>
      <c r="BA903" s="146"/>
      <c r="BB903" s="145"/>
      <c r="BC903" s="336"/>
      <c r="BD903" s="303"/>
      <c r="BE903" s="163"/>
      <c r="BF903" s="306"/>
      <c r="BG903" s="302"/>
      <c r="BH903" s="303"/>
      <c r="BI903" s="336"/>
      <c r="BJ903" s="303"/>
      <c r="BK903" s="335" t="str">
        <f t="shared" si="88"/>
        <v/>
      </c>
      <c r="BL903" s="302"/>
      <c r="BM903" s="303"/>
      <c r="BN903" s="306"/>
      <c r="BO903" s="302"/>
      <c r="BP903" s="303"/>
      <c r="BQ903" s="306"/>
      <c r="BR903" s="303"/>
      <c r="BS903" s="148">
        <v>16</v>
      </c>
      <c r="BT903" s="335"/>
      <c r="BU903" s="302"/>
      <c r="BV903" s="302"/>
      <c r="BW903" s="303"/>
      <c r="BX903" s="2"/>
      <c r="BY903" s="8"/>
      <c r="BZ903" s="8"/>
      <c r="CA903" s="8"/>
      <c r="CB903" s="8"/>
      <c r="CC903" s="8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57"/>
      <c r="DI903" s="58"/>
      <c r="DJ903" s="58"/>
      <c r="DK903" s="57"/>
      <c r="DL903" s="58"/>
      <c r="DM903" s="58"/>
      <c r="DN903" s="57"/>
      <c r="DO903" s="58"/>
      <c r="DP903" s="59"/>
      <c r="DQ903" s="59"/>
      <c r="DR903" s="59"/>
      <c r="DZ903" s="133"/>
    </row>
    <row r="904" spans="1:130" ht="12.75" customHeight="1" x14ac:dyDescent="0.2">
      <c r="A904" s="1">
        <v>21</v>
      </c>
      <c r="B904" s="163" t="s">
        <v>177</v>
      </c>
      <c r="C904" s="163" t="s">
        <v>145</v>
      </c>
      <c r="D904" s="335"/>
      <c r="E904" s="302"/>
      <c r="F904" s="302"/>
      <c r="G904" s="302"/>
      <c r="H904" s="303"/>
      <c r="I904" s="335"/>
      <c r="J904" s="302"/>
      <c r="K904" s="302"/>
      <c r="L904" s="302"/>
      <c r="M904" s="303"/>
      <c r="N904" s="336" t="str">
        <f t="shared" si="85"/>
        <v/>
      </c>
      <c r="O904" s="302"/>
      <c r="P904" s="302"/>
      <c r="Q904" s="303"/>
      <c r="R904" s="335"/>
      <c r="S904" s="302"/>
      <c r="T904" s="303"/>
      <c r="U904" s="335"/>
      <c r="V904" s="302"/>
      <c r="W904" s="303"/>
      <c r="X904" s="336" t="str">
        <f t="shared" si="86"/>
        <v/>
      </c>
      <c r="Y904" s="303"/>
      <c r="Z904" s="335" t="str">
        <f t="shared" si="87"/>
        <v/>
      </c>
      <c r="AA904" s="302"/>
      <c r="AB904" s="303"/>
      <c r="AC904" s="144"/>
      <c r="AD904" s="145"/>
      <c r="AE904" s="336"/>
      <c r="AF904" s="302"/>
      <c r="AG904" s="302"/>
      <c r="AH904" s="303"/>
      <c r="AI904" s="146"/>
      <c r="AJ904" s="145"/>
      <c r="AK904" s="336"/>
      <c r="AL904" s="302"/>
      <c r="AM904" s="302"/>
      <c r="AN904" s="303"/>
      <c r="AO904" s="146"/>
      <c r="AP904" s="145"/>
      <c r="AQ904" s="336"/>
      <c r="AR904" s="302"/>
      <c r="AS904" s="302"/>
      <c r="AT904" s="303"/>
      <c r="AU904" s="146"/>
      <c r="AV904" s="145"/>
      <c r="AW904" s="336"/>
      <c r="AX904" s="302"/>
      <c r="AY904" s="302"/>
      <c r="AZ904" s="303"/>
      <c r="BA904" s="146"/>
      <c r="BB904" s="145"/>
      <c r="BC904" s="336"/>
      <c r="BD904" s="303"/>
      <c r="BE904" s="163"/>
      <c r="BF904" s="306"/>
      <c r="BG904" s="302"/>
      <c r="BH904" s="303"/>
      <c r="BI904" s="336"/>
      <c r="BJ904" s="303"/>
      <c r="BK904" s="335" t="str">
        <f t="shared" si="88"/>
        <v/>
      </c>
      <c r="BL904" s="302"/>
      <c r="BM904" s="303"/>
      <c r="BN904" s="306"/>
      <c r="BO904" s="302"/>
      <c r="BP904" s="303"/>
      <c r="BQ904" s="306"/>
      <c r="BR904" s="303"/>
      <c r="BS904" s="148">
        <v>17</v>
      </c>
      <c r="BT904" s="335"/>
      <c r="BU904" s="302"/>
      <c r="BV904" s="302"/>
      <c r="BW904" s="303"/>
      <c r="BX904" s="2"/>
      <c r="BY904" s="8"/>
      <c r="BZ904" s="8"/>
      <c r="CA904" s="8"/>
      <c r="CB904" s="8"/>
      <c r="CC904" s="8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57"/>
      <c r="DI904" s="58"/>
      <c r="DJ904" s="58"/>
      <c r="DK904" s="57"/>
      <c r="DL904" s="58"/>
      <c r="DM904" s="58"/>
      <c r="DN904" s="57"/>
      <c r="DO904" s="58"/>
      <c r="DP904" s="59"/>
      <c r="DQ904" s="59"/>
      <c r="DR904" s="59"/>
      <c r="DZ904" s="133"/>
    </row>
    <row r="905" spans="1:130" ht="12.75" customHeight="1" x14ac:dyDescent="0.2">
      <c r="A905" s="1">
        <v>21</v>
      </c>
      <c r="B905" s="163" t="s">
        <v>186</v>
      </c>
      <c r="C905" s="163" t="s">
        <v>151</v>
      </c>
      <c r="D905" s="335"/>
      <c r="E905" s="302"/>
      <c r="F905" s="302"/>
      <c r="G905" s="302"/>
      <c r="H905" s="303"/>
      <c r="I905" s="335"/>
      <c r="J905" s="302"/>
      <c r="K905" s="302"/>
      <c r="L905" s="302"/>
      <c r="M905" s="303"/>
      <c r="N905" s="336" t="str">
        <f t="shared" si="85"/>
        <v/>
      </c>
      <c r="O905" s="302"/>
      <c r="P905" s="302"/>
      <c r="Q905" s="303"/>
      <c r="R905" s="335"/>
      <c r="S905" s="302"/>
      <c r="T905" s="303"/>
      <c r="U905" s="335"/>
      <c r="V905" s="302"/>
      <c r="W905" s="303"/>
      <c r="X905" s="336" t="str">
        <f t="shared" si="86"/>
        <v/>
      </c>
      <c r="Y905" s="303"/>
      <c r="Z905" s="335" t="str">
        <f t="shared" si="87"/>
        <v/>
      </c>
      <c r="AA905" s="302"/>
      <c r="AB905" s="303"/>
      <c r="AC905" s="144"/>
      <c r="AD905" s="145"/>
      <c r="AE905" s="336"/>
      <c r="AF905" s="302"/>
      <c r="AG905" s="302"/>
      <c r="AH905" s="303"/>
      <c r="AI905" s="146"/>
      <c r="AJ905" s="145"/>
      <c r="AK905" s="336"/>
      <c r="AL905" s="302"/>
      <c r="AM905" s="302"/>
      <c r="AN905" s="303"/>
      <c r="AO905" s="146"/>
      <c r="AP905" s="145"/>
      <c r="AQ905" s="336"/>
      <c r="AR905" s="302"/>
      <c r="AS905" s="302"/>
      <c r="AT905" s="303"/>
      <c r="AU905" s="146"/>
      <c r="AV905" s="145"/>
      <c r="AW905" s="336"/>
      <c r="AX905" s="302"/>
      <c r="AY905" s="302"/>
      <c r="AZ905" s="303"/>
      <c r="BA905" s="146"/>
      <c r="BB905" s="145"/>
      <c r="BC905" s="336"/>
      <c r="BD905" s="303"/>
      <c r="BE905" s="163"/>
      <c r="BF905" s="306"/>
      <c r="BG905" s="302"/>
      <c r="BH905" s="303"/>
      <c r="BI905" s="336"/>
      <c r="BJ905" s="303"/>
      <c r="BK905" s="335" t="str">
        <f t="shared" si="88"/>
        <v/>
      </c>
      <c r="BL905" s="302"/>
      <c r="BM905" s="303"/>
      <c r="BN905" s="306"/>
      <c r="BO905" s="302"/>
      <c r="BP905" s="303"/>
      <c r="BQ905" s="306"/>
      <c r="BR905" s="303"/>
      <c r="BS905" s="148">
        <v>18</v>
      </c>
      <c r="BT905" s="335"/>
      <c r="BU905" s="302"/>
      <c r="BV905" s="302"/>
      <c r="BW905" s="303"/>
      <c r="BX905" s="2"/>
      <c r="BY905" s="8"/>
      <c r="BZ905" s="8"/>
      <c r="CA905" s="8"/>
      <c r="CB905" s="8"/>
      <c r="CC905" s="8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57"/>
      <c r="DI905" s="58"/>
      <c r="DJ905" s="58"/>
      <c r="DK905" s="57"/>
      <c r="DL905" s="58"/>
      <c r="DM905" s="58"/>
      <c r="DN905" s="57"/>
      <c r="DO905" s="58"/>
      <c r="DP905" s="59"/>
      <c r="DQ905" s="59"/>
      <c r="DR905" s="59"/>
      <c r="DZ905" s="133"/>
    </row>
    <row r="906" spans="1:130" ht="12.75" customHeight="1" x14ac:dyDescent="0.2">
      <c r="A906" s="1">
        <v>21</v>
      </c>
      <c r="B906" s="163" t="s">
        <v>195</v>
      </c>
      <c r="C906" s="163" t="s">
        <v>158</v>
      </c>
      <c r="D906" s="335"/>
      <c r="E906" s="302"/>
      <c r="F906" s="302"/>
      <c r="G906" s="302"/>
      <c r="H906" s="303"/>
      <c r="I906" s="335"/>
      <c r="J906" s="302"/>
      <c r="K906" s="302"/>
      <c r="L906" s="302"/>
      <c r="M906" s="303"/>
      <c r="N906" s="336" t="str">
        <f t="shared" si="85"/>
        <v/>
      </c>
      <c r="O906" s="302"/>
      <c r="P906" s="302"/>
      <c r="Q906" s="303"/>
      <c r="R906" s="335"/>
      <c r="S906" s="302"/>
      <c r="T906" s="303"/>
      <c r="U906" s="335"/>
      <c r="V906" s="302"/>
      <c r="W906" s="303"/>
      <c r="X906" s="336" t="str">
        <f t="shared" si="86"/>
        <v/>
      </c>
      <c r="Y906" s="303"/>
      <c r="Z906" s="335" t="str">
        <f t="shared" si="87"/>
        <v/>
      </c>
      <c r="AA906" s="302"/>
      <c r="AB906" s="303"/>
      <c r="AC906" s="144"/>
      <c r="AD906" s="145"/>
      <c r="AE906" s="336"/>
      <c r="AF906" s="302"/>
      <c r="AG906" s="302"/>
      <c r="AH906" s="303"/>
      <c r="AI906" s="146"/>
      <c r="AJ906" s="145"/>
      <c r="AK906" s="336"/>
      <c r="AL906" s="302"/>
      <c r="AM906" s="302"/>
      <c r="AN906" s="303"/>
      <c r="AO906" s="146"/>
      <c r="AP906" s="145"/>
      <c r="AQ906" s="336"/>
      <c r="AR906" s="302"/>
      <c r="AS906" s="302"/>
      <c r="AT906" s="303"/>
      <c r="AU906" s="146"/>
      <c r="AV906" s="145"/>
      <c r="AW906" s="336"/>
      <c r="AX906" s="302"/>
      <c r="AY906" s="302"/>
      <c r="AZ906" s="303"/>
      <c r="BA906" s="146"/>
      <c r="BB906" s="145"/>
      <c r="BC906" s="336"/>
      <c r="BD906" s="303"/>
      <c r="BE906" s="163"/>
      <c r="BF906" s="306"/>
      <c r="BG906" s="302"/>
      <c r="BH906" s="303"/>
      <c r="BI906" s="336"/>
      <c r="BJ906" s="303"/>
      <c r="BK906" s="335" t="str">
        <f t="shared" si="88"/>
        <v/>
      </c>
      <c r="BL906" s="302"/>
      <c r="BM906" s="303"/>
      <c r="BN906" s="306"/>
      <c r="BO906" s="302"/>
      <c r="BP906" s="303"/>
      <c r="BQ906" s="306"/>
      <c r="BR906" s="303"/>
      <c r="BS906" s="148">
        <v>19</v>
      </c>
      <c r="BT906" s="335"/>
      <c r="BU906" s="302"/>
      <c r="BV906" s="302"/>
      <c r="BW906" s="303"/>
      <c r="BX906" s="2"/>
      <c r="BY906" s="8"/>
      <c r="BZ906" s="8"/>
      <c r="CA906" s="8"/>
      <c r="CB906" s="8"/>
      <c r="CC906" s="8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57"/>
      <c r="DI906" s="58"/>
      <c r="DJ906" s="58"/>
      <c r="DK906" s="57"/>
      <c r="DL906" s="58"/>
      <c r="DM906" s="58"/>
      <c r="DN906" s="57"/>
      <c r="DO906" s="58"/>
      <c r="DP906" s="59"/>
      <c r="DQ906" s="59"/>
      <c r="DR906" s="59"/>
      <c r="DZ906" s="133"/>
    </row>
    <row r="907" spans="1:130" ht="12.75" customHeight="1" x14ac:dyDescent="0.2">
      <c r="A907" s="1">
        <v>21</v>
      </c>
      <c r="B907" s="163" t="s">
        <v>201</v>
      </c>
      <c r="C907" s="163" t="s">
        <v>163</v>
      </c>
      <c r="D907" s="335"/>
      <c r="E907" s="302"/>
      <c r="F907" s="302"/>
      <c r="G907" s="302"/>
      <c r="H907" s="303"/>
      <c r="I907" s="335"/>
      <c r="J907" s="302"/>
      <c r="K907" s="302"/>
      <c r="L907" s="302"/>
      <c r="M907" s="303"/>
      <c r="N907" s="336" t="str">
        <f t="shared" si="85"/>
        <v/>
      </c>
      <c r="O907" s="302"/>
      <c r="P907" s="302"/>
      <c r="Q907" s="303"/>
      <c r="R907" s="335"/>
      <c r="S907" s="302"/>
      <c r="T907" s="303"/>
      <c r="U907" s="335"/>
      <c r="V907" s="302"/>
      <c r="W907" s="303"/>
      <c r="X907" s="336" t="str">
        <f t="shared" si="86"/>
        <v/>
      </c>
      <c r="Y907" s="303"/>
      <c r="Z907" s="335" t="str">
        <f t="shared" si="87"/>
        <v/>
      </c>
      <c r="AA907" s="302"/>
      <c r="AB907" s="303"/>
      <c r="AC907" s="144"/>
      <c r="AD907" s="145"/>
      <c r="AE907" s="336"/>
      <c r="AF907" s="302"/>
      <c r="AG907" s="302"/>
      <c r="AH907" s="303"/>
      <c r="AI907" s="146"/>
      <c r="AJ907" s="145"/>
      <c r="AK907" s="336"/>
      <c r="AL907" s="302"/>
      <c r="AM907" s="302"/>
      <c r="AN907" s="303"/>
      <c r="AO907" s="146"/>
      <c r="AP907" s="145"/>
      <c r="AQ907" s="336"/>
      <c r="AR907" s="302"/>
      <c r="AS907" s="302"/>
      <c r="AT907" s="303"/>
      <c r="AU907" s="146"/>
      <c r="AV907" s="145"/>
      <c r="AW907" s="336"/>
      <c r="AX907" s="302"/>
      <c r="AY907" s="302"/>
      <c r="AZ907" s="303"/>
      <c r="BA907" s="146"/>
      <c r="BB907" s="145"/>
      <c r="BC907" s="336"/>
      <c r="BD907" s="303"/>
      <c r="BE907" s="163"/>
      <c r="BF907" s="306"/>
      <c r="BG907" s="302"/>
      <c r="BH907" s="303"/>
      <c r="BI907" s="336"/>
      <c r="BJ907" s="303"/>
      <c r="BK907" s="335" t="str">
        <f t="shared" si="88"/>
        <v/>
      </c>
      <c r="BL907" s="302"/>
      <c r="BM907" s="303"/>
      <c r="BN907" s="306"/>
      <c r="BO907" s="302"/>
      <c r="BP907" s="303"/>
      <c r="BQ907" s="306"/>
      <c r="BR907" s="303"/>
      <c r="BS907" s="148">
        <v>20</v>
      </c>
      <c r="BT907" s="335"/>
      <c r="BU907" s="302"/>
      <c r="BV907" s="302"/>
      <c r="BW907" s="303"/>
      <c r="BX907" s="2"/>
      <c r="BY907" s="8"/>
      <c r="BZ907" s="8"/>
      <c r="CA907" s="8"/>
      <c r="CB907" s="8"/>
      <c r="CC907" s="8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57"/>
      <c r="DI907" s="58"/>
      <c r="DJ907" s="58"/>
      <c r="DK907" s="57"/>
      <c r="DL907" s="58"/>
      <c r="DM907" s="58"/>
      <c r="DN907" s="57"/>
      <c r="DO907" s="58"/>
      <c r="DP907" s="59"/>
      <c r="DQ907" s="59"/>
      <c r="DR907" s="59"/>
      <c r="DZ907" s="133"/>
    </row>
    <row r="908" spans="1:130" ht="12.75" customHeight="1" x14ac:dyDescent="0.2">
      <c r="A908" s="1">
        <v>21</v>
      </c>
      <c r="B908" s="163" t="s">
        <v>209</v>
      </c>
      <c r="C908" s="163" t="s">
        <v>171</v>
      </c>
      <c r="D908" s="335"/>
      <c r="E908" s="302"/>
      <c r="F908" s="302"/>
      <c r="G908" s="302"/>
      <c r="H908" s="303"/>
      <c r="I908" s="335"/>
      <c r="J908" s="302"/>
      <c r="K908" s="302"/>
      <c r="L908" s="302"/>
      <c r="M908" s="303"/>
      <c r="N908" s="336" t="str">
        <f t="shared" si="85"/>
        <v/>
      </c>
      <c r="O908" s="302"/>
      <c r="P908" s="302"/>
      <c r="Q908" s="303"/>
      <c r="R908" s="335"/>
      <c r="S908" s="302"/>
      <c r="T908" s="303"/>
      <c r="U908" s="335"/>
      <c r="V908" s="302"/>
      <c r="W908" s="303"/>
      <c r="X908" s="336" t="str">
        <f t="shared" si="86"/>
        <v/>
      </c>
      <c r="Y908" s="303"/>
      <c r="Z908" s="335" t="str">
        <f t="shared" si="87"/>
        <v/>
      </c>
      <c r="AA908" s="302"/>
      <c r="AB908" s="303"/>
      <c r="AC908" s="144"/>
      <c r="AD908" s="145"/>
      <c r="AE908" s="336"/>
      <c r="AF908" s="302"/>
      <c r="AG908" s="302"/>
      <c r="AH908" s="303"/>
      <c r="AI908" s="146"/>
      <c r="AJ908" s="145"/>
      <c r="AK908" s="336"/>
      <c r="AL908" s="302"/>
      <c r="AM908" s="302"/>
      <c r="AN908" s="303"/>
      <c r="AO908" s="146"/>
      <c r="AP908" s="145"/>
      <c r="AQ908" s="336"/>
      <c r="AR908" s="302"/>
      <c r="AS908" s="302"/>
      <c r="AT908" s="303"/>
      <c r="AU908" s="146"/>
      <c r="AV908" s="145"/>
      <c r="AW908" s="336"/>
      <c r="AX908" s="302"/>
      <c r="AY908" s="302"/>
      <c r="AZ908" s="303"/>
      <c r="BA908" s="146"/>
      <c r="BB908" s="145"/>
      <c r="BC908" s="336"/>
      <c r="BD908" s="303"/>
      <c r="BE908" s="163"/>
      <c r="BF908" s="306"/>
      <c r="BG908" s="302"/>
      <c r="BH908" s="303"/>
      <c r="BI908" s="336"/>
      <c r="BJ908" s="303"/>
      <c r="BK908" s="335" t="str">
        <f t="shared" si="88"/>
        <v/>
      </c>
      <c r="BL908" s="302"/>
      <c r="BM908" s="303"/>
      <c r="BN908" s="306"/>
      <c r="BO908" s="302"/>
      <c r="BP908" s="303"/>
      <c r="BQ908" s="306"/>
      <c r="BR908" s="303"/>
      <c r="BS908" s="148">
        <v>21</v>
      </c>
      <c r="BT908" s="335"/>
      <c r="BU908" s="302"/>
      <c r="BV908" s="302"/>
      <c r="BW908" s="303"/>
      <c r="BX908" s="2"/>
      <c r="BY908" s="8"/>
      <c r="BZ908" s="8"/>
      <c r="CA908" s="8"/>
      <c r="CB908" s="8"/>
      <c r="CC908" s="8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57"/>
      <c r="DI908" s="58"/>
      <c r="DJ908" s="58"/>
      <c r="DK908" s="57"/>
      <c r="DL908" s="58"/>
      <c r="DM908" s="58"/>
      <c r="DN908" s="57"/>
      <c r="DO908" s="58"/>
      <c r="DP908" s="59"/>
      <c r="DQ908" s="59"/>
      <c r="DR908" s="59"/>
      <c r="DZ908" s="133"/>
    </row>
    <row r="909" spans="1:130" ht="12.75" customHeight="1" x14ac:dyDescent="0.2">
      <c r="A909" s="1">
        <v>21</v>
      </c>
      <c r="B909" s="163" t="s">
        <v>216</v>
      </c>
      <c r="C909" s="163" t="s">
        <v>177</v>
      </c>
      <c r="D909" s="335"/>
      <c r="E909" s="302"/>
      <c r="F909" s="302"/>
      <c r="G909" s="302"/>
      <c r="H909" s="303"/>
      <c r="I909" s="335"/>
      <c r="J909" s="302"/>
      <c r="K909" s="302"/>
      <c r="L909" s="302"/>
      <c r="M909" s="303"/>
      <c r="N909" s="336" t="str">
        <f t="shared" si="85"/>
        <v/>
      </c>
      <c r="O909" s="302"/>
      <c r="P909" s="302"/>
      <c r="Q909" s="303"/>
      <c r="R909" s="335"/>
      <c r="S909" s="302"/>
      <c r="T909" s="303"/>
      <c r="U909" s="335"/>
      <c r="V909" s="302"/>
      <c r="W909" s="303"/>
      <c r="X909" s="336" t="str">
        <f t="shared" si="86"/>
        <v/>
      </c>
      <c r="Y909" s="303"/>
      <c r="Z909" s="335" t="str">
        <f t="shared" si="87"/>
        <v/>
      </c>
      <c r="AA909" s="302"/>
      <c r="AB909" s="303"/>
      <c r="AC909" s="144"/>
      <c r="AD909" s="145"/>
      <c r="AE909" s="336"/>
      <c r="AF909" s="302"/>
      <c r="AG909" s="302"/>
      <c r="AH909" s="303"/>
      <c r="AI909" s="146"/>
      <c r="AJ909" s="145"/>
      <c r="AK909" s="336"/>
      <c r="AL909" s="302"/>
      <c r="AM909" s="302"/>
      <c r="AN909" s="303"/>
      <c r="AO909" s="146"/>
      <c r="AP909" s="145"/>
      <c r="AQ909" s="336"/>
      <c r="AR909" s="302"/>
      <c r="AS909" s="302"/>
      <c r="AT909" s="303"/>
      <c r="AU909" s="146"/>
      <c r="AV909" s="145"/>
      <c r="AW909" s="336"/>
      <c r="AX909" s="302"/>
      <c r="AY909" s="302"/>
      <c r="AZ909" s="303"/>
      <c r="BA909" s="146"/>
      <c r="BB909" s="145"/>
      <c r="BC909" s="336"/>
      <c r="BD909" s="303"/>
      <c r="BE909" s="163"/>
      <c r="BF909" s="306"/>
      <c r="BG909" s="302"/>
      <c r="BH909" s="303"/>
      <c r="BI909" s="336"/>
      <c r="BJ909" s="303"/>
      <c r="BK909" s="335" t="str">
        <f t="shared" si="88"/>
        <v/>
      </c>
      <c r="BL909" s="302"/>
      <c r="BM909" s="303"/>
      <c r="BN909" s="306"/>
      <c r="BO909" s="302"/>
      <c r="BP909" s="303"/>
      <c r="BQ909" s="306"/>
      <c r="BR909" s="303"/>
      <c r="BS909" s="148">
        <v>22</v>
      </c>
      <c r="BT909" s="335"/>
      <c r="BU909" s="302"/>
      <c r="BV909" s="302"/>
      <c r="BW909" s="303"/>
      <c r="BX909" s="2"/>
      <c r="BY909" s="8"/>
      <c r="BZ909" s="8"/>
      <c r="CA909" s="8"/>
      <c r="CB909" s="8"/>
      <c r="CC909" s="8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57"/>
      <c r="DI909" s="58"/>
      <c r="DJ909" s="58"/>
      <c r="DK909" s="57"/>
      <c r="DL909" s="58"/>
      <c r="DM909" s="58"/>
      <c r="DN909" s="57"/>
      <c r="DO909" s="58"/>
      <c r="DP909" s="59"/>
      <c r="DQ909" s="59"/>
      <c r="DR909" s="59"/>
      <c r="DZ909" s="133"/>
    </row>
    <row r="910" spans="1:130" ht="12.75" customHeight="1" x14ac:dyDescent="0.2">
      <c r="A910" s="1">
        <v>21</v>
      </c>
      <c r="B910" s="163" t="s">
        <v>224</v>
      </c>
      <c r="C910" s="163" t="s">
        <v>186</v>
      </c>
      <c r="D910" s="335"/>
      <c r="E910" s="302"/>
      <c r="F910" s="302"/>
      <c r="G910" s="302"/>
      <c r="H910" s="303"/>
      <c r="I910" s="335"/>
      <c r="J910" s="302"/>
      <c r="K910" s="302"/>
      <c r="L910" s="302"/>
      <c r="M910" s="303"/>
      <c r="N910" s="336" t="str">
        <f t="shared" si="85"/>
        <v/>
      </c>
      <c r="O910" s="302"/>
      <c r="P910" s="302"/>
      <c r="Q910" s="303"/>
      <c r="R910" s="335"/>
      <c r="S910" s="302"/>
      <c r="T910" s="303"/>
      <c r="U910" s="335"/>
      <c r="V910" s="302"/>
      <c r="W910" s="303"/>
      <c r="X910" s="336" t="str">
        <f t="shared" si="86"/>
        <v/>
      </c>
      <c r="Y910" s="303"/>
      <c r="Z910" s="335" t="str">
        <f t="shared" si="87"/>
        <v/>
      </c>
      <c r="AA910" s="302"/>
      <c r="AB910" s="303"/>
      <c r="AC910" s="144"/>
      <c r="AD910" s="145"/>
      <c r="AE910" s="336"/>
      <c r="AF910" s="302"/>
      <c r="AG910" s="302"/>
      <c r="AH910" s="303"/>
      <c r="AI910" s="146"/>
      <c r="AJ910" s="145"/>
      <c r="AK910" s="336"/>
      <c r="AL910" s="302"/>
      <c r="AM910" s="302"/>
      <c r="AN910" s="303"/>
      <c r="AO910" s="146"/>
      <c r="AP910" s="145"/>
      <c r="AQ910" s="336"/>
      <c r="AR910" s="302"/>
      <c r="AS910" s="302"/>
      <c r="AT910" s="303"/>
      <c r="AU910" s="146"/>
      <c r="AV910" s="145"/>
      <c r="AW910" s="336"/>
      <c r="AX910" s="302"/>
      <c r="AY910" s="302"/>
      <c r="AZ910" s="303"/>
      <c r="BA910" s="146"/>
      <c r="BB910" s="145"/>
      <c r="BC910" s="336"/>
      <c r="BD910" s="303"/>
      <c r="BE910" s="163"/>
      <c r="BF910" s="306"/>
      <c r="BG910" s="302"/>
      <c r="BH910" s="303"/>
      <c r="BI910" s="336"/>
      <c r="BJ910" s="303"/>
      <c r="BK910" s="335" t="str">
        <f t="shared" si="88"/>
        <v/>
      </c>
      <c r="BL910" s="302"/>
      <c r="BM910" s="303"/>
      <c r="BN910" s="306"/>
      <c r="BO910" s="302"/>
      <c r="BP910" s="303"/>
      <c r="BQ910" s="306"/>
      <c r="BR910" s="303"/>
      <c r="BS910" s="148">
        <v>23</v>
      </c>
      <c r="BT910" s="335"/>
      <c r="BU910" s="302"/>
      <c r="BV910" s="302"/>
      <c r="BW910" s="303"/>
      <c r="BX910" s="2"/>
      <c r="BY910" s="8"/>
      <c r="BZ910" s="8"/>
      <c r="CA910" s="8"/>
      <c r="CB910" s="8"/>
      <c r="CC910" s="8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57"/>
      <c r="DI910" s="58"/>
      <c r="DJ910" s="58"/>
      <c r="DK910" s="57"/>
      <c r="DL910" s="58"/>
      <c r="DM910" s="58"/>
      <c r="DN910" s="57"/>
      <c r="DO910" s="58"/>
      <c r="DP910" s="59"/>
      <c r="DQ910" s="59"/>
      <c r="DR910" s="59"/>
      <c r="DZ910" s="133"/>
    </row>
    <row r="911" spans="1:130" ht="12.75" customHeight="1" x14ac:dyDescent="0.2">
      <c r="A911" s="1">
        <v>21</v>
      </c>
      <c r="B911" s="163" t="s">
        <v>232</v>
      </c>
      <c r="C911" s="163" t="s">
        <v>195</v>
      </c>
      <c r="D911" s="335"/>
      <c r="E911" s="302"/>
      <c r="F911" s="302"/>
      <c r="G911" s="302"/>
      <c r="H911" s="303"/>
      <c r="I911" s="335"/>
      <c r="J911" s="302"/>
      <c r="K911" s="302"/>
      <c r="L911" s="302"/>
      <c r="M911" s="303"/>
      <c r="N911" s="336" t="str">
        <f t="shared" si="85"/>
        <v/>
      </c>
      <c r="O911" s="302"/>
      <c r="P911" s="302"/>
      <c r="Q911" s="303"/>
      <c r="R911" s="335"/>
      <c r="S911" s="302"/>
      <c r="T911" s="303"/>
      <c r="U911" s="335"/>
      <c r="V911" s="302"/>
      <c r="W911" s="303"/>
      <c r="X911" s="336" t="str">
        <f t="shared" si="86"/>
        <v/>
      </c>
      <c r="Y911" s="303"/>
      <c r="Z911" s="335" t="str">
        <f t="shared" si="87"/>
        <v/>
      </c>
      <c r="AA911" s="302"/>
      <c r="AB911" s="303"/>
      <c r="AC911" s="144"/>
      <c r="AD911" s="145"/>
      <c r="AE911" s="336"/>
      <c r="AF911" s="302"/>
      <c r="AG911" s="302"/>
      <c r="AH911" s="303"/>
      <c r="AI911" s="146"/>
      <c r="AJ911" s="145"/>
      <c r="AK911" s="336"/>
      <c r="AL911" s="302"/>
      <c r="AM911" s="302"/>
      <c r="AN911" s="303"/>
      <c r="AO911" s="146"/>
      <c r="AP911" s="145"/>
      <c r="AQ911" s="336"/>
      <c r="AR911" s="302"/>
      <c r="AS911" s="302"/>
      <c r="AT911" s="303"/>
      <c r="AU911" s="146"/>
      <c r="AV911" s="145"/>
      <c r="AW911" s="336"/>
      <c r="AX911" s="302"/>
      <c r="AY911" s="302"/>
      <c r="AZ911" s="303"/>
      <c r="BA911" s="146"/>
      <c r="BB911" s="145"/>
      <c r="BC911" s="336"/>
      <c r="BD911" s="303"/>
      <c r="BE911" s="163"/>
      <c r="BF911" s="306"/>
      <c r="BG911" s="302"/>
      <c r="BH911" s="303"/>
      <c r="BI911" s="336"/>
      <c r="BJ911" s="303"/>
      <c r="BK911" s="335" t="str">
        <f t="shared" si="88"/>
        <v/>
      </c>
      <c r="BL911" s="302"/>
      <c r="BM911" s="303"/>
      <c r="BN911" s="306"/>
      <c r="BO911" s="302"/>
      <c r="BP911" s="303"/>
      <c r="BQ911" s="306"/>
      <c r="BR911" s="303"/>
      <c r="BS911" s="148">
        <v>24</v>
      </c>
      <c r="BT911" s="335"/>
      <c r="BU911" s="302"/>
      <c r="BV911" s="302"/>
      <c r="BW911" s="303"/>
      <c r="BX911" s="2"/>
      <c r="BY911" s="8"/>
      <c r="BZ911" s="8"/>
      <c r="CA911" s="8"/>
      <c r="CB911" s="8"/>
      <c r="CC911" s="8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57"/>
      <c r="DI911" s="58"/>
      <c r="DJ911" s="58"/>
      <c r="DK911" s="57"/>
      <c r="DL911" s="58"/>
      <c r="DM911" s="58"/>
      <c r="DN911" s="57"/>
      <c r="DO911" s="58"/>
      <c r="DP911" s="59"/>
      <c r="DQ911" s="59"/>
      <c r="DR911" s="59"/>
      <c r="DZ911" s="133"/>
    </row>
    <row r="912" spans="1:130" ht="12.75" customHeight="1" x14ac:dyDescent="0.2">
      <c r="A912" s="1">
        <v>21</v>
      </c>
      <c r="B912" s="163" t="s">
        <v>239</v>
      </c>
      <c r="C912" s="163" t="s">
        <v>201</v>
      </c>
      <c r="D912" s="335"/>
      <c r="E912" s="302"/>
      <c r="F912" s="302"/>
      <c r="G912" s="302"/>
      <c r="H912" s="303"/>
      <c r="I912" s="335"/>
      <c r="J912" s="302"/>
      <c r="K912" s="302"/>
      <c r="L912" s="302"/>
      <c r="M912" s="303"/>
      <c r="N912" s="336" t="str">
        <f t="shared" si="85"/>
        <v/>
      </c>
      <c r="O912" s="302"/>
      <c r="P912" s="302"/>
      <c r="Q912" s="303"/>
      <c r="R912" s="335"/>
      <c r="S912" s="302"/>
      <c r="T912" s="303"/>
      <c r="U912" s="335"/>
      <c r="V912" s="302"/>
      <c r="W912" s="303"/>
      <c r="X912" s="336" t="str">
        <f t="shared" si="86"/>
        <v/>
      </c>
      <c r="Y912" s="303"/>
      <c r="Z912" s="335" t="str">
        <f t="shared" si="87"/>
        <v/>
      </c>
      <c r="AA912" s="302"/>
      <c r="AB912" s="303"/>
      <c r="AC912" s="144"/>
      <c r="AD912" s="145"/>
      <c r="AE912" s="336"/>
      <c r="AF912" s="302"/>
      <c r="AG912" s="302"/>
      <c r="AH912" s="303"/>
      <c r="AI912" s="146"/>
      <c r="AJ912" s="145"/>
      <c r="AK912" s="336"/>
      <c r="AL912" s="302"/>
      <c r="AM912" s="302"/>
      <c r="AN912" s="303"/>
      <c r="AO912" s="146"/>
      <c r="AP912" s="145"/>
      <c r="AQ912" s="336"/>
      <c r="AR912" s="302"/>
      <c r="AS912" s="302"/>
      <c r="AT912" s="303"/>
      <c r="AU912" s="146"/>
      <c r="AV912" s="145"/>
      <c r="AW912" s="336"/>
      <c r="AX912" s="302"/>
      <c r="AY912" s="302"/>
      <c r="AZ912" s="303"/>
      <c r="BA912" s="146"/>
      <c r="BB912" s="145"/>
      <c r="BC912" s="336"/>
      <c r="BD912" s="303"/>
      <c r="BE912" s="163"/>
      <c r="BF912" s="306"/>
      <c r="BG912" s="302"/>
      <c r="BH912" s="303"/>
      <c r="BI912" s="336"/>
      <c r="BJ912" s="303"/>
      <c r="BK912" s="335" t="str">
        <f t="shared" si="88"/>
        <v/>
      </c>
      <c r="BL912" s="302"/>
      <c r="BM912" s="303"/>
      <c r="BN912" s="306"/>
      <c r="BO912" s="302"/>
      <c r="BP912" s="303"/>
      <c r="BQ912" s="306"/>
      <c r="BR912" s="303"/>
      <c r="BS912" s="147" t="s">
        <v>19</v>
      </c>
      <c r="BT912" s="335"/>
      <c r="BU912" s="302"/>
      <c r="BV912" s="302"/>
      <c r="BW912" s="303"/>
      <c r="BX912" s="2"/>
      <c r="BY912" s="8"/>
      <c r="BZ912" s="8"/>
      <c r="CA912" s="8"/>
      <c r="CB912" s="8"/>
      <c r="CC912" s="8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57"/>
      <c r="DI912" s="58"/>
      <c r="DJ912" s="58"/>
      <c r="DK912" s="57"/>
      <c r="DL912" s="58"/>
      <c r="DM912" s="58"/>
      <c r="DN912" s="57"/>
      <c r="DO912" s="58"/>
      <c r="DP912" s="59"/>
      <c r="DQ912" s="59"/>
      <c r="DR912" s="59"/>
      <c r="DZ912" s="133"/>
    </row>
    <row r="913" spans="1:130" ht="12.75" customHeight="1" x14ac:dyDescent="0.2">
      <c r="A913" s="1">
        <v>21</v>
      </c>
      <c r="B913" s="162" t="s">
        <v>2</v>
      </c>
      <c r="C913" s="162" t="s">
        <v>209</v>
      </c>
      <c r="D913" s="335"/>
      <c r="E913" s="302"/>
      <c r="F913" s="302"/>
      <c r="G913" s="302"/>
      <c r="H913" s="303"/>
      <c r="I913" s="335"/>
      <c r="J913" s="302"/>
      <c r="K913" s="302"/>
      <c r="L913" s="302"/>
      <c r="M913" s="303"/>
      <c r="N913" s="336" t="str">
        <f t="shared" si="85"/>
        <v/>
      </c>
      <c r="O913" s="302"/>
      <c r="P913" s="302"/>
      <c r="Q913" s="303"/>
      <c r="R913" s="335"/>
      <c r="S913" s="302"/>
      <c r="T913" s="303"/>
      <c r="U913" s="335"/>
      <c r="V913" s="302"/>
      <c r="W913" s="303"/>
      <c r="X913" s="336" t="str">
        <f t="shared" si="86"/>
        <v/>
      </c>
      <c r="Y913" s="303"/>
      <c r="Z913" s="335" t="str">
        <f t="shared" si="87"/>
        <v/>
      </c>
      <c r="AA913" s="302"/>
      <c r="AB913" s="303"/>
      <c r="AC913" s="144"/>
      <c r="AD913" s="145"/>
      <c r="AE913" s="336"/>
      <c r="AF913" s="302"/>
      <c r="AG913" s="302"/>
      <c r="AH913" s="303"/>
      <c r="AI913" s="146"/>
      <c r="AJ913" s="145"/>
      <c r="AK913" s="336"/>
      <c r="AL913" s="302"/>
      <c r="AM913" s="302"/>
      <c r="AN913" s="303"/>
      <c r="AO913" s="146"/>
      <c r="AP913" s="145"/>
      <c r="AQ913" s="336"/>
      <c r="AR913" s="302"/>
      <c r="AS913" s="302"/>
      <c r="AT913" s="303"/>
      <c r="AU913" s="146"/>
      <c r="AV913" s="145"/>
      <c r="AW913" s="336"/>
      <c r="AX913" s="302"/>
      <c r="AY913" s="302"/>
      <c r="AZ913" s="303"/>
      <c r="BA913" s="146"/>
      <c r="BB913" s="145"/>
      <c r="BC913" s="336"/>
      <c r="BD913" s="303"/>
      <c r="BE913" s="163"/>
      <c r="BF913" s="306"/>
      <c r="BG913" s="302"/>
      <c r="BH913" s="303"/>
      <c r="BI913" s="336"/>
      <c r="BJ913" s="303"/>
      <c r="BK913" s="335" t="str">
        <f t="shared" si="88"/>
        <v/>
      </c>
      <c r="BL913" s="302"/>
      <c r="BM913" s="303"/>
      <c r="BN913" s="306"/>
      <c r="BO913" s="302"/>
      <c r="BP913" s="303"/>
      <c r="BQ913" s="306"/>
      <c r="BR913" s="303"/>
      <c r="BS913" s="147" t="s">
        <v>27</v>
      </c>
      <c r="BT913" s="335"/>
      <c r="BU913" s="302"/>
      <c r="BV913" s="302"/>
      <c r="BW913" s="303"/>
      <c r="BX913" s="2"/>
      <c r="BY913" s="8"/>
      <c r="BZ913" s="8"/>
      <c r="CA913" s="8"/>
      <c r="CB913" s="8"/>
      <c r="CC913" s="8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57"/>
      <c r="DI913" s="58"/>
      <c r="DJ913" s="58"/>
      <c r="DK913" s="57"/>
      <c r="DL913" s="58"/>
      <c r="DM913" s="58"/>
      <c r="DN913" s="57"/>
      <c r="DO913" s="58"/>
      <c r="DP913" s="59"/>
      <c r="DQ913" s="59"/>
      <c r="DR913" s="59"/>
      <c r="DZ913" s="133"/>
    </row>
    <row r="914" spans="1:130" ht="12.75" customHeight="1" x14ac:dyDescent="0.2">
      <c r="A914" s="1">
        <v>21</v>
      </c>
      <c r="B914" s="162" t="s">
        <v>19</v>
      </c>
      <c r="C914" s="162" t="s">
        <v>216</v>
      </c>
      <c r="D914" s="335"/>
      <c r="E914" s="302"/>
      <c r="F914" s="302"/>
      <c r="G914" s="302"/>
      <c r="H914" s="303"/>
      <c r="I914" s="335"/>
      <c r="J914" s="302"/>
      <c r="K914" s="302"/>
      <c r="L914" s="302"/>
      <c r="M914" s="303"/>
      <c r="N914" s="336" t="str">
        <f t="shared" si="85"/>
        <v/>
      </c>
      <c r="O914" s="302"/>
      <c r="P914" s="302"/>
      <c r="Q914" s="303"/>
      <c r="R914" s="335"/>
      <c r="S914" s="302"/>
      <c r="T914" s="303"/>
      <c r="U914" s="335"/>
      <c r="V914" s="302"/>
      <c r="W914" s="303"/>
      <c r="X914" s="336" t="str">
        <f t="shared" si="86"/>
        <v/>
      </c>
      <c r="Y914" s="303"/>
      <c r="Z914" s="335" t="str">
        <f t="shared" si="87"/>
        <v/>
      </c>
      <c r="AA914" s="302"/>
      <c r="AB914" s="303"/>
      <c r="AC914" s="144"/>
      <c r="AD914" s="145"/>
      <c r="AE914" s="336"/>
      <c r="AF914" s="302"/>
      <c r="AG914" s="302"/>
      <c r="AH914" s="303"/>
      <c r="AI914" s="146"/>
      <c r="AJ914" s="145"/>
      <c r="AK914" s="336"/>
      <c r="AL914" s="302"/>
      <c r="AM914" s="302"/>
      <c r="AN914" s="303"/>
      <c r="AO914" s="146"/>
      <c r="AP914" s="145"/>
      <c r="AQ914" s="336"/>
      <c r="AR914" s="302"/>
      <c r="AS914" s="302"/>
      <c r="AT914" s="303"/>
      <c r="AU914" s="146"/>
      <c r="AV914" s="145"/>
      <c r="AW914" s="336"/>
      <c r="AX914" s="302"/>
      <c r="AY914" s="302"/>
      <c r="AZ914" s="303"/>
      <c r="BA914" s="146"/>
      <c r="BB914" s="145"/>
      <c r="BC914" s="336"/>
      <c r="BD914" s="303"/>
      <c r="BE914" s="163"/>
      <c r="BF914" s="306"/>
      <c r="BG914" s="302"/>
      <c r="BH914" s="303"/>
      <c r="BI914" s="336"/>
      <c r="BJ914" s="303"/>
      <c r="BK914" s="335" t="str">
        <f t="shared" si="88"/>
        <v/>
      </c>
      <c r="BL914" s="302"/>
      <c r="BM914" s="303"/>
      <c r="BN914" s="306"/>
      <c r="BO914" s="302"/>
      <c r="BP914" s="303"/>
      <c r="BQ914" s="306"/>
      <c r="BR914" s="303"/>
      <c r="BS914" s="147" t="s">
        <v>33</v>
      </c>
      <c r="BT914" s="335"/>
      <c r="BU914" s="302"/>
      <c r="BV914" s="302"/>
      <c r="BW914" s="303"/>
      <c r="BX914" s="2"/>
      <c r="BY914" s="8"/>
      <c r="BZ914" s="8"/>
      <c r="CA914" s="8"/>
      <c r="CB914" s="8"/>
      <c r="CC914" s="8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57"/>
      <c r="DI914" s="58"/>
      <c r="DJ914" s="58"/>
      <c r="DK914" s="57"/>
      <c r="DL914" s="58"/>
      <c r="DM914" s="58"/>
      <c r="DN914" s="57"/>
      <c r="DO914" s="58"/>
      <c r="DP914" s="59"/>
      <c r="DQ914" s="59"/>
      <c r="DR914" s="59"/>
      <c r="DZ914" s="133"/>
    </row>
    <row r="915" spans="1:130" ht="12.75" customHeight="1" x14ac:dyDescent="0.2">
      <c r="A915" s="1">
        <v>21</v>
      </c>
      <c r="B915" s="162" t="s">
        <v>27</v>
      </c>
      <c r="C915" s="162" t="s">
        <v>224</v>
      </c>
      <c r="D915" s="335"/>
      <c r="E915" s="302"/>
      <c r="F915" s="302"/>
      <c r="G915" s="302"/>
      <c r="H915" s="303"/>
      <c r="I915" s="335"/>
      <c r="J915" s="302"/>
      <c r="K915" s="302"/>
      <c r="L915" s="302"/>
      <c r="M915" s="303"/>
      <c r="N915" s="336" t="str">
        <f t="shared" si="85"/>
        <v/>
      </c>
      <c r="O915" s="302"/>
      <c r="P915" s="302"/>
      <c r="Q915" s="303"/>
      <c r="R915" s="335"/>
      <c r="S915" s="302"/>
      <c r="T915" s="303"/>
      <c r="U915" s="335"/>
      <c r="V915" s="302"/>
      <c r="W915" s="303"/>
      <c r="X915" s="336" t="str">
        <f t="shared" si="86"/>
        <v/>
      </c>
      <c r="Y915" s="303"/>
      <c r="Z915" s="335" t="str">
        <f t="shared" si="87"/>
        <v/>
      </c>
      <c r="AA915" s="302"/>
      <c r="AB915" s="303"/>
      <c r="AC915" s="144"/>
      <c r="AD915" s="145"/>
      <c r="AE915" s="336"/>
      <c r="AF915" s="302"/>
      <c r="AG915" s="302"/>
      <c r="AH915" s="303"/>
      <c r="AI915" s="146"/>
      <c r="AJ915" s="145"/>
      <c r="AK915" s="336"/>
      <c r="AL915" s="302"/>
      <c r="AM915" s="302"/>
      <c r="AN915" s="303"/>
      <c r="AO915" s="146"/>
      <c r="AP915" s="145"/>
      <c r="AQ915" s="336"/>
      <c r="AR915" s="302"/>
      <c r="AS915" s="302"/>
      <c r="AT915" s="303"/>
      <c r="AU915" s="146"/>
      <c r="AV915" s="145"/>
      <c r="AW915" s="336"/>
      <c r="AX915" s="302"/>
      <c r="AY915" s="302"/>
      <c r="AZ915" s="303"/>
      <c r="BA915" s="146"/>
      <c r="BB915" s="145"/>
      <c r="BC915" s="336"/>
      <c r="BD915" s="303"/>
      <c r="BE915" s="163"/>
      <c r="BF915" s="306"/>
      <c r="BG915" s="302"/>
      <c r="BH915" s="303"/>
      <c r="BI915" s="336"/>
      <c r="BJ915" s="303"/>
      <c r="BK915" s="335" t="str">
        <f t="shared" si="88"/>
        <v/>
      </c>
      <c r="BL915" s="302"/>
      <c r="BM915" s="303"/>
      <c r="BN915" s="306"/>
      <c r="BO915" s="302"/>
      <c r="BP915" s="303"/>
      <c r="BQ915" s="306"/>
      <c r="BR915" s="303"/>
      <c r="BS915" s="147" t="s">
        <v>47</v>
      </c>
      <c r="BT915" s="335"/>
      <c r="BU915" s="302"/>
      <c r="BV915" s="302"/>
      <c r="BW915" s="303"/>
      <c r="BX915" s="2"/>
      <c r="BY915" s="8"/>
      <c r="BZ915" s="8"/>
      <c r="CA915" s="8"/>
      <c r="CB915" s="8"/>
      <c r="CC915" s="8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57"/>
      <c r="DI915" s="58"/>
      <c r="DJ915" s="58"/>
      <c r="DK915" s="57"/>
      <c r="DL915" s="58"/>
      <c r="DM915" s="58"/>
      <c r="DN915" s="57"/>
      <c r="DO915" s="58"/>
      <c r="DP915" s="59"/>
      <c r="DQ915" s="59"/>
      <c r="DR915" s="59"/>
      <c r="DZ915" s="133"/>
    </row>
    <row r="916" spans="1:130" ht="12.75" customHeight="1" x14ac:dyDescent="0.2">
      <c r="A916" s="1">
        <v>21</v>
      </c>
      <c r="B916" s="162" t="s">
        <v>33</v>
      </c>
      <c r="C916" s="162" t="s">
        <v>232</v>
      </c>
      <c r="D916" s="335"/>
      <c r="E916" s="302"/>
      <c r="F916" s="302"/>
      <c r="G916" s="302"/>
      <c r="H916" s="303"/>
      <c r="I916" s="335"/>
      <c r="J916" s="302"/>
      <c r="K916" s="302"/>
      <c r="L916" s="302"/>
      <c r="M916" s="303"/>
      <c r="N916" s="336" t="str">
        <f t="shared" si="85"/>
        <v/>
      </c>
      <c r="O916" s="302"/>
      <c r="P916" s="302"/>
      <c r="Q916" s="303"/>
      <c r="R916" s="335"/>
      <c r="S916" s="302"/>
      <c r="T916" s="303"/>
      <c r="U916" s="335"/>
      <c r="V916" s="302"/>
      <c r="W916" s="303"/>
      <c r="X916" s="336" t="str">
        <f t="shared" si="86"/>
        <v/>
      </c>
      <c r="Y916" s="303"/>
      <c r="Z916" s="335" t="str">
        <f t="shared" si="87"/>
        <v/>
      </c>
      <c r="AA916" s="302"/>
      <c r="AB916" s="303"/>
      <c r="AC916" s="144"/>
      <c r="AD916" s="145"/>
      <c r="AE916" s="336"/>
      <c r="AF916" s="302"/>
      <c r="AG916" s="302"/>
      <c r="AH916" s="303"/>
      <c r="AI916" s="146"/>
      <c r="AJ916" s="145"/>
      <c r="AK916" s="336"/>
      <c r="AL916" s="302"/>
      <c r="AM916" s="302"/>
      <c r="AN916" s="303"/>
      <c r="AO916" s="146"/>
      <c r="AP916" s="145"/>
      <c r="AQ916" s="336"/>
      <c r="AR916" s="302"/>
      <c r="AS916" s="302"/>
      <c r="AT916" s="303"/>
      <c r="AU916" s="146"/>
      <c r="AV916" s="145"/>
      <c r="AW916" s="336"/>
      <c r="AX916" s="302"/>
      <c r="AY916" s="302"/>
      <c r="AZ916" s="303"/>
      <c r="BA916" s="146"/>
      <c r="BB916" s="145"/>
      <c r="BC916" s="336"/>
      <c r="BD916" s="303"/>
      <c r="BE916" s="163"/>
      <c r="BF916" s="306"/>
      <c r="BG916" s="302"/>
      <c r="BH916" s="303"/>
      <c r="BI916" s="336"/>
      <c r="BJ916" s="303"/>
      <c r="BK916" s="335" t="str">
        <f t="shared" si="88"/>
        <v/>
      </c>
      <c r="BL916" s="302"/>
      <c r="BM916" s="303"/>
      <c r="BN916" s="306"/>
      <c r="BO916" s="302"/>
      <c r="BP916" s="303"/>
      <c r="BQ916" s="306"/>
      <c r="BR916" s="303"/>
      <c r="BS916" s="147" t="s">
        <v>75</v>
      </c>
      <c r="BT916" s="335"/>
      <c r="BU916" s="302"/>
      <c r="BV916" s="302"/>
      <c r="BW916" s="303"/>
      <c r="BX916" s="2"/>
      <c r="BY916" s="8"/>
      <c r="BZ916" s="8"/>
      <c r="CA916" s="8"/>
      <c r="CB916" s="8"/>
      <c r="CC916" s="8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57"/>
      <c r="DI916" s="58"/>
      <c r="DJ916" s="58"/>
      <c r="DK916" s="57"/>
      <c r="DL916" s="58"/>
      <c r="DM916" s="58"/>
      <c r="DN916" s="57"/>
      <c r="DO916" s="58"/>
      <c r="DP916" s="59"/>
      <c r="DQ916" s="59"/>
      <c r="DR916" s="59"/>
      <c r="DZ916" s="133"/>
    </row>
    <row r="917" spans="1:130" ht="12.75" customHeight="1" x14ac:dyDescent="0.2">
      <c r="A917" s="1">
        <v>21</v>
      </c>
      <c r="B917" s="162" t="s">
        <v>47</v>
      </c>
      <c r="C917" s="162" t="s">
        <v>239</v>
      </c>
      <c r="D917" s="335"/>
      <c r="E917" s="302"/>
      <c r="F917" s="302"/>
      <c r="G917" s="302"/>
      <c r="H917" s="303"/>
      <c r="I917" s="335"/>
      <c r="J917" s="302"/>
      <c r="K917" s="302"/>
      <c r="L917" s="302"/>
      <c r="M917" s="303"/>
      <c r="N917" s="336" t="str">
        <f t="shared" si="85"/>
        <v/>
      </c>
      <c r="O917" s="302"/>
      <c r="P917" s="302"/>
      <c r="Q917" s="303"/>
      <c r="R917" s="335"/>
      <c r="S917" s="302"/>
      <c r="T917" s="303"/>
      <c r="U917" s="335"/>
      <c r="V917" s="302"/>
      <c r="W917" s="303"/>
      <c r="X917" s="336" t="str">
        <f t="shared" si="86"/>
        <v/>
      </c>
      <c r="Y917" s="303"/>
      <c r="Z917" s="335" t="str">
        <f t="shared" si="87"/>
        <v/>
      </c>
      <c r="AA917" s="302"/>
      <c r="AB917" s="303"/>
      <c r="AC917" s="144"/>
      <c r="AD917" s="145"/>
      <c r="AE917" s="336"/>
      <c r="AF917" s="302"/>
      <c r="AG917" s="302"/>
      <c r="AH917" s="303"/>
      <c r="AI917" s="146"/>
      <c r="AJ917" s="145"/>
      <c r="AK917" s="336"/>
      <c r="AL917" s="302"/>
      <c r="AM917" s="302"/>
      <c r="AN917" s="303"/>
      <c r="AO917" s="146"/>
      <c r="AP917" s="145"/>
      <c r="AQ917" s="336"/>
      <c r="AR917" s="302"/>
      <c r="AS917" s="302"/>
      <c r="AT917" s="303"/>
      <c r="AU917" s="146"/>
      <c r="AV917" s="145"/>
      <c r="AW917" s="336"/>
      <c r="AX917" s="302"/>
      <c r="AY917" s="302"/>
      <c r="AZ917" s="303"/>
      <c r="BA917" s="146"/>
      <c r="BB917" s="145"/>
      <c r="BC917" s="336"/>
      <c r="BD917" s="303"/>
      <c r="BE917" s="163"/>
      <c r="BF917" s="306"/>
      <c r="BG917" s="302"/>
      <c r="BH917" s="303"/>
      <c r="BI917" s="336"/>
      <c r="BJ917" s="303"/>
      <c r="BK917" s="335" t="str">
        <f t="shared" si="88"/>
        <v/>
      </c>
      <c r="BL917" s="302"/>
      <c r="BM917" s="303"/>
      <c r="BN917" s="306"/>
      <c r="BO917" s="302"/>
      <c r="BP917" s="303"/>
      <c r="BQ917" s="306"/>
      <c r="BR917" s="303"/>
      <c r="BS917" s="147" t="s">
        <v>87</v>
      </c>
      <c r="BT917" s="335"/>
      <c r="BU917" s="302"/>
      <c r="BV917" s="302"/>
      <c r="BW917" s="303"/>
      <c r="BX917" s="2"/>
      <c r="BY917" s="8"/>
      <c r="BZ917" s="8"/>
      <c r="CA917" s="8"/>
      <c r="CB917" s="8"/>
      <c r="CC917" s="8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57"/>
      <c r="DI917" s="58"/>
      <c r="DJ917" s="58"/>
      <c r="DK917" s="57"/>
      <c r="DL917" s="58"/>
      <c r="DM917" s="58"/>
      <c r="DN917" s="57"/>
      <c r="DO917" s="58"/>
      <c r="DP917" s="59"/>
      <c r="DQ917" s="59"/>
      <c r="DR917" s="59"/>
      <c r="DZ917" s="133"/>
    </row>
    <row r="918" spans="1:130" ht="12.75" customHeight="1" x14ac:dyDescent="0.2">
      <c r="A918" s="1">
        <v>21</v>
      </c>
      <c r="B918" s="164" t="s">
        <v>75</v>
      </c>
      <c r="C918" s="164" t="s">
        <v>245</v>
      </c>
      <c r="D918" s="320"/>
      <c r="E918" s="294"/>
      <c r="F918" s="294"/>
      <c r="G918" s="294"/>
      <c r="H918" s="295"/>
      <c r="I918" s="320"/>
      <c r="J918" s="294"/>
      <c r="K918" s="294"/>
      <c r="L918" s="294"/>
      <c r="M918" s="295"/>
      <c r="N918" s="334" t="str">
        <f t="shared" si="85"/>
        <v/>
      </c>
      <c r="O918" s="294"/>
      <c r="P918" s="294"/>
      <c r="Q918" s="295"/>
      <c r="R918" s="320"/>
      <c r="S918" s="294"/>
      <c r="T918" s="295"/>
      <c r="U918" s="320"/>
      <c r="V918" s="294"/>
      <c r="W918" s="295"/>
      <c r="X918" s="334" t="str">
        <f t="shared" si="86"/>
        <v/>
      </c>
      <c r="Y918" s="295"/>
      <c r="Z918" s="320" t="str">
        <f t="shared" si="87"/>
        <v/>
      </c>
      <c r="AA918" s="294"/>
      <c r="AB918" s="295"/>
      <c r="AC918" s="151"/>
      <c r="AD918" s="152"/>
      <c r="AE918" s="334"/>
      <c r="AF918" s="294"/>
      <c r="AG918" s="294"/>
      <c r="AH918" s="295"/>
      <c r="AI918" s="153"/>
      <c r="AJ918" s="152"/>
      <c r="AK918" s="334"/>
      <c r="AL918" s="294"/>
      <c r="AM918" s="294"/>
      <c r="AN918" s="295"/>
      <c r="AO918" s="153"/>
      <c r="AP918" s="152"/>
      <c r="AQ918" s="334"/>
      <c r="AR918" s="294"/>
      <c r="AS918" s="294"/>
      <c r="AT918" s="295"/>
      <c r="AU918" s="153"/>
      <c r="AV918" s="152"/>
      <c r="AW918" s="334"/>
      <c r="AX918" s="294"/>
      <c r="AY918" s="294"/>
      <c r="AZ918" s="295"/>
      <c r="BA918" s="153"/>
      <c r="BB918" s="152"/>
      <c r="BC918" s="334"/>
      <c r="BD918" s="295"/>
      <c r="BE918" s="165"/>
      <c r="BF918" s="298"/>
      <c r="BG918" s="294"/>
      <c r="BH918" s="295"/>
      <c r="BI918" s="334"/>
      <c r="BJ918" s="295"/>
      <c r="BK918" s="320" t="str">
        <f t="shared" si="88"/>
        <v/>
      </c>
      <c r="BL918" s="294"/>
      <c r="BM918" s="295"/>
      <c r="BN918" s="298"/>
      <c r="BO918" s="294"/>
      <c r="BP918" s="295"/>
      <c r="BQ918" s="298"/>
      <c r="BR918" s="295"/>
      <c r="BS918" s="154" t="s">
        <v>94</v>
      </c>
      <c r="BT918" s="320"/>
      <c r="BU918" s="294"/>
      <c r="BV918" s="294"/>
      <c r="BW918" s="295"/>
      <c r="BX918" s="2"/>
      <c r="BY918" s="8"/>
      <c r="BZ918" s="8"/>
      <c r="CA918" s="8"/>
      <c r="CB918" s="8"/>
      <c r="CC918" s="8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57"/>
      <c r="DI918" s="58"/>
      <c r="DJ918" s="58"/>
      <c r="DK918" s="57"/>
      <c r="DL918" s="58"/>
      <c r="DM918" s="58"/>
      <c r="DN918" s="57"/>
      <c r="DO918" s="58"/>
      <c r="DP918" s="59"/>
      <c r="DQ918" s="59"/>
      <c r="DR918" s="59"/>
      <c r="DZ918" s="133"/>
    </row>
    <row r="919" spans="1:130" ht="12.75" customHeight="1" x14ac:dyDescent="0.2">
      <c r="A919" s="1">
        <v>21</v>
      </c>
      <c r="B919" s="321"/>
      <c r="C919" s="322"/>
      <c r="D919" s="322"/>
      <c r="E919" s="322"/>
      <c r="F919" s="322"/>
      <c r="G919" s="322"/>
      <c r="H919" s="322"/>
      <c r="I919" s="322"/>
      <c r="J919" s="322"/>
      <c r="K919" s="322"/>
      <c r="L919" s="322"/>
      <c r="M919" s="322"/>
      <c r="N919" s="322"/>
      <c r="O919" s="322"/>
      <c r="P919" s="322"/>
      <c r="Q919" s="322"/>
      <c r="R919" s="322"/>
      <c r="S919" s="322"/>
      <c r="T919" s="322"/>
      <c r="U919" s="322"/>
      <c r="V919" s="322"/>
      <c r="W919" s="322"/>
      <c r="X919" s="322"/>
      <c r="Y919" s="322"/>
      <c r="Z919" s="322"/>
      <c r="AA919" s="322"/>
      <c r="AB919" s="322"/>
      <c r="AC919" s="322"/>
      <c r="AD919" s="322"/>
      <c r="AE919" s="322"/>
      <c r="AF919" s="322"/>
      <c r="AG919" s="322"/>
      <c r="AH919" s="322"/>
      <c r="AI919" s="322"/>
      <c r="AJ919" s="322"/>
      <c r="AK919" s="322"/>
      <c r="AL919" s="322"/>
      <c r="AM919" s="322"/>
      <c r="AN919" s="322"/>
      <c r="AO919" s="322"/>
      <c r="AP919" s="322"/>
      <c r="AQ919" s="322"/>
      <c r="AR919" s="322"/>
      <c r="AS919" s="322"/>
      <c r="AT919" s="322"/>
      <c r="AU919" s="322"/>
      <c r="AV919" s="322"/>
      <c r="AW919" s="322"/>
      <c r="AX919" s="322"/>
      <c r="AY919" s="322"/>
      <c r="AZ919" s="322"/>
      <c r="BA919" s="322"/>
      <c r="BB919" s="322"/>
      <c r="BC919" s="322"/>
      <c r="BD919" s="322"/>
      <c r="BE919" s="322"/>
      <c r="BF919" s="322"/>
      <c r="BG919" s="322"/>
      <c r="BH919" s="322"/>
      <c r="BI919" s="322"/>
      <c r="BJ919" s="322"/>
      <c r="BK919" s="322"/>
      <c r="BL919" s="322"/>
      <c r="BM919" s="322"/>
      <c r="BN919" s="322"/>
      <c r="BO919" s="322"/>
      <c r="BP919" s="322"/>
      <c r="BQ919" s="322"/>
      <c r="BR919" s="322"/>
      <c r="BS919" s="322"/>
      <c r="BT919" s="322"/>
      <c r="BU919" s="322"/>
      <c r="BV919" s="322"/>
      <c r="BW919" s="322"/>
      <c r="BX919" s="2"/>
      <c r="BY919" s="8"/>
      <c r="BZ919" s="8"/>
      <c r="CA919" s="8"/>
      <c r="CB919" s="8"/>
      <c r="CC919" s="8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57"/>
      <c r="DI919" s="58"/>
      <c r="DJ919" s="58"/>
      <c r="DK919" s="57"/>
      <c r="DL919" s="58"/>
      <c r="DM919" s="58"/>
      <c r="DN919" s="57"/>
      <c r="DO919" s="58"/>
      <c r="DP919" s="59"/>
      <c r="DQ919" s="59"/>
      <c r="DR919" s="59"/>
      <c r="DZ919" s="133"/>
    </row>
    <row r="920" spans="1:130" ht="12.75" customHeight="1" x14ac:dyDescent="0.2">
      <c r="A920" s="1">
        <v>21</v>
      </c>
      <c r="B920" s="323" t="s">
        <v>247</v>
      </c>
      <c r="C920" s="324"/>
      <c r="D920" s="324"/>
      <c r="E920" s="324"/>
      <c r="F920" s="324"/>
      <c r="G920" s="324"/>
      <c r="H920" s="324"/>
      <c r="I920" s="324"/>
      <c r="J920" s="324"/>
      <c r="K920" s="324"/>
      <c r="L920" s="324"/>
      <c r="M920" s="324"/>
      <c r="N920" s="324"/>
      <c r="O920" s="324"/>
      <c r="P920" s="324"/>
      <c r="Q920" s="324"/>
      <c r="R920" s="324"/>
      <c r="S920" s="324"/>
      <c r="T920" s="324"/>
      <c r="U920" s="324"/>
      <c r="V920" s="324"/>
      <c r="W920" s="324"/>
      <c r="X920" s="324"/>
      <c r="Y920" s="324"/>
      <c r="Z920" s="324"/>
      <c r="AA920" s="324"/>
      <c r="AB920" s="324"/>
      <c r="AC920" s="324"/>
      <c r="AD920" s="324"/>
      <c r="AE920" s="324"/>
      <c r="AF920" s="324"/>
      <c r="AG920" s="324"/>
      <c r="AH920" s="324"/>
      <c r="AI920" s="324"/>
      <c r="AJ920" s="324"/>
      <c r="AK920" s="324"/>
      <c r="AL920" s="324"/>
      <c r="AM920" s="324"/>
      <c r="AN920" s="324"/>
      <c r="AO920" s="324"/>
      <c r="AP920" s="324"/>
      <c r="AQ920" s="324"/>
      <c r="AR920" s="324"/>
      <c r="AS920" s="324"/>
      <c r="AT920" s="324"/>
      <c r="AU920" s="324"/>
      <c r="AV920" s="324"/>
      <c r="AW920" s="324"/>
      <c r="AX920" s="324"/>
      <c r="AY920" s="324"/>
      <c r="AZ920" s="324"/>
      <c r="BA920" s="324"/>
      <c r="BB920" s="324"/>
      <c r="BC920" s="324"/>
      <c r="BD920" s="324"/>
      <c r="BE920" s="324"/>
      <c r="BF920" s="324"/>
      <c r="BG920" s="324"/>
      <c r="BH920" s="324"/>
      <c r="BI920" s="324"/>
      <c r="BJ920" s="325" t="s">
        <v>248</v>
      </c>
      <c r="BK920" s="326"/>
      <c r="BL920" s="326"/>
      <c r="BM920" s="326"/>
      <c r="BN920" s="326"/>
      <c r="BO920" s="326"/>
      <c r="BP920" s="326"/>
      <c r="BQ920" s="326"/>
      <c r="BR920" s="326"/>
      <c r="BS920" s="326"/>
      <c r="BT920" s="326"/>
      <c r="BU920" s="326"/>
      <c r="BV920" s="326"/>
      <c r="BW920" s="327"/>
      <c r="BX920" s="2"/>
      <c r="BY920" s="8"/>
      <c r="BZ920" s="8"/>
      <c r="CA920" s="8"/>
      <c r="CB920" s="8"/>
      <c r="CC920" s="8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57"/>
      <c r="DI920" s="58"/>
      <c r="DJ920" s="58"/>
      <c r="DK920" s="57"/>
      <c r="DL920" s="58"/>
      <c r="DM920" s="58"/>
      <c r="DN920" s="57"/>
      <c r="DO920" s="58"/>
      <c r="DP920" s="59"/>
      <c r="DQ920" s="59"/>
      <c r="DR920" s="59"/>
      <c r="DZ920" s="133"/>
    </row>
    <row r="921" spans="1:130" ht="12.75" customHeight="1" x14ac:dyDescent="0.2">
      <c r="A921" s="1">
        <v>21</v>
      </c>
      <c r="B921" s="331" t="s">
        <v>249</v>
      </c>
      <c r="C921" s="316"/>
      <c r="D921" s="332" t="s">
        <v>250</v>
      </c>
      <c r="E921" s="316"/>
      <c r="F921" s="333" t="s">
        <v>251</v>
      </c>
      <c r="G921" s="315"/>
      <c r="H921" s="315"/>
      <c r="I921" s="316"/>
      <c r="J921" s="333" t="s">
        <v>252</v>
      </c>
      <c r="K921" s="315"/>
      <c r="L921" s="315"/>
      <c r="M921" s="318"/>
      <c r="N921" s="331" t="s">
        <v>249</v>
      </c>
      <c r="O921" s="316"/>
      <c r="P921" s="332" t="s">
        <v>250</v>
      </c>
      <c r="Q921" s="316"/>
      <c r="R921" s="333" t="s">
        <v>251</v>
      </c>
      <c r="S921" s="315"/>
      <c r="T921" s="315"/>
      <c r="U921" s="316"/>
      <c r="V921" s="333" t="s">
        <v>252</v>
      </c>
      <c r="W921" s="315"/>
      <c r="X921" s="315"/>
      <c r="Y921" s="318"/>
      <c r="Z921" s="331" t="s">
        <v>249</v>
      </c>
      <c r="AA921" s="316"/>
      <c r="AB921" s="332" t="s">
        <v>250</v>
      </c>
      <c r="AC921" s="316"/>
      <c r="AD921" s="333" t="s">
        <v>251</v>
      </c>
      <c r="AE921" s="315"/>
      <c r="AF921" s="315"/>
      <c r="AG921" s="316"/>
      <c r="AH921" s="333" t="s">
        <v>252</v>
      </c>
      <c r="AI921" s="315"/>
      <c r="AJ921" s="315"/>
      <c r="AK921" s="318"/>
      <c r="AL921" s="331" t="s">
        <v>249</v>
      </c>
      <c r="AM921" s="316"/>
      <c r="AN921" s="332" t="s">
        <v>250</v>
      </c>
      <c r="AO921" s="316"/>
      <c r="AP921" s="333" t="s">
        <v>251</v>
      </c>
      <c r="AQ921" s="315"/>
      <c r="AR921" s="315"/>
      <c r="AS921" s="316"/>
      <c r="AT921" s="333" t="s">
        <v>252</v>
      </c>
      <c r="AU921" s="315"/>
      <c r="AV921" s="315"/>
      <c r="AW921" s="318"/>
      <c r="AX921" s="331" t="s">
        <v>249</v>
      </c>
      <c r="AY921" s="316"/>
      <c r="AZ921" s="332" t="s">
        <v>250</v>
      </c>
      <c r="BA921" s="316"/>
      <c r="BB921" s="333" t="s">
        <v>251</v>
      </c>
      <c r="BC921" s="315"/>
      <c r="BD921" s="315"/>
      <c r="BE921" s="316"/>
      <c r="BF921" s="333" t="s">
        <v>253</v>
      </c>
      <c r="BG921" s="315"/>
      <c r="BH921" s="315"/>
      <c r="BI921" s="318"/>
      <c r="BJ921" s="328"/>
      <c r="BK921" s="329"/>
      <c r="BL921" s="329"/>
      <c r="BM921" s="329"/>
      <c r="BN921" s="329"/>
      <c r="BO921" s="329"/>
      <c r="BP921" s="329"/>
      <c r="BQ921" s="329"/>
      <c r="BR921" s="329"/>
      <c r="BS921" s="329"/>
      <c r="BT921" s="329"/>
      <c r="BU921" s="329"/>
      <c r="BV921" s="329"/>
      <c r="BW921" s="330"/>
      <c r="BX921" s="2"/>
      <c r="BY921" s="8"/>
      <c r="BZ921" s="8"/>
      <c r="CA921" s="8"/>
      <c r="CB921" s="8"/>
      <c r="CC921" s="8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57"/>
      <c r="DI921" s="58"/>
      <c r="DJ921" s="58"/>
      <c r="DK921" s="57"/>
      <c r="DL921" s="58"/>
      <c r="DM921" s="58"/>
      <c r="DN921" s="57"/>
      <c r="DO921" s="58"/>
      <c r="DP921" s="59"/>
      <c r="DQ921" s="59"/>
      <c r="DR921" s="59"/>
      <c r="DZ921" s="133"/>
    </row>
    <row r="922" spans="1:130" ht="12.75" customHeight="1" x14ac:dyDescent="0.2">
      <c r="A922" s="1">
        <v>21</v>
      </c>
      <c r="B922" s="319"/>
      <c r="C922" s="310"/>
      <c r="D922" s="309"/>
      <c r="E922" s="310"/>
      <c r="F922" s="311"/>
      <c r="G922" s="312"/>
      <c r="H922" s="312"/>
      <c r="I922" s="310"/>
      <c r="J922" s="311"/>
      <c r="K922" s="312"/>
      <c r="L922" s="312"/>
      <c r="M922" s="313"/>
      <c r="N922" s="319"/>
      <c r="O922" s="310"/>
      <c r="P922" s="309"/>
      <c r="Q922" s="310"/>
      <c r="R922" s="311"/>
      <c r="S922" s="312"/>
      <c r="T922" s="312"/>
      <c r="U922" s="310"/>
      <c r="V922" s="311"/>
      <c r="W922" s="312"/>
      <c r="X922" s="312"/>
      <c r="Y922" s="313"/>
      <c r="Z922" s="319"/>
      <c r="AA922" s="310"/>
      <c r="AB922" s="309"/>
      <c r="AC922" s="310"/>
      <c r="AD922" s="311"/>
      <c r="AE922" s="312"/>
      <c r="AF922" s="312"/>
      <c r="AG922" s="310"/>
      <c r="AH922" s="311"/>
      <c r="AI922" s="312"/>
      <c r="AJ922" s="312"/>
      <c r="AK922" s="313"/>
      <c r="AL922" s="319"/>
      <c r="AM922" s="310"/>
      <c r="AN922" s="309"/>
      <c r="AO922" s="310"/>
      <c r="AP922" s="311"/>
      <c r="AQ922" s="312"/>
      <c r="AR922" s="312"/>
      <c r="AS922" s="310"/>
      <c r="AT922" s="311"/>
      <c r="AU922" s="312"/>
      <c r="AV922" s="312"/>
      <c r="AW922" s="313"/>
      <c r="AX922" s="319"/>
      <c r="AY922" s="310"/>
      <c r="AZ922" s="309"/>
      <c r="BA922" s="310"/>
      <c r="BB922" s="311"/>
      <c r="BC922" s="312"/>
      <c r="BD922" s="312"/>
      <c r="BE922" s="310"/>
      <c r="BF922" s="311"/>
      <c r="BG922" s="312"/>
      <c r="BH922" s="312"/>
      <c r="BI922" s="313"/>
      <c r="BJ922" s="314" t="s">
        <v>255</v>
      </c>
      <c r="BK922" s="315"/>
      <c r="BL922" s="315"/>
      <c r="BM922" s="315"/>
      <c r="BN922" s="315"/>
      <c r="BO922" s="315"/>
      <c r="BP922" s="315"/>
      <c r="BQ922" s="315"/>
      <c r="BR922" s="315"/>
      <c r="BS922" s="316"/>
      <c r="BT922" s="317" t="str">
        <f>IF(MAX(R858:T874,R895:T901)=0,"",MAX(R858:T874,R895:T901))</f>
        <v/>
      </c>
      <c r="BU922" s="315"/>
      <c r="BV922" s="315"/>
      <c r="BW922" s="318"/>
      <c r="BX922" s="2"/>
      <c r="BY922" s="8"/>
      <c r="BZ922" s="8"/>
      <c r="CA922" s="8"/>
      <c r="CB922" s="8"/>
      <c r="CC922" s="8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57"/>
      <c r="DI922" s="58"/>
      <c r="DJ922" s="58"/>
      <c r="DK922" s="57"/>
      <c r="DL922" s="58"/>
      <c r="DM922" s="58"/>
      <c r="DN922" s="57"/>
      <c r="DO922" s="58"/>
      <c r="DP922" s="59"/>
      <c r="DQ922" s="59"/>
      <c r="DR922" s="59"/>
      <c r="DZ922" s="133"/>
    </row>
    <row r="923" spans="1:130" ht="12.75" customHeight="1" x14ac:dyDescent="0.2">
      <c r="A923" s="1">
        <v>21</v>
      </c>
      <c r="B923" s="306"/>
      <c r="C923" s="300"/>
      <c r="D923" s="299"/>
      <c r="E923" s="300"/>
      <c r="F923" s="301"/>
      <c r="G923" s="302"/>
      <c r="H923" s="302"/>
      <c r="I923" s="300"/>
      <c r="J923" s="301"/>
      <c r="K923" s="302"/>
      <c r="L923" s="302"/>
      <c r="M923" s="303"/>
      <c r="N923" s="306"/>
      <c r="O923" s="300"/>
      <c r="P923" s="299"/>
      <c r="Q923" s="300"/>
      <c r="R923" s="301"/>
      <c r="S923" s="302"/>
      <c r="T923" s="302"/>
      <c r="U923" s="300"/>
      <c r="V923" s="301"/>
      <c r="W923" s="302"/>
      <c r="X923" s="302"/>
      <c r="Y923" s="303"/>
      <c r="Z923" s="306"/>
      <c r="AA923" s="300"/>
      <c r="AB923" s="299"/>
      <c r="AC923" s="300"/>
      <c r="AD923" s="301"/>
      <c r="AE923" s="302"/>
      <c r="AF923" s="302"/>
      <c r="AG923" s="300"/>
      <c r="AH923" s="301"/>
      <c r="AI923" s="302"/>
      <c r="AJ923" s="302"/>
      <c r="AK923" s="303"/>
      <c r="AL923" s="306"/>
      <c r="AM923" s="300"/>
      <c r="AN923" s="299"/>
      <c r="AO923" s="300"/>
      <c r="AP923" s="301"/>
      <c r="AQ923" s="302"/>
      <c r="AR923" s="302"/>
      <c r="AS923" s="300"/>
      <c r="AT923" s="301"/>
      <c r="AU923" s="302"/>
      <c r="AV923" s="302"/>
      <c r="AW923" s="303"/>
      <c r="AX923" s="306"/>
      <c r="AY923" s="300"/>
      <c r="AZ923" s="299"/>
      <c r="BA923" s="300"/>
      <c r="BB923" s="301"/>
      <c r="BC923" s="302"/>
      <c r="BD923" s="302"/>
      <c r="BE923" s="300"/>
      <c r="BF923" s="301"/>
      <c r="BG923" s="302"/>
      <c r="BH923" s="302"/>
      <c r="BI923" s="303"/>
      <c r="BJ923" s="304" t="s">
        <v>256</v>
      </c>
      <c r="BK923" s="302"/>
      <c r="BL923" s="302"/>
      <c r="BM923" s="302"/>
      <c r="BN923" s="302"/>
      <c r="BO923" s="302"/>
      <c r="BP923" s="302"/>
      <c r="BQ923" s="302"/>
      <c r="BR923" s="302"/>
      <c r="BS923" s="300"/>
      <c r="BT923" s="305" t="str">
        <f>IF(MIN(R858:T874,R895:T901)=0,"",MIN(R858:T874,R895:T901))</f>
        <v/>
      </c>
      <c r="BU923" s="302"/>
      <c r="BV923" s="302"/>
      <c r="BW923" s="303"/>
      <c r="BX923" s="2"/>
      <c r="BY923" s="8"/>
      <c r="BZ923" s="8"/>
      <c r="CA923" s="8"/>
      <c r="CB923" s="8"/>
      <c r="CC923" s="8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57"/>
      <c r="DI923" s="58"/>
      <c r="DJ923" s="58"/>
      <c r="DK923" s="57"/>
      <c r="DL923" s="58"/>
      <c r="DM923" s="58"/>
      <c r="DN923" s="57"/>
      <c r="DO923" s="58"/>
      <c r="DP923" s="59"/>
      <c r="DQ923" s="59"/>
      <c r="DR923" s="59"/>
      <c r="DZ923" s="133"/>
    </row>
    <row r="924" spans="1:130" ht="12.75" customHeight="1" x14ac:dyDescent="0.2">
      <c r="A924" s="1">
        <v>21</v>
      </c>
      <c r="B924" s="306"/>
      <c r="C924" s="300"/>
      <c r="D924" s="299"/>
      <c r="E924" s="300"/>
      <c r="F924" s="301"/>
      <c r="G924" s="302"/>
      <c r="H924" s="302"/>
      <c r="I924" s="300"/>
      <c r="J924" s="301"/>
      <c r="K924" s="302"/>
      <c r="L924" s="302"/>
      <c r="M924" s="303"/>
      <c r="N924" s="306"/>
      <c r="O924" s="300"/>
      <c r="P924" s="299"/>
      <c r="Q924" s="300"/>
      <c r="R924" s="301"/>
      <c r="S924" s="302"/>
      <c r="T924" s="302"/>
      <c r="U924" s="300"/>
      <c r="V924" s="301"/>
      <c r="W924" s="302"/>
      <c r="X924" s="302"/>
      <c r="Y924" s="303"/>
      <c r="Z924" s="306"/>
      <c r="AA924" s="300"/>
      <c r="AB924" s="299"/>
      <c r="AC924" s="300"/>
      <c r="AD924" s="301"/>
      <c r="AE924" s="302"/>
      <c r="AF924" s="302"/>
      <c r="AG924" s="300"/>
      <c r="AH924" s="301"/>
      <c r="AI924" s="302"/>
      <c r="AJ924" s="302"/>
      <c r="AK924" s="303"/>
      <c r="AL924" s="306"/>
      <c r="AM924" s="300"/>
      <c r="AN924" s="299"/>
      <c r="AO924" s="300"/>
      <c r="AP924" s="301"/>
      <c r="AQ924" s="302"/>
      <c r="AR924" s="302"/>
      <c r="AS924" s="300"/>
      <c r="AT924" s="301"/>
      <c r="AU924" s="302"/>
      <c r="AV924" s="302"/>
      <c r="AW924" s="303"/>
      <c r="AX924" s="306"/>
      <c r="AY924" s="300"/>
      <c r="AZ924" s="299"/>
      <c r="BA924" s="300"/>
      <c r="BB924" s="301"/>
      <c r="BC924" s="302"/>
      <c r="BD924" s="302"/>
      <c r="BE924" s="300"/>
      <c r="BF924" s="301"/>
      <c r="BG924" s="302"/>
      <c r="BH924" s="302"/>
      <c r="BI924" s="303"/>
      <c r="BJ924" s="304" t="s">
        <v>257</v>
      </c>
      <c r="BK924" s="302"/>
      <c r="BL924" s="302"/>
      <c r="BM924" s="302"/>
      <c r="BN924" s="302"/>
      <c r="BO924" s="302"/>
      <c r="BP924" s="302"/>
      <c r="BQ924" s="302"/>
      <c r="BR924" s="302"/>
      <c r="BS924" s="300"/>
      <c r="BT924" s="307" t="str">
        <f ca="1">IF(BT925="","",IF(ISERROR(MATCH(BT925,BK858:BK874,0))=TRUE,OFFSET(BK894,MATCH(BT925,BK895:BK901,0),-5),OFFSET(BK857,MATCH(BT925,BK858:BK874,0),-5)))</f>
        <v/>
      </c>
      <c r="BU924" s="302"/>
      <c r="BV924" s="302"/>
      <c r="BW924" s="303"/>
      <c r="BX924" s="2"/>
      <c r="BY924" s="8"/>
      <c r="BZ924" s="8"/>
      <c r="CA924" s="8"/>
      <c r="CB924" s="8"/>
      <c r="CC924" s="8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57"/>
      <c r="DI924" s="58"/>
      <c r="DJ924" s="58"/>
      <c r="DK924" s="57"/>
      <c r="DL924" s="58"/>
      <c r="DM924" s="58"/>
      <c r="DN924" s="57"/>
      <c r="DO924" s="58"/>
      <c r="DP924" s="59"/>
      <c r="DQ924" s="59"/>
      <c r="DR924" s="59"/>
      <c r="DZ924" s="133"/>
    </row>
    <row r="925" spans="1:130" ht="12.75" customHeight="1" x14ac:dyDescent="0.2">
      <c r="A925" s="1">
        <v>21</v>
      </c>
      <c r="B925" s="306"/>
      <c r="C925" s="300"/>
      <c r="D925" s="299"/>
      <c r="E925" s="300"/>
      <c r="F925" s="301"/>
      <c r="G925" s="302"/>
      <c r="H925" s="302"/>
      <c r="I925" s="300"/>
      <c r="J925" s="301"/>
      <c r="K925" s="302"/>
      <c r="L925" s="302"/>
      <c r="M925" s="303"/>
      <c r="N925" s="306"/>
      <c r="O925" s="300"/>
      <c r="P925" s="299"/>
      <c r="Q925" s="300"/>
      <c r="R925" s="301"/>
      <c r="S925" s="302"/>
      <c r="T925" s="302"/>
      <c r="U925" s="300"/>
      <c r="V925" s="301"/>
      <c r="W925" s="302"/>
      <c r="X925" s="302"/>
      <c r="Y925" s="303"/>
      <c r="Z925" s="306"/>
      <c r="AA925" s="300"/>
      <c r="AB925" s="299"/>
      <c r="AC925" s="300"/>
      <c r="AD925" s="301"/>
      <c r="AE925" s="302"/>
      <c r="AF925" s="302"/>
      <c r="AG925" s="300"/>
      <c r="AH925" s="301"/>
      <c r="AI925" s="302"/>
      <c r="AJ925" s="302"/>
      <c r="AK925" s="303"/>
      <c r="AL925" s="306"/>
      <c r="AM925" s="300"/>
      <c r="AN925" s="299"/>
      <c r="AO925" s="300"/>
      <c r="AP925" s="301"/>
      <c r="AQ925" s="302"/>
      <c r="AR925" s="302"/>
      <c r="AS925" s="300"/>
      <c r="AT925" s="301"/>
      <c r="AU925" s="302"/>
      <c r="AV925" s="302"/>
      <c r="AW925" s="303"/>
      <c r="AX925" s="306"/>
      <c r="AY925" s="300"/>
      <c r="AZ925" s="299"/>
      <c r="BA925" s="300"/>
      <c r="BB925" s="301"/>
      <c r="BC925" s="302"/>
      <c r="BD925" s="302"/>
      <c r="BE925" s="300"/>
      <c r="BF925" s="301"/>
      <c r="BG925" s="302"/>
      <c r="BH925" s="302"/>
      <c r="BI925" s="303"/>
      <c r="BJ925" s="308" t="s">
        <v>258</v>
      </c>
      <c r="BK925" s="302"/>
      <c r="BL925" s="302"/>
      <c r="BM925" s="302"/>
      <c r="BN925" s="302"/>
      <c r="BO925" s="302"/>
      <c r="BP925" s="302"/>
      <c r="BQ925" s="302"/>
      <c r="BR925" s="302"/>
      <c r="BS925" s="300"/>
      <c r="BT925" s="305" t="str">
        <f>IF(MAX(BK858:BM874,BK895:BM901)=0,"",MAX(BK858:BM874,BK895:BM901))</f>
        <v/>
      </c>
      <c r="BU925" s="302"/>
      <c r="BV925" s="302"/>
      <c r="BW925" s="303"/>
      <c r="BX925" s="2"/>
      <c r="BY925" s="8"/>
      <c r="BZ925" s="8"/>
      <c r="CA925" s="8"/>
      <c r="CB925" s="8"/>
      <c r="CC925" s="8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57"/>
      <c r="DI925" s="58"/>
      <c r="DJ925" s="58"/>
      <c r="DK925" s="57"/>
      <c r="DL925" s="58"/>
      <c r="DM925" s="58"/>
      <c r="DN925" s="57"/>
      <c r="DO925" s="58"/>
      <c r="DP925" s="59"/>
      <c r="DQ925" s="59"/>
      <c r="DR925" s="59"/>
      <c r="DZ925" s="133"/>
    </row>
    <row r="926" spans="1:130" ht="12.75" customHeight="1" x14ac:dyDescent="0.2">
      <c r="A926" s="1">
        <v>21</v>
      </c>
      <c r="B926" s="306"/>
      <c r="C926" s="300"/>
      <c r="D926" s="299"/>
      <c r="E926" s="300"/>
      <c r="F926" s="301"/>
      <c r="G926" s="302"/>
      <c r="H926" s="302"/>
      <c r="I926" s="300"/>
      <c r="J926" s="301"/>
      <c r="K926" s="302"/>
      <c r="L926" s="302"/>
      <c r="M926" s="303"/>
      <c r="N926" s="306"/>
      <c r="O926" s="300"/>
      <c r="P926" s="299"/>
      <c r="Q926" s="300"/>
      <c r="R926" s="301"/>
      <c r="S926" s="302"/>
      <c r="T926" s="302"/>
      <c r="U926" s="300"/>
      <c r="V926" s="301"/>
      <c r="W926" s="302"/>
      <c r="X926" s="302"/>
      <c r="Y926" s="303"/>
      <c r="Z926" s="306"/>
      <c r="AA926" s="300"/>
      <c r="AB926" s="299"/>
      <c r="AC926" s="300"/>
      <c r="AD926" s="301"/>
      <c r="AE926" s="302"/>
      <c r="AF926" s="302"/>
      <c r="AG926" s="300"/>
      <c r="AH926" s="301"/>
      <c r="AI926" s="302"/>
      <c r="AJ926" s="302"/>
      <c r="AK926" s="303"/>
      <c r="AL926" s="306"/>
      <c r="AM926" s="300"/>
      <c r="AN926" s="299"/>
      <c r="AO926" s="300"/>
      <c r="AP926" s="301"/>
      <c r="AQ926" s="302"/>
      <c r="AR926" s="302"/>
      <c r="AS926" s="300"/>
      <c r="AT926" s="301"/>
      <c r="AU926" s="302"/>
      <c r="AV926" s="302"/>
      <c r="AW926" s="303"/>
      <c r="AX926" s="306"/>
      <c r="AY926" s="300"/>
      <c r="AZ926" s="299"/>
      <c r="BA926" s="300"/>
      <c r="BB926" s="301"/>
      <c r="BC926" s="302"/>
      <c r="BD926" s="302"/>
      <c r="BE926" s="300"/>
      <c r="BF926" s="301"/>
      <c r="BG926" s="302"/>
      <c r="BH926" s="302"/>
      <c r="BI926" s="303"/>
      <c r="BJ926" s="304" t="s">
        <v>261</v>
      </c>
      <c r="BK926" s="302"/>
      <c r="BL926" s="302"/>
      <c r="BM926" s="302"/>
      <c r="BN926" s="302"/>
      <c r="BO926" s="302"/>
      <c r="BP926" s="302"/>
      <c r="BQ926" s="302"/>
      <c r="BR926" s="302"/>
      <c r="BS926" s="300"/>
      <c r="BT926" s="305"/>
      <c r="BU926" s="300"/>
      <c r="BV926" s="305"/>
      <c r="BW926" s="303"/>
      <c r="BX926" s="2"/>
      <c r="BY926" s="8"/>
      <c r="BZ926" s="8"/>
      <c r="CA926" s="8"/>
      <c r="CB926" s="8"/>
      <c r="CC926" s="8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57"/>
      <c r="DI926" s="58"/>
      <c r="DJ926" s="58"/>
      <c r="DK926" s="57"/>
      <c r="DL926" s="58"/>
      <c r="DM926" s="58"/>
      <c r="DN926" s="57"/>
      <c r="DO926" s="58"/>
      <c r="DP926" s="59"/>
      <c r="DQ926" s="59"/>
      <c r="DR926" s="59"/>
      <c r="DZ926" s="133"/>
    </row>
    <row r="927" spans="1:130" ht="12.75" customHeight="1" x14ac:dyDescent="0.2">
      <c r="A927" s="1">
        <v>21</v>
      </c>
      <c r="B927" s="306"/>
      <c r="C927" s="300"/>
      <c r="D927" s="299"/>
      <c r="E927" s="300"/>
      <c r="F927" s="301"/>
      <c r="G927" s="302"/>
      <c r="H927" s="302"/>
      <c r="I927" s="300"/>
      <c r="J927" s="301"/>
      <c r="K927" s="302"/>
      <c r="L927" s="302"/>
      <c r="M927" s="303"/>
      <c r="N927" s="306"/>
      <c r="O927" s="300"/>
      <c r="P927" s="299"/>
      <c r="Q927" s="300"/>
      <c r="R927" s="301"/>
      <c r="S927" s="302"/>
      <c r="T927" s="302"/>
      <c r="U927" s="300"/>
      <c r="V927" s="301"/>
      <c r="W927" s="302"/>
      <c r="X927" s="302"/>
      <c r="Y927" s="303"/>
      <c r="Z927" s="306"/>
      <c r="AA927" s="300"/>
      <c r="AB927" s="299"/>
      <c r="AC927" s="300"/>
      <c r="AD927" s="301"/>
      <c r="AE927" s="302"/>
      <c r="AF927" s="302"/>
      <c r="AG927" s="300"/>
      <c r="AH927" s="301"/>
      <c r="AI927" s="302"/>
      <c r="AJ927" s="302"/>
      <c r="AK927" s="303"/>
      <c r="AL927" s="306"/>
      <c r="AM927" s="300"/>
      <c r="AN927" s="299"/>
      <c r="AO927" s="300"/>
      <c r="AP927" s="301"/>
      <c r="AQ927" s="302"/>
      <c r="AR927" s="302"/>
      <c r="AS927" s="300"/>
      <c r="AT927" s="301"/>
      <c r="AU927" s="302"/>
      <c r="AV927" s="302"/>
      <c r="AW927" s="303"/>
      <c r="AX927" s="306"/>
      <c r="AY927" s="300"/>
      <c r="AZ927" s="299"/>
      <c r="BA927" s="300"/>
      <c r="BB927" s="301"/>
      <c r="BC927" s="302"/>
      <c r="BD927" s="302"/>
      <c r="BE927" s="300"/>
      <c r="BF927" s="301"/>
      <c r="BG927" s="302"/>
      <c r="BH927" s="302"/>
      <c r="BI927" s="303"/>
      <c r="BJ927" s="304" t="s">
        <v>263</v>
      </c>
      <c r="BK927" s="302"/>
      <c r="BL927" s="302"/>
      <c r="BM927" s="302"/>
      <c r="BN927" s="302"/>
      <c r="BO927" s="302"/>
      <c r="BP927" s="302"/>
      <c r="BQ927" s="302"/>
      <c r="BR927" s="302"/>
      <c r="BS927" s="300"/>
      <c r="BT927" s="305" t="str">
        <f>IF(COUNTBLANK(BT895:BW918)=96,"",(SUM(BT897+BT900+BT903+BT906+BT909+BT912+BT915+BT918)))</f>
        <v/>
      </c>
      <c r="BU927" s="302"/>
      <c r="BV927" s="302"/>
      <c r="BW927" s="303"/>
      <c r="BX927" s="2"/>
      <c r="BY927" s="8"/>
      <c r="BZ927" s="8"/>
      <c r="CA927" s="8"/>
      <c r="CB927" s="8"/>
      <c r="CC927" s="8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57"/>
      <c r="DI927" s="58"/>
      <c r="DJ927" s="58"/>
      <c r="DK927" s="57"/>
      <c r="DL927" s="58"/>
      <c r="DM927" s="58"/>
      <c r="DN927" s="57"/>
      <c r="DO927" s="58"/>
      <c r="DP927" s="59"/>
      <c r="DQ927" s="59"/>
      <c r="DR927" s="59"/>
      <c r="DZ927" s="133"/>
    </row>
    <row r="928" spans="1:130" ht="12.75" customHeight="1" x14ac:dyDescent="0.2">
      <c r="A928" s="1">
        <v>21</v>
      </c>
      <c r="B928" s="298"/>
      <c r="C928" s="292"/>
      <c r="D928" s="291"/>
      <c r="E928" s="292"/>
      <c r="F928" s="293"/>
      <c r="G928" s="294"/>
      <c r="H928" s="294"/>
      <c r="I928" s="292"/>
      <c r="J928" s="293"/>
      <c r="K928" s="294"/>
      <c r="L928" s="294"/>
      <c r="M928" s="295"/>
      <c r="N928" s="298"/>
      <c r="O928" s="292"/>
      <c r="P928" s="291"/>
      <c r="Q928" s="292"/>
      <c r="R928" s="293"/>
      <c r="S928" s="294"/>
      <c r="T928" s="294"/>
      <c r="U928" s="292"/>
      <c r="V928" s="293"/>
      <c r="W928" s="294"/>
      <c r="X928" s="294"/>
      <c r="Y928" s="295"/>
      <c r="Z928" s="298"/>
      <c r="AA928" s="292"/>
      <c r="AB928" s="291"/>
      <c r="AC928" s="292"/>
      <c r="AD928" s="293"/>
      <c r="AE928" s="294"/>
      <c r="AF928" s="294"/>
      <c r="AG928" s="292"/>
      <c r="AH928" s="293"/>
      <c r="AI928" s="294"/>
      <c r="AJ928" s="294"/>
      <c r="AK928" s="295"/>
      <c r="AL928" s="298"/>
      <c r="AM928" s="292"/>
      <c r="AN928" s="291"/>
      <c r="AO928" s="292"/>
      <c r="AP928" s="293"/>
      <c r="AQ928" s="294"/>
      <c r="AR928" s="294"/>
      <c r="AS928" s="292"/>
      <c r="AT928" s="293"/>
      <c r="AU928" s="294"/>
      <c r="AV928" s="294"/>
      <c r="AW928" s="295"/>
      <c r="AX928" s="298"/>
      <c r="AY928" s="292"/>
      <c r="AZ928" s="291"/>
      <c r="BA928" s="292"/>
      <c r="BB928" s="293"/>
      <c r="BC928" s="294"/>
      <c r="BD928" s="294"/>
      <c r="BE928" s="292"/>
      <c r="BF928" s="293"/>
      <c r="BG928" s="294"/>
      <c r="BH928" s="294"/>
      <c r="BI928" s="295"/>
      <c r="BJ928" s="296" t="s">
        <v>299</v>
      </c>
      <c r="BK928" s="294"/>
      <c r="BL928" s="294"/>
      <c r="BM928" s="294"/>
      <c r="BN928" s="294"/>
      <c r="BO928" s="294"/>
      <c r="BP928" s="294"/>
      <c r="BQ928" s="294"/>
      <c r="BR928" s="294"/>
      <c r="BS928" s="294"/>
      <c r="BT928" s="297"/>
      <c r="BU928" s="294"/>
      <c r="BV928" s="294"/>
      <c r="BW928" s="295"/>
      <c r="BX928" s="2"/>
      <c r="BY928" s="8"/>
      <c r="BZ928" s="8"/>
      <c r="CA928" s="8"/>
      <c r="CB928" s="8"/>
      <c r="CC928" s="8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57"/>
      <c r="DI928" s="58"/>
      <c r="DJ928" s="58"/>
      <c r="DK928" s="57"/>
      <c r="DL928" s="58"/>
      <c r="DM928" s="58"/>
      <c r="DN928" s="57"/>
      <c r="DO928" s="58"/>
      <c r="DP928" s="59"/>
      <c r="DQ928" s="59"/>
      <c r="DR928" s="59"/>
      <c r="DZ928" s="133"/>
    </row>
    <row r="929" spans="1:130" ht="12.75" customHeight="1" x14ac:dyDescent="0.2">
      <c r="A929" s="1">
        <v>21</v>
      </c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6"/>
      <c r="BQ929" s="166"/>
      <c r="BR929" s="166"/>
      <c r="BS929" s="166"/>
      <c r="BT929" s="166"/>
      <c r="BU929" s="166"/>
      <c r="BV929" s="166"/>
      <c r="BW929" s="166"/>
      <c r="BX929" s="2"/>
      <c r="BY929" s="8"/>
      <c r="BZ929" s="8"/>
      <c r="CA929" s="8"/>
      <c r="CB929" s="8"/>
      <c r="CC929" s="8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57"/>
      <c r="DI929" s="58"/>
      <c r="DJ929" s="58"/>
      <c r="DK929" s="57"/>
      <c r="DL929" s="58"/>
      <c r="DM929" s="58"/>
      <c r="DN929" s="57"/>
      <c r="DO929" s="58"/>
      <c r="DP929" s="59"/>
      <c r="DQ929" s="59"/>
      <c r="DR929" s="59"/>
      <c r="DZ929" s="133"/>
    </row>
    <row r="930" spans="1:130" ht="12.75" customHeight="1" x14ac:dyDescent="0.2">
      <c r="A930" s="1">
        <v>22</v>
      </c>
      <c r="B930" s="364" t="s">
        <v>4</v>
      </c>
      <c r="C930" s="324"/>
      <c r="D930" s="324"/>
      <c r="E930" s="338"/>
      <c r="F930" s="365" t="s">
        <v>5</v>
      </c>
      <c r="G930" s="338"/>
      <c r="H930" s="365" t="s">
        <v>6</v>
      </c>
      <c r="I930" s="324"/>
      <c r="J930" s="323" t="s">
        <v>7</v>
      </c>
      <c r="K930" s="324"/>
      <c r="L930" s="324"/>
      <c r="M930" s="324"/>
      <c r="N930" s="324"/>
      <c r="O930" s="324"/>
      <c r="P930" s="324"/>
      <c r="Q930" s="324"/>
      <c r="R930" s="324"/>
      <c r="S930" s="324"/>
      <c r="T930" s="324"/>
      <c r="U930" s="324"/>
      <c r="V930" s="324"/>
      <c r="W930" s="324"/>
      <c r="X930" s="324"/>
      <c r="Y930" s="324"/>
      <c r="Z930" s="324"/>
      <c r="AA930" s="324"/>
      <c r="AB930" s="324"/>
      <c r="AC930" s="324"/>
      <c r="AD930" s="324"/>
      <c r="AE930" s="324"/>
      <c r="AF930" s="338"/>
      <c r="AG930" s="366" t="s">
        <v>8</v>
      </c>
      <c r="AH930" s="324"/>
      <c r="AI930" s="324"/>
      <c r="AJ930" s="324"/>
      <c r="AK930" s="324"/>
      <c r="AL930" s="324"/>
      <c r="AM930" s="324"/>
      <c r="AN930" s="324"/>
      <c r="AO930" s="324"/>
      <c r="AP930" s="338"/>
      <c r="AQ930" s="323" t="s">
        <v>9</v>
      </c>
      <c r="AR930" s="324"/>
      <c r="AS930" s="324"/>
      <c r="AT930" s="324"/>
      <c r="AU930" s="324"/>
      <c r="AV930" s="324"/>
      <c r="AW930" s="324"/>
      <c r="AX930" s="324"/>
      <c r="AY930" s="324"/>
      <c r="AZ930" s="324"/>
      <c r="BA930" s="324"/>
      <c r="BB930" s="324"/>
      <c r="BC930" s="324"/>
      <c r="BD930" s="324"/>
      <c r="BE930" s="324"/>
      <c r="BF930" s="324"/>
      <c r="BG930" s="338"/>
      <c r="BH930" s="323" t="s">
        <v>10</v>
      </c>
      <c r="BI930" s="324"/>
      <c r="BJ930" s="324"/>
      <c r="BK930" s="324"/>
      <c r="BL930" s="324"/>
      <c r="BM930" s="324"/>
      <c r="BN930" s="338"/>
      <c r="BO930" s="323" t="s">
        <v>11</v>
      </c>
      <c r="BP930" s="324"/>
      <c r="BQ930" s="324"/>
      <c r="BR930" s="324"/>
      <c r="BS930" s="338"/>
      <c r="BT930" s="323" t="s">
        <v>12</v>
      </c>
      <c r="BU930" s="324"/>
      <c r="BV930" s="324"/>
      <c r="BW930" s="338"/>
      <c r="BX930" s="2"/>
      <c r="BY930" s="8"/>
      <c r="BZ930" s="8"/>
      <c r="CA930" s="8"/>
      <c r="CB930" s="8"/>
      <c r="CC930" s="8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57"/>
      <c r="DI930" s="58"/>
      <c r="DJ930" s="58"/>
      <c r="DK930" s="57"/>
      <c r="DL930" s="58"/>
      <c r="DM930" s="58"/>
      <c r="DN930" s="57"/>
      <c r="DO930" s="58"/>
      <c r="DP930" s="59"/>
      <c r="DQ930" s="59"/>
      <c r="DR930" s="59"/>
      <c r="DZ930" s="133"/>
    </row>
    <row r="931" spans="1:130" ht="12.75" customHeight="1" x14ac:dyDescent="0.2">
      <c r="A931" s="1">
        <v>22</v>
      </c>
      <c r="B931" s="364">
        <f>$B$7</f>
        <v>0</v>
      </c>
      <c r="C931" s="324"/>
      <c r="D931" s="324"/>
      <c r="E931" s="338"/>
      <c r="F931" s="365">
        <f>$F$7</f>
        <v>0</v>
      </c>
      <c r="G931" s="338"/>
      <c r="H931" s="365" t="s">
        <v>232</v>
      </c>
      <c r="I931" s="324"/>
      <c r="J931" s="323">
        <f>J843</f>
        <v>0</v>
      </c>
      <c r="K931" s="324"/>
      <c r="L931" s="324"/>
      <c r="M931" s="324"/>
      <c r="N931" s="324"/>
      <c r="O931" s="324"/>
      <c r="P931" s="324"/>
      <c r="Q931" s="324"/>
      <c r="R931" s="324"/>
      <c r="S931" s="324"/>
      <c r="T931" s="324"/>
      <c r="U931" s="324"/>
      <c r="V931" s="324"/>
      <c r="W931" s="324"/>
      <c r="X931" s="324"/>
      <c r="Y931" s="324"/>
      <c r="Z931" s="324"/>
      <c r="AA931" s="324"/>
      <c r="AB931" s="324"/>
      <c r="AC931" s="324"/>
      <c r="AD931" s="324"/>
      <c r="AE931" s="324"/>
      <c r="AF931" s="338"/>
      <c r="AG931" s="367" t="e">
        <f>VLOOKUP(J931,$DH$6:$DO$31,4,FALSE)</f>
        <v>#N/A</v>
      </c>
      <c r="AH931" s="324"/>
      <c r="AI931" s="324"/>
      <c r="AJ931" s="324"/>
      <c r="AK931" s="324"/>
      <c r="AL931" s="324"/>
      <c r="AM931" s="324"/>
      <c r="AN931" s="324"/>
      <c r="AO931" s="324"/>
      <c r="AP931" s="338"/>
      <c r="AQ931" s="323" t="e">
        <f>VLOOKUP(J931,$DH$6:$DO$31,7,FALSE)</f>
        <v>#N/A</v>
      </c>
      <c r="AR931" s="324"/>
      <c r="AS931" s="324"/>
      <c r="AT931" s="324"/>
      <c r="AU931" s="324"/>
      <c r="AV931" s="324"/>
      <c r="AW931" s="324"/>
      <c r="AX931" s="324"/>
      <c r="AY931" s="324"/>
      <c r="AZ931" s="324"/>
      <c r="BA931" s="324"/>
      <c r="BB931" s="324"/>
      <c r="BC931" s="324"/>
      <c r="BD931" s="324"/>
      <c r="BE931" s="324"/>
      <c r="BF931" s="324"/>
      <c r="BG931" s="338"/>
      <c r="BH931" s="323" t="e">
        <f>VLOOKUP(J931,$DH$6:$DP$31,9,FALSE)</f>
        <v>#N/A</v>
      </c>
      <c r="BI931" s="324"/>
      <c r="BJ931" s="324"/>
      <c r="BK931" s="324"/>
      <c r="BL931" s="324"/>
      <c r="BM931" s="324"/>
      <c r="BN931" s="338"/>
      <c r="BO931" s="323" t="e">
        <f>VLOOKUP(J931,$DH$6:$DP$31,8,FALSE)</f>
        <v>#N/A</v>
      </c>
      <c r="BP931" s="324"/>
      <c r="BQ931" s="324"/>
      <c r="BR931" s="324"/>
      <c r="BS931" s="338"/>
      <c r="BT931" s="323" t="e">
        <f>VLOOKUP(J931,$DH$6:$DP$31,2,FALSE)</f>
        <v>#N/A</v>
      </c>
      <c r="BU931" s="324"/>
      <c r="BV931" s="324"/>
      <c r="BW931" s="338"/>
      <c r="BX931" s="2"/>
      <c r="BY931" s="8"/>
      <c r="BZ931" s="8"/>
      <c r="CA931" s="8"/>
      <c r="CB931" s="8"/>
      <c r="CC931" s="8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57"/>
      <c r="DI931" s="58"/>
      <c r="DJ931" s="58"/>
      <c r="DK931" s="57"/>
      <c r="DL931" s="58"/>
      <c r="DM931" s="58"/>
      <c r="DN931" s="57"/>
      <c r="DO931" s="58"/>
      <c r="DP931" s="59"/>
      <c r="DQ931" s="59"/>
      <c r="DR931" s="59"/>
      <c r="DZ931" s="133"/>
    </row>
    <row r="932" spans="1:130" ht="12.75" customHeight="1" x14ac:dyDescent="0.2">
      <c r="A932" s="1">
        <v>22</v>
      </c>
      <c r="B932" s="169"/>
      <c r="C932" s="157"/>
      <c r="D932" s="157"/>
      <c r="E932" s="157"/>
      <c r="F932" s="157"/>
      <c r="G932" s="157"/>
      <c r="H932" s="157"/>
      <c r="I932" s="157"/>
      <c r="J932" s="157"/>
      <c r="K932" s="157"/>
      <c r="L932" s="157"/>
      <c r="M932" s="157"/>
      <c r="N932" s="157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  <c r="AI932" s="158"/>
      <c r="AJ932" s="158"/>
      <c r="AK932" s="158"/>
      <c r="AL932" s="158"/>
      <c r="AM932" s="158"/>
      <c r="AN932" s="158"/>
      <c r="AO932" s="158"/>
      <c r="AP932" s="158"/>
      <c r="AQ932" s="158"/>
      <c r="AR932" s="158"/>
      <c r="AS932" s="158"/>
      <c r="AT932" s="158"/>
      <c r="AU932" s="158"/>
      <c r="AV932" s="158"/>
      <c r="AW932" s="158"/>
      <c r="AX932" s="158"/>
      <c r="AY932" s="158"/>
      <c r="AZ932" s="158"/>
      <c r="BA932" s="158"/>
      <c r="BB932" s="158"/>
      <c r="BC932" s="158"/>
      <c r="BD932" s="158"/>
      <c r="BE932" s="158"/>
      <c r="BF932" s="158"/>
      <c r="BG932" s="158"/>
      <c r="BH932" s="158"/>
      <c r="BI932" s="158"/>
      <c r="BJ932" s="158"/>
      <c r="BK932" s="158"/>
      <c r="BL932" s="158"/>
      <c r="BM932" s="158"/>
      <c r="BN932" s="158"/>
      <c r="BO932" s="158"/>
      <c r="BP932" s="158"/>
      <c r="BQ932" s="158"/>
      <c r="BR932" s="158"/>
      <c r="BS932" s="158"/>
      <c r="BT932" s="158"/>
      <c r="BU932" s="158"/>
      <c r="BV932" s="158"/>
      <c r="BW932" s="170"/>
      <c r="BX932" s="2"/>
      <c r="BY932" s="8"/>
      <c r="BZ932" s="8"/>
      <c r="CA932" s="8"/>
      <c r="CB932" s="8"/>
      <c r="CC932" s="8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57"/>
      <c r="DI932" s="58"/>
      <c r="DJ932" s="58"/>
      <c r="DK932" s="57"/>
      <c r="DL932" s="58"/>
      <c r="DM932" s="58"/>
      <c r="DN932" s="57"/>
      <c r="DO932" s="58"/>
      <c r="DP932" s="59"/>
      <c r="DQ932" s="59"/>
      <c r="DR932" s="59"/>
      <c r="DZ932" s="133"/>
    </row>
    <row r="933" spans="1:130" ht="12.75" customHeight="1" x14ac:dyDescent="0.2">
      <c r="A933" s="1">
        <v>22</v>
      </c>
      <c r="B933" s="351" t="s">
        <v>34</v>
      </c>
      <c r="C933" s="327"/>
      <c r="D933" s="352" t="s">
        <v>35</v>
      </c>
      <c r="E933" s="324"/>
      <c r="F933" s="324"/>
      <c r="G933" s="324"/>
      <c r="H933" s="324"/>
      <c r="I933" s="324"/>
      <c r="J933" s="324"/>
      <c r="K933" s="324"/>
      <c r="L933" s="324"/>
      <c r="M933" s="324"/>
      <c r="N933" s="324"/>
      <c r="O933" s="324"/>
      <c r="P933" s="324"/>
      <c r="Q933" s="338"/>
      <c r="R933" s="352" t="s">
        <v>36</v>
      </c>
      <c r="S933" s="324"/>
      <c r="T933" s="324"/>
      <c r="U933" s="324"/>
      <c r="V933" s="324"/>
      <c r="W933" s="324"/>
      <c r="X933" s="324"/>
      <c r="Y933" s="324"/>
      <c r="Z933" s="324"/>
      <c r="AA933" s="324"/>
      <c r="AB933" s="338"/>
      <c r="AC933" s="352" t="s">
        <v>37</v>
      </c>
      <c r="AD933" s="324"/>
      <c r="AE933" s="324"/>
      <c r="AF933" s="324"/>
      <c r="AG933" s="324"/>
      <c r="AH933" s="324"/>
      <c r="AI933" s="324"/>
      <c r="AJ933" s="324"/>
      <c r="AK933" s="324"/>
      <c r="AL933" s="324"/>
      <c r="AM933" s="324"/>
      <c r="AN933" s="324"/>
      <c r="AO933" s="324"/>
      <c r="AP933" s="324"/>
      <c r="AQ933" s="324"/>
      <c r="AR933" s="324"/>
      <c r="AS933" s="324"/>
      <c r="AT933" s="324"/>
      <c r="AU933" s="324"/>
      <c r="AV933" s="324"/>
      <c r="AW933" s="324"/>
      <c r="AX933" s="324"/>
      <c r="AY933" s="324"/>
      <c r="AZ933" s="324"/>
      <c r="BA933" s="324"/>
      <c r="BB933" s="324"/>
      <c r="BC933" s="324"/>
      <c r="BD933" s="324"/>
      <c r="BE933" s="338"/>
      <c r="BF933" s="352" t="s">
        <v>38</v>
      </c>
      <c r="BG933" s="324"/>
      <c r="BH933" s="324"/>
      <c r="BI933" s="324"/>
      <c r="BJ933" s="324"/>
      <c r="BK933" s="324"/>
      <c r="BL933" s="324"/>
      <c r="BM933" s="338"/>
      <c r="BN933" s="353" t="s">
        <v>39</v>
      </c>
      <c r="BO933" s="326"/>
      <c r="BP933" s="327"/>
      <c r="BQ933" s="353" t="s">
        <v>40</v>
      </c>
      <c r="BR933" s="327"/>
      <c r="BS933" s="354" t="s">
        <v>41</v>
      </c>
      <c r="BT933" s="324"/>
      <c r="BU933" s="324"/>
      <c r="BV933" s="324"/>
      <c r="BW933" s="338"/>
      <c r="BX933" s="2"/>
      <c r="BY933" s="8"/>
      <c r="BZ933" s="8"/>
      <c r="CA933" s="8"/>
      <c r="CB933" s="8"/>
      <c r="CC933" s="8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57"/>
      <c r="DI933" s="58"/>
      <c r="DJ933" s="58"/>
      <c r="DK933" s="57"/>
      <c r="DL933" s="58"/>
      <c r="DM933" s="58"/>
      <c r="DN933" s="57"/>
      <c r="DO933" s="58"/>
      <c r="DP933" s="59"/>
      <c r="DQ933" s="59"/>
      <c r="DR933" s="59"/>
      <c r="DZ933" s="133"/>
    </row>
    <row r="934" spans="1:130" ht="12.75" customHeight="1" x14ac:dyDescent="0.2">
      <c r="A934" s="1">
        <v>22</v>
      </c>
      <c r="B934" s="346"/>
      <c r="C934" s="347"/>
      <c r="D934" s="355" t="s">
        <v>52</v>
      </c>
      <c r="E934" s="326"/>
      <c r="F934" s="326"/>
      <c r="G934" s="326"/>
      <c r="H934" s="327"/>
      <c r="I934" s="355" t="s">
        <v>53</v>
      </c>
      <c r="J934" s="326"/>
      <c r="K934" s="326"/>
      <c r="L934" s="326"/>
      <c r="M934" s="327"/>
      <c r="N934" s="355" t="s">
        <v>54</v>
      </c>
      <c r="O934" s="326"/>
      <c r="P934" s="326"/>
      <c r="Q934" s="327"/>
      <c r="R934" s="356" t="s">
        <v>55</v>
      </c>
      <c r="S934" s="326"/>
      <c r="T934" s="327"/>
      <c r="U934" s="353" t="s">
        <v>56</v>
      </c>
      <c r="V934" s="326"/>
      <c r="W934" s="327"/>
      <c r="X934" s="353" t="s">
        <v>57</v>
      </c>
      <c r="Y934" s="327"/>
      <c r="Z934" s="353" t="s">
        <v>58</v>
      </c>
      <c r="AA934" s="326"/>
      <c r="AB934" s="327"/>
      <c r="AC934" s="352" t="s">
        <v>59</v>
      </c>
      <c r="AD934" s="324"/>
      <c r="AE934" s="324"/>
      <c r="AF934" s="324"/>
      <c r="AG934" s="324"/>
      <c r="AH934" s="338"/>
      <c r="AI934" s="352" t="s">
        <v>60</v>
      </c>
      <c r="AJ934" s="324"/>
      <c r="AK934" s="324"/>
      <c r="AL934" s="324"/>
      <c r="AM934" s="324"/>
      <c r="AN934" s="338"/>
      <c r="AO934" s="352" t="s">
        <v>61</v>
      </c>
      <c r="AP934" s="324"/>
      <c r="AQ934" s="324"/>
      <c r="AR934" s="324"/>
      <c r="AS934" s="324"/>
      <c r="AT934" s="338"/>
      <c r="AU934" s="352" t="s">
        <v>62</v>
      </c>
      <c r="AV934" s="324"/>
      <c r="AW934" s="324"/>
      <c r="AX934" s="324"/>
      <c r="AY934" s="324"/>
      <c r="AZ934" s="357"/>
      <c r="BA934" s="352" t="s">
        <v>63</v>
      </c>
      <c r="BB934" s="324"/>
      <c r="BC934" s="324"/>
      <c r="BD934" s="338"/>
      <c r="BE934" s="358" t="s">
        <v>64</v>
      </c>
      <c r="BF934" s="361" t="s">
        <v>65</v>
      </c>
      <c r="BG934" s="326"/>
      <c r="BH934" s="327"/>
      <c r="BI934" s="361" t="s">
        <v>66</v>
      </c>
      <c r="BJ934" s="326"/>
      <c r="BK934" s="326"/>
      <c r="BL934" s="326"/>
      <c r="BM934" s="327"/>
      <c r="BN934" s="346"/>
      <c r="BO934" s="322"/>
      <c r="BP934" s="347"/>
      <c r="BQ934" s="346"/>
      <c r="BR934" s="347"/>
      <c r="BS934" s="358" t="s">
        <v>67</v>
      </c>
      <c r="BT934" s="363" t="s">
        <v>68</v>
      </c>
      <c r="BU934" s="326"/>
      <c r="BV934" s="326"/>
      <c r="BW934" s="327"/>
      <c r="BX934" s="2"/>
      <c r="BY934" s="8"/>
      <c r="BZ934" s="8"/>
      <c r="CA934" s="8"/>
      <c r="CB934" s="8"/>
      <c r="CC934" s="8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57"/>
      <c r="DI934" s="58"/>
      <c r="DJ934" s="58"/>
      <c r="DK934" s="57"/>
      <c r="DL934" s="58"/>
      <c r="DM934" s="58"/>
      <c r="DN934" s="57"/>
      <c r="DO934" s="58"/>
      <c r="DP934" s="59"/>
      <c r="DQ934" s="59"/>
      <c r="DR934" s="59"/>
      <c r="DZ934" s="133"/>
    </row>
    <row r="935" spans="1:130" ht="12.75" customHeight="1" x14ac:dyDescent="0.2">
      <c r="A935" s="1">
        <v>22</v>
      </c>
      <c r="B935" s="346"/>
      <c r="C935" s="347"/>
      <c r="D935" s="346"/>
      <c r="E935" s="322"/>
      <c r="F935" s="322"/>
      <c r="G935" s="322"/>
      <c r="H935" s="347"/>
      <c r="I935" s="346"/>
      <c r="J935" s="322"/>
      <c r="K935" s="322"/>
      <c r="L935" s="322"/>
      <c r="M935" s="347"/>
      <c r="N935" s="346"/>
      <c r="O935" s="322"/>
      <c r="P935" s="322"/>
      <c r="Q935" s="347"/>
      <c r="R935" s="346"/>
      <c r="S935" s="322"/>
      <c r="T935" s="347"/>
      <c r="U935" s="346"/>
      <c r="V935" s="322"/>
      <c r="W935" s="347"/>
      <c r="X935" s="346"/>
      <c r="Y935" s="347"/>
      <c r="Z935" s="346"/>
      <c r="AA935" s="322"/>
      <c r="AB935" s="347"/>
      <c r="AC935" s="342" t="s">
        <v>77</v>
      </c>
      <c r="AD935" s="342" t="s">
        <v>78</v>
      </c>
      <c r="AE935" s="345" t="s">
        <v>79</v>
      </c>
      <c r="AF935" s="326"/>
      <c r="AG935" s="326"/>
      <c r="AH935" s="327"/>
      <c r="AI935" s="342" t="s">
        <v>77</v>
      </c>
      <c r="AJ935" s="342" t="s">
        <v>78</v>
      </c>
      <c r="AK935" s="345" t="s">
        <v>79</v>
      </c>
      <c r="AL935" s="326"/>
      <c r="AM935" s="326"/>
      <c r="AN935" s="327"/>
      <c r="AO935" s="342" t="s">
        <v>77</v>
      </c>
      <c r="AP935" s="342" t="s">
        <v>78</v>
      </c>
      <c r="AQ935" s="345" t="s">
        <v>79</v>
      </c>
      <c r="AR935" s="326"/>
      <c r="AS935" s="326"/>
      <c r="AT935" s="327"/>
      <c r="AU935" s="342" t="s">
        <v>77</v>
      </c>
      <c r="AV935" s="342" t="s">
        <v>78</v>
      </c>
      <c r="AW935" s="345" t="s">
        <v>79</v>
      </c>
      <c r="AX935" s="326"/>
      <c r="AY935" s="326"/>
      <c r="AZ935" s="327"/>
      <c r="BA935" s="342" t="s">
        <v>77</v>
      </c>
      <c r="BB935" s="342" t="s">
        <v>65</v>
      </c>
      <c r="BC935" s="348" t="s">
        <v>80</v>
      </c>
      <c r="BD935" s="349"/>
      <c r="BE935" s="359"/>
      <c r="BF935" s="346"/>
      <c r="BG935" s="322"/>
      <c r="BH935" s="347"/>
      <c r="BI935" s="346"/>
      <c r="BJ935" s="322"/>
      <c r="BK935" s="322"/>
      <c r="BL935" s="322"/>
      <c r="BM935" s="347"/>
      <c r="BN935" s="346"/>
      <c r="BO935" s="322"/>
      <c r="BP935" s="347"/>
      <c r="BQ935" s="346"/>
      <c r="BR935" s="347"/>
      <c r="BS935" s="359"/>
      <c r="BT935" s="346"/>
      <c r="BU935" s="322"/>
      <c r="BV935" s="322"/>
      <c r="BW935" s="347"/>
      <c r="BX935" s="2"/>
      <c r="BY935" s="8"/>
      <c r="BZ935" s="8"/>
      <c r="CA935" s="8"/>
      <c r="CB935" s="8"/>
      <c r="CC935" s="8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57"/>
      <c r="DI935" s="58"/>
      <c r="DJ935" s="58"/>
      <c r="DK935" s="57"/>
      <c r="DL935" s="58"/>
      <c r="DM935" s="58"/>
      <c r="DN935" s="57"/>
      <c r="DO935" s="58"/>
      <c r="DP935" s="59"/>
      <c r="DQ935" s="59"/>
      <c r="DR935" s="59"/>
      <c r="DZ935" s="133"/>
    </row>
    <row r="936" spans="1:130" ht="12.75" customHeight="1" x14ac:dyDescent="0.2">
      <c r="A936" s="1">
        <v>22</v>
      </c>
      <c r="B936" s="346"/>
      <c r="C936" s="347"/>
      <c r="D936" s="346"/>
      <c r="E936" s="322"/>
      <c r="F936" s="322"/>
      <c r="G936" s="322"/>
      <c r="H936" s="347"/>
      <c r="I936" s="346"/>
      <c r="J936" s="322"/>
      <c r="K936" s="322"/>
      <c r="L936" s="322"/>
      <c r="M936" s="347"/>
      <c r="N936" s="346"/>
      <c r="O936" s="322"/>
      <c r="P936" s="322"/>
      <c r="Q936" s="347"/>
      <c r="R936" s="346"/>
      <c r="S936" s="322"/>
      <c r="T936" s="347"/>
      <c r="U936" s="346"/>
      <c r="V936" s="322"/>
      <c r="W936" s="347"/>
      <c r="X936" s="346"/>
      <c r="Y936" s="347"/>
      <c r="Z936" s="346"/>
      <c r="AA936" s="322"/>
      <c r="AB936" s="347"/>
      <c r="AC936" s="343"/>
      <c r="AD936" s="343"/>
      <c r="AE936" s="346"/>
      <c r="AF936" s="322"/>
      <c r="AG936" s="322"/>
      <c r="AH936" s="347"/>
      <c r="AI936" s="343"/>
      <c r="AJ936" s="343"/>
      <c r="AK936" s="346"/>
      <c r="AL936" s="322"/>
      <c r="AM936" s="322"/>
      <c r="AN936" s="347"/>
      <c r="AO936" s="343"/>
      <c r="AP936" s="343"/>
      <c r="AQ936" s="346"/>
      <c r="AR936" s="322"/>
      <c r="AS936" s="322"/>
      <c r="AT936" s="347"/>
      <c r="AU936" s="343"/>
      <c r="AV936" s="343"/>
      <c r="AW936" s="346"/>
      <c r="AX936" s="322"/>
      <c r="AY936" s="322"/>
      <c r="AZ936" s="347"/>
      <c r="BA936" s="343"/>
      <c r="BB936" s="343"/>
      <c r="BC936" s="346"/>
      <c r="BD936" s="347"/>
      <c r="BE936" s="359"/>
      <c r="BF936" s="346"/>
      <c r="BG936" s="322"/>
      <c r="BH936" s="347"/>
      <c r="BI936" s="346"/>
      <c r="BJ936" s="322"/>
      <c r="BK936" s="322"/>
      <c r="BL936" s="322"/>
      <c r="BM936" s="347"/>
      <c r="BN936" s="346"/>
      <c r="BO936" s="322"/>
      <c r="BP936" s="347"/>
      <c r="BQ936" s="346"/>
      <c r="BR936" s="347"/>
      <c r="BS936" s="359"/>
      <c r="BT936" s="346"/>
      <c r="BU936" s="322"/>
      <c r="BV936" s="322"/>
      <c r="BW936" s="347"/>
      <c r="BX936" s="2"/>
      <c r="BY936" s="8"/>
      <c r="BZ936" s="8"/>
      <c r="CA936" s="8"/>
      <c r="CB936" s="8"/>
      <c r="CC936" s="8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57"/>
      <c r="DI936" s="58"/>
      <c r="DJ936" s="58"/>
      <c r="DK936" s="57"/>
      <c r="DL936" s="58"/>
      <c r="DM936" s="58"/>
      <c r="DN936" s="57"/>
      <c r="DO936" s="58"/>
      <c r="DP936" s="59"/>
      <c r="DQ936" s="59"/>
      <c r="DR936" s="59"/>
      <c r="DZ936" s="133"/>
    </row>
    <row r="937" spans="1:130" ht="12.75" customHeight="1" x14ac:dyDescent="0.2">
      <c r="A937" s="1">
        <v>22</v>
      </c>
      <c r="B937" s="328"/>
      <c r="C937" s="330"/>
      <c r="D937" s="328"/>
      <c r="E937" s="329"/>
      <c r="F937" s="329"/>
      <c r="G937" s="329"/>
      <c r="H937" s="330"/>
      <c r="I937" s="328"/>
      <c r="J937" s="329"/>
      <c r="K937" s="329"/>
      <c r="L937" s="329"/>
      <c r="M937" s="330"/>
      <c r="N937" s="328"/>
      <c r="O937" s="329"/>
      <c r="P937" s="329"/>
      <c r="Q937" s="330"/>
      <c r="R937" s="328"/>
      <c r="S937" s="329"/>
      <c r="T937" s="330"/>
      <c r="U937" s="328"/>
      <c r="V937" s="329"/>
      <c r="W937" s="330"/>
      <c r="X937" s="328"/>
      <c r="Y937" s="330"/>
      <c r="Z937" s="328"/>
      <c r="AA937" s="329"/>
      <c r="AB937" s="330"/>
      <c r="AC937" s="343"/>
      <c r="AD937" s="343"/>
      <c r="AE937" s="346"/>
      <c r="AF937" s="322"/>
      <c r="AG937" s="322"/>
      <c r="AH937" s="347"/>
      <c r="AI937" s="343"/>
      <c r="AJ937" s="343"/>
      <c r="AK937" s="346"/>
      <c r="AL937" s="322"/>
      <c r="AM937" s="322"/>
      <c r="AN937" s="347"/>
      <c r="AO937" s="343"/>
      <c r="AP937" s="343"/>
      <c r="AQ937" s="346"/>
      <c r="AR937" s="322"/>
      <c r="AS937" s="322"/>
      <c r="AT937" s="347"/>
      <c r="AU937" s="343"/>
      <c r="AV937" s="343"/>
      <c r="AW937" s="346"/>
      <c r="AX937" s="322"/>
      <c r="AY937" s="322"/>
      <c r="AZ937" s="347"/>
      <c r="BA937" s="343"/>
      <c r="BB937" s="343"/>
      <c r="BC937" s="346"/>
      <c r="BD937" s="347"/>
      <c r="BE937" s="359"/>
      <c r="BF937" s="328"/>
      <c r="BG937" s="329"/>
      <c r="BH937" s="330"/>
      <c r="BI937" s="328"/>
      <c r="BJ937" s="329"/>
      <c r="BK937" s="329"/>
      <c r="BL937" s="329"/>
      <c r="BM937" s="330"/>
      <c r="BN937" s="346"/>
      <c r="BO937" s="322"/>
      <c r="BP937" s="347"/>
      <c r="BQ937" s="346"/>
      <c r="BR937" s="347"/>
      <c r="BS937" s="362"/>
      <c r="BT937" s="328"/>
      <c r="BU937" s="329"/>
      <c r="BV937" s="329"/>
      <c r="BW937" s="330"/>
      <c r="BX937" s="2"/>
      <c r="BY937" s="8"/>
      <c r="BZ937" s="8"/>
      <c r="CA937" s="8"/>
      <c r="CB937" s="8"/>
      <c r="CC937" s="8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57"/>
      <c r="DI937" s="58"/>
      <c r="DJ937" s="58"/>
      <c r="DK937" s="57"/>
      <c r="DL937" s="58"/>
      <c r="DM937" s="58"/>
      <c r="DN937" s="57"/>
      <c r="DO937" s="58"/>
      <c r="DP937" s="59"/>
      <c r="DQ937" s="59"/>
      <c r="DR937" s="59"/>
      <c r="DZ937" s="133"/>
    </row>
    <row r="938" spans="1:130" ht="12.75" customHeight="1" x14ac:dyDescent="0.2">
      <c r="A938" s="1">
        <v>22</v>
      </c>
      <c r="B938" s="135" t="s">
        <v>103</v>
      </c>
      <c r="C938" s="135" t="s">
        <v>104</v>
      </c>
      <c r="D938" s="337" t="s">
        <v>105</v>
      </c>
      <c r="E938" s="324"/>
      <c r="F938" s="324"/>
      <c r="G938" s="324"/>
      <c r="H938" s="338"/>
      <c r="I938" s="337" t="s">
        <v>105</v>
      </c>
      <c r="J938" s="324"/>
      <c r="K938" s="324"/>
      <c r="L938" s="324"/>
      <c r="M938" s="338"/>
      <c r="N938" s="337" t="s">
        <v>105</v>
      </c>
      <c r="O938" s="324"/>
      <c r="P938" s="324"/>
      <c r="Q938" s="338"/>
      <c r="R938" s="337" t="s">
        <v>106</v>
      </c>
      <c r="S938" s="324"/>
      <c r="T938" s="338"/>
      <c r="U938" s="337" t="s">
        <v>106</v>
      </c>
      <c r="V938" s="324"/>
      <c r="W938" s="338"/>
      <c r="X938" s="337" t="s">
        <v>107</v>
      </c>
      <c r="Y938" s="338"/>
      <c r="Z938" s="337" t="s">
        <v>105</v>
      </c>
      <c r="AA938" s="324"/>
      <c r="AB938" s="338"/>
      <c r="AC938" s="344"/>
      <c r="AD938" s="344"/>
      <c r="AE938" s="328"/>
      <c r="AF938" s="329"/>
      <c r="AG938" s="329"/>
      <c r="AH938" s="330"/>
      <c r="AI938" s="344"/>
      <c r="AJ938" s="344"/>
      <c r="AK938" s="328"/>
      <c r="AL938" s="329"/>
      <c r="AM938" s="329"/>
      <c r="AN938" s="330"/>
      <c r="AO938" s="344"/>
      <c r="AP938" s="344"/>
      <c r="AQ938" s="328"/>
      <c r="AR938" s="329"/>
      <c r="AS938" s="329"/>
      <c r="AT938" s="330"/>
      <c r="AU938" s="344"/>
      <c r="AV938" s="344"/>
      <c r="AW938" s="328"/>
      <c r="AX938" s="329"/>
      <c r="AY938" s="329"/>
      <c r="AZ938" s="330"/>
      <c r="BA938" s="344"/>
      <c r="BB938" s="344"/>
      <c r="BC938" s="328"/>
      <c r="BD938" s="330"/>
      <c r="BE938" s="360"/>
      <c r="BF938" s="350" t="s">
        <v>108</v>
      </c>
      <c r="BG938" s="324"/>
      <c r="BH938" s="338"/>
      <c r="BI938" s="337" t="s">
        <v>109</v>
      </c>
      <c r="BJ938" s="338"/>
      <c r="BK938" s="337" t="s">
        <v>110</v>
      </c>
      <c r="BL938" s="324"/>
      <c r="BM938" s="338"/>
      <c r="BN938" s="328"/>
      <c r="BO938" s="329"/>
      <c r="BP938" s="330"/>
      <c r="BQ938" s="328"/>
      <c r="BR938" s="330"/>
      <c r="BS938" s="159" t="s">
        <v>104</v>
      </c>
      <c r="BT938" s="337" t="s">
        <v>111</v>
      </c>
      <c r="BU938" s="324"/>
      <c r="BV938" s="324"/>
      <c r="BW938" s="338"/>
      <c r="BX938" s="2"/>
      <c r="BY938" s="8"/>
      <c r="BZ938" s="8"/>
      <c r="CA938" s="8"/>
      <c r="CB938" s="8"/>
      <c r="CC938" s="8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57"/>
      <c r="DI938" s="58"/>
      <c r="DJ938" s="58"/>
      <c r="DK938" s="57"/>
      <c r="DL938" s="58"/>
      <c r="DM938" s="58"/>
      <c r="DN938" s="57"/>
      <c r="DO938" s="58"/>
      <c r="DP938" s="59"/>
      <c r="DQ938" s="59"/>
      <c r="DR938" s="59"/>
      <c r="DZ938" s="133"/>
    </row>
    <row r="939" spans="1:130" ht="12.75" customHeight="1" x14ac:dyDescent="0.2">
      <c r="A939" s="1">
        <v>22</v>
      </c>
      <c r="B939" s="160" t="s">
        <v>87</v>
      </c>
      <c r="C939" s="160" t="s">
        <v>19</v>
      </c>
      <c r="D939" s="339"/>
      <c r="E939" s="315"/>
      <c r="F939" s="315"/>
      <c r="G939" s="315"/>
      <c r="H939" s="318"/>
      <c r="I939" s="339"/>
      <c r="J939" s="315"/>
      <c r="K939" s="315"/>
      <c r="L939" s="315"/>
      <c r="M939" s="318"/>
      <c r="N939" s="340" t="str">
        <f t="shared" ref="N939:N962" si="89">IF(D939="","",INT(VLOOKUP($J$7,$DH$6:$DO$31,3,FALSE)+D939))</f>
        <v/>
      </c>
      <c r="O939" s="315"/>
      <c r="P939" s="315"/>
      <c r="Q939" s="318"/>
      <c r="R939" s="339"/>
      <c r="S939" s="315"/>
      <c r="T939" s="318"/>
      <c r="U939" s="339"/>
      <c r="V939" s="315"/>
      <c r="W939" s="318"/>
      <c r="X939" s="340" t="str">
        <f t="shared" ref="X939:X962" si="90">IF(OR(U939="",U939&gt;R939),"",100*(Z939/(6.11*EXP((17.27*R939)/(237.3+R939)))))</f>
        <v/>
      </c>
      <c r="Y939" s="318"/>
      <c r="Z939" s="339" t="str">
        <f t="shared" ref="Z939:Z962" si="91">IF(OR(U939="",U939&gt;R939),"",6.11*EXP((17.7*U939/(243.5+U939))))</f>
        <v/>
      </c>
      <c r="AA939" s="315"/>
      <c r="AB939" s="318"/>
      <c r="AC939" s="138"/>
      <c r="AD939" s="139"/>
      <c r="AE939" s="340"/>
      <c r="AF939" s="315"/>
      <c r="AG939" s="315"/>
      <c r="AH939" s="318"/>
      <c r="AI939" s="140"/>
      <c r="AJ939" s="139"/>
      <c r="AK939" s="340"/>
      <c r="AL939" s="315"/>
      <c r="AM939" s="315"/>
      <c r="AN939" s="318"/>
      <c r="AO939" s="140"/>
      <c r="AP939" s="139"/>
      <c r="AQ939" s="340"/>
      <c r="AR939" s="315"/>
      <c r="AS939" s="315"/>
      <c r="AT939" s="318"/>
      <c r="AU939" s="140"/>
      <c r="AV939" s="139"/>
      <c r="AW939" s="340"/>
      <c r="AX939" s="315"/>
      <c r="AY939" s="315"/>
      <c r="AZ939" s="318"/>
      <c r="BA939" s="140"/>
      <c r="BB939" s="141"/>
      <c r="BC939" s="340"/>
      <c r="BD939" s="318"/>
      <c r="BE939" s="161"/>
      <c r="BF939" s="341"/>
      <c r="BG939" s="315"/>
      <c r="BH939" s="318"/>
      <c r="BI939" s="340"/>
      <c r="BJ939" s="318"/>
      <c r="BK939" s="339" t="str">
        <f t="shared" ref="BK939:BK962" si="92">IF(BI939="","",BI939/1.94384)</f>
        <v/>
      </c>
      <c r="BL939" s="315"/>
      <c r="BM939" s="318"/>
      <c r="BN939" s="341"/>
      <c r="BO939" s="315"/>
      <c r="BP939" s="318"/>
      <c r="BQ939" s="341"/>
      <c r="BR939" s="318"/>
      <c r="BS939" s="142" t="s">
        <v>101</v>
      </c>
      <c r="BT939" s="339"/>
      <c r="BU939" s="315"/>
      <c r="BV939" s="315"/>
      <c r="BW939" s="318"/>
      <c r="BX939" s="2"/>
      <c r="BY939" s="8"/>
      <c r="BZ939" s="8"/>
      <c r="CA939" s="8"/>
      <c r="CB939" s="8"/>
      <c r="CC939" s="8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57"/>
      <c r="DI939" s="58"/>
      <c r="DJ939" s="58"/>
      <c r="DK939" s="57"/>
      <c r="DL939" s="58"/>
      <c r="DM939" s="58"/>
      <c r="DN939" s="57"/>
      <c r="DO939" s="58"/>
      <c r="DP939" s="59"/>
      <c r="DQ939" s="59"/>
      <c r="DR939" s="59"/>
      <c r="DZ939" s="133"/>
    </row>
    <row r="940" spans="1:130" ht="12.75" customHeight="1" x14ac:dyDescent="0.2">
      <c r="A940" s="1">
        <v>22</v>
      </c>
      <c r="B940" s="162" t="s">
        <v>94</v>
      </c>
      <c r="C940" s="162" t="s">
        <v>27</v>
      </c>
      <c r="D940" s="335"/>
      <c r="E940" s="302"/>
      <c r="F940" s="302"/>
      <c r="G940" s="302"/>
      <c r="H940" s="303"/>
      <c r="I940" s="335"/>
      <c r="J940" s="302"/>
      <c r="K940" s="302"/>
      <c r="L940" s="302"/>
      <c r="M940" s="303"/>
      <c r="N940" s="336" t="str">
        <f t="shared" si="89"/>
        <v/>
      </c>
      <c r="O940" s="302"/>
      <c r="P940" s="302"/>
      <c r="Q940" s="303"/>
      <c r="R940" s="335"/>
      <c r="S940" s="302"/>
      <c r="T940" s="303"/>
      <c r="U940" s="335"/>
      <c r="V940" s="302"/>
      <c r="W940" s="303"/>
      <c r="X940" s="336" t="str">
        <f t="shared" si="90"/>
        <v/>
      </c>
      <c r="Y940" s="303"/>
      <c r="Z940" s="335" t="str">
        <f t="shared" si="91"/>
        <v/>
      </c>
      <c r="AA940" s="302"/>
      <c r="AB940" s="303"/>
      <c r="AC940" s="144"/>
      <c r="AD940" s="145"/>
      <c r="AE940" s="336"/>
      <c r="AF940" s="302"/>
      <c r="AG940" s="302"/>
      <c r="AH940" s="303"/>
      <c r="AI940" s="146"/>
      <c r="AJ940" s="145"/>
      <c r="AK940" s="336"/>
      <c r="AL940" s="302"/>
      <c r="AM940" s="302"/>
      <c r="AN940" s="303"/>
      <c r="AO940" s="146"/>
      <c r="AP940" s="145"/>
      <c r="AQ940" s="336"/>
      <c r="AR940" s="302"/>
      <c r="AS940" s="302"/>
      <c r="AT940" s="303"/>
      <c r="AU940" s="146"/>
      <c r="AV940" s="145"/>
      <c r="AW940" s="336"/>
      <c r="AX940" s="302"/>
      <c r="AY940" s="302"/>
      <c r="AZ940" s="303"/>
      <c r="BA940" s="146"/>
      <c r="BB940" s="145"/>
      <c r="BC940" s="336"/>
      <c r="BD940" s="303"/>
      <c r="BE940" s="163"/>
      <c r="BF940" s="306"/>
      <c r="BG940" s="302"/>
      <c r="BH940" s="303"/>
      <c r="BI940" s="336"/>
      <c r="BJ940" s="303"/>
      <c r="BK940" s="335" t="str">
        <f t="shared" si="92"/>
        <v/>
      </c>
      <c r="BL940" s="302"/>
      <c r="BM940" s="303"/>
      <c r="BN940" s="306"/>
      <c r="BO940" s="302"/>
      <c r="BP940" s="303"/>
      <c r="BQ940" s="306"/>
      <c r="BR940" s="303"/>
      <c r="BS940" s="147" t="s">
        <v>117</v>
      </c>
      <c r="BT940" s="335"/>
      <c r="BU940" s="302"/>
      <c r="BV940" s="302"/>
      <c r="BW940" s="303"/>
      <c r="BX940" s="2"/>
      <c r="BY940" s="8"/>
      <c r="BZ940" s="8"/>
      <c r="CA940" s="8"/>
      <c r="CB940" s="8"/>
      <c r="CC940" s="8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57"/>
      <c r="DI940" s="58"/>
      <c r="DJ940" s="58"/>
      <c r="DK940" s="57"/>
      <c r="DL940" s="58"/>
      <c r="DM940" s="58"/>
      <c r="DN940" s="57"/>
      <c r="DO940" s="58"/>
      <c r="DP940" s="59"/>
      <c r="DQ940" s="59"/>
      <c r="DR940" s="59"/>
      <c r="DZ940" s="133"/>
    </row>
    <row r="941" spans="1:130" ht="12.75" customHeight="1" x14ac:dyDescent="0.2">
      <c r="A941" s="1">
        <v>22</v>
      </c>
      <c r="B941" s="162" t="s">
        <v>101</v>
      </c>
      <c r="C941" s="162" t="s">
        <v>33</v>
      </c>
      <c r="D941" s="335"/>
      <c r="E941" s="302"/>
      <c r="F941" s="302"/>
      <c r="G941" s="302"/>
      <c r="H941" s="303"/>
      <c r="I941" s="335"/>
      <c r="J941" s="302"/>
      <c r="K941" s="302"/>
      <c r="L941" s="302"/>
      <c r="M941" s="303"/>
      <c r="N941" s="336" t="str">
        <f t="shared" si="89"/>
        <v/>
      </c>
      <c r="O941" s="302"/>
      <c r="P941" s="302"/>
      <c r="Q941" s="303"/>
      <c r="R941" s="335"/>
      <c r="S941" s="302"/>
      <c r="T941" s="303"/>
      <c r="U941" s="335"/>
      <c r="V941" s="302"/>
      <c r="W941" s="303"/>
      <c r="X941" s="336" t="str">
        <f t="shared" si="90"/>
        <v/>
      </c>
      <c r="Y941" s="303"/>
      <c r="Z941" s="335" t="str">
        <f t="shared" si="91"/>
        <v/>
      </c>
      <c r="AA941" s="302"/>
      <c r="AB941" s="303"/>
      <c r="AC941" s="144"/>
      <c r="AD941" s="145"/>
      <c r="AE941" s="336"/>
      <c r="AF941" s="302"/>
      <c r="AG941" s="302"/>
      <c r="AH941" s="303"/>
      <c r="AI941" s="146"/>
      <c r="AJ941" s="145"/>
      <c r="AK941" s="336"/>
      <c r="AL941" s="302"/>
      <c r="AM941" s="302"/>
      <c r="AN941" s="303"/>
      <c r="AO941" s="146"/>
      <c r="AP941" s="145"/>
      <c r="AQ941" s="336"/>
      <c r="AR941" s="302"/>
      <c r="AS941" s="302"/>
      <c r="AT941" s="303"/>
      <c r="AU941" s="146"/>
      <c r="AV941" s="145"/>
      <c r="AW941" s="336"/>
      <c r="AX941" s="302"/>
      <c r="AY941" s="302"/>
      <c r="AZ941" s="303"/>
      <c r="BA941" s="146"/>
      <c r="BB941" s="145"/>
      <c r="BC941" s="336"/>
      <c r="BD941" s="303"/>
      <c r="BE941" s="163"/>
      <c r="BF941" s="306"/>
      <c r="BG941" s="302"/>
      <c r="BH941" s="303"/>
      <c r="BI941" s="336"/>
      <c r="BJ941" s="303"/>
      <c r="BK941" s="335" t="str">
        <f t="shared" si="92"/>
        <v/>
      </c>
      <c r="BL941" s="302"/>
      <c r="BM941" s="303"/>
      <c r="BN941" s="306"/>
      <c r="BO941" s="302"/>
      <c r="BP941" s="303"/>
      <c r="BQ941" s="306"/>
      <c r="BR941" s="303"/>
      <c r="BS941" s="148">
        <v>10</v>
      </c>
      <c r="BT941" s="335"/>
      <c r="BU941" s="302"/>
      <c r="BV941" s="302"/>
      <c r="BW941" s="303"/>
      <c r="BX941" s="2"/>
      <c r="BY941" s="8"/>
      <c r="BZ941" s="8"/>
      <c r="CA941" s="8"/>
      <c r="CB941" s="8"/>
      <c r="CC941" s="8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57"/>
      <c r="DI941" s="58"/>
      <c r="DJ941" s="58"/>
      <c r="DK941" s="57"/>
      <c r="DL941" s="58"/>
      <c r="DM941" s="58"/>
      <c r="DN941" s="57"/>
      <c r="DO941" s="58"/>
      <c r="DP941" s="59"/>
      <c r="DQ941" s="59"/>
      <c r="DR941" s="59"/>
      <c r="DZ941" s="133"/>
    </row>
    <row r="942" spans="1:130" ht="12.75" customHeight="1" x14ac:dyDescent="0.2">
      <c r="A942" s="1">
        <v>22</v>
      </c>
      <c r="B942" s="162" t="s">
        <v>117</v>
      </c>
      <c r="C942" s="162" t="s">
        <v>47</v>
      </c>
      <c r="D942" s="335"/>
      <c r="E942" s="302"/>
      <c r="F942" s="302"/>
      <c r="G942" s="302"/>
      <c r="H942" s="303"/>
      <c r="I942" s="335"/>
      <c r="J942" s="302"/>
      <c r="K942" s="302"/>
      <c r="L942" s="302"/>
      <c r="M942" s="303"/>
      <c r="N942" s="336" t="str">
        <f t="shared" si="89"/>
        <v/>
      </c>
      <c r="O942" s="302"/>
      <c r="P942" s="302"/>
      <c r="Q942" s="303"/>
      <c r="R942" s="335"/>
      <c r="S942" s="302"/>
      <c r="T942" s="303"/>
      <c r="U942" s="335"/>
      <c r="V942" s="302"/>
      <c r="W942" s="303"/>
      <c r="X942" s="336" t="str">
        <f t="shared" si="90"/>
        <v/>
      </c>
      <c r="Y942" s="303"/>
      <c r="Z942" s="335" t="str">
        <f t="shared" si="91"/>
        <v/>
      </c>
      <c r="AA942" s="302"/>
      <c r="AB942" s="303"/>
      <c r="AC942" s="144"/>
      <c r="AD942" s="145"/>
      <c r="AE942" s="336"/>
      <c r="AF942" s="302"/>
      <c r="AG942" s="302"/>
      <c r="AH942" s="303"/>
      <c r="AI942" s="146"/>
      <c r="AJ942" s="145"/>
      <c r="AK942" s="336"/>
      <c r="AL942" s="302"/>
      <c r="AM942" s="302"/>
      <c r="AN942" s="303"/>
      <c r="AO942" s="146"/>
      <c r="AP942" s="145"/>
      <c r="AQ942" s="336"/>
      <c r="AR942" s="302"/>
      <c r="AS942" s="302"/>
      <c r="AT942" s="303"/>
      <c r="AU942" s="146"/>
      <c r="AV942" s="145"/>
      <c r="AW942" s="336"/>
      <c r="AX942" s="302"/>
      <c r="AY942" s="302"/>
      <c r="AZ942" s="303"/>
      <c r="BA942" s="146"/>
      <c r="BB942" s="145"/>
      <c r="BC942" s="336"/>
      <c r="BD942" s="303"/>
      <c r="BE942" s="163"/>
      <c r="BF942" s="306"/>
      <c r="BG942" s="302"/>
      <c r="BH942" s="303"/>
      <c r="BI942" s="336"/>
      <c r="BJ942" s="303"/>
      <c r="BK942" s="335" t="str">
        <f t="shared" si="92"/>
        <v/>
      </c>
      <c r="BL942" s="302"/>
      <c r="BM942" s="303"/>
      <c r="BN942" s="306"/>
      <c r="BO942" s="302"/>
      <c r="BP942" s="303"/>
      <c r="BQ942" s="306"/>
      <c r="BR942" s="303"/>
      <c r="BS942" s="148">
        <v>11</v>
      </c>
      <c r="BT942" s="335"/>
      <c r="BU942" s="302"/>
      <c r="BV942" s="302"/>
      <c r="BW942" s="303"/>
      <c r="BX942" s="2"/>
      <c r="BY942" s="8"/>
      <c r="BZ942" s="8"/>
      <c r="CA942" s="8"/>
      <c r="CB942" s="8"/>
      <c r="CC942" s="8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57"/>
      <c r="DI942" s="58"/>
      <c r="DJ942" s="58"/>
      <c r="DK942" s="57"/>
      <c r="DL942" s="58"/>
      <c r="DM942" s="58"/>
      <c r="DN942" s="57"/>
      <c r="DO942" s="58"/>
      <c r="DP942" s="59"/>
      <c r="DQ942" s="59"/>
      <c r="DR942" s="59"/>
      <c r="DZ942" s="133"/>
    </row>
    <row r="943" spans="1:130" ht="12.75" customHeight="1" x14ac:dyDescent="0.2">
      <c r="A943" s="1">
        <v>22</v>
      </c>
      <c r="B943" s="163" t="s">
        <v>145</v>
      </c>
      <c r="C943" s="163" t="s">
        <v>75</v>
      </c>
      <c r="D943" s="335"/>
      <c r="E943" s="302"/>
      <c r="F943" s="302"/>
      <c r="G943" s="302"/>
      <c r="H943" s="303"/>
      <c r="I943" s="335"/>
      <c r="J943" s="302"/>
      <c r="K943" s="302"/>
      <c r="L943" s="302"/>
      <c r="M943" s="303"/>
      <c r="N943" s="336" t="str">
        <f t="shared" si="89"/>
        <v/>
      </c>
      <c r="O943" s="302"/>
      <c r="P943" s="302"/>
      <c r="Q943" s="303"/>
      <c r="R943" s="335"/>
      <c r="S943" s="302"/>
      <c r="T943" s="303"/>
      <c r="U943" s="335"/>
      <c r="V943" s="302"/>
      <c r="W943" s="303"/>
      <c r="X943" s="336" t="str">
        <f t="shared" si="90"/>
        <v/>
      </c>
      <c r="Y943" s="303"/>
      <c r="Z943" s="335" t="str">
        <f t="shared" si="91"/>
        <v/>
      </c>
      <c r="AA943" s="302"/>
      <c r="AB943" s="303"/>
      <c r="AC943" s="144"/>
      <c r="AD943" s="145"/>
      <c r="AE943" s="336"/>
      <c r="AF943" s="302"/>
      <c r="AG943" s="302"/>
      <c r="AH943" s="303"/>
      <c r="AI943" s="146"/>
      <c r="AJ943" s="145"/>
      <c r="AK943" s="336"/>
      <c r="AL943" s="302"/>
      <c r="AM943" s="302"/>
      <c r="AN943" s="303"/>
      <c r="AO943" s="146"/>
      <c r="AP943" s="145"/>
      <c r="AQ943" s="336"/>
      <c r="AR943" s="302"/>
      <c r="AS943" s="302"/>
      <c r="AT943" s="303"/>
      <c r="AU943" s="146"/>
      <c r="AV943" s="145"/>
      <c r="AW943" s="336"/>
      <c r="AX943" s="302"/>
      <c r="AY943" s="302"/>
      <c r="AZ943" s="303"/>
      <c r="BA943" s="146"/>
      <c r="BB943" s="145"/>
      <c r="BC943" s="336"/>
      <c r="BD943" s="303"/>
      <c r="BE943" s="163"/>
      <c r="BF943" s="306"/>
      <c r="BG943" s="302"/>
      <c r="BH943" s="303"/>
      <c r="BI943" s="336"/>
      <c r="BJ943" s="303"/>
      <c r="BK943" s="335" t="str">
        <f t="shared" si="92"/>
        <v/>
      </c>
      <c r="BL943" s="302"/>
      <c r="BM943" s="303"/>
      <c r="BN943" s="306"/>
      <c r="BO943" s="302"/>
      <c r="BP943" s="303"/>
      <c r="BQ943" s="306"/>
      <c r="BR943" s="303"/>
      <c r="BS943" s="148">
        <v>12</v>
      </c>
      <c r="BT943" s="335"/>
      <c r="BU943" s="302"/>
      <c r="BV943" s="302"/>
      <c r="BW943" s="303"/>
      <c r="BX943" s="2"/>
      <c r="BY943" s="8"/>
      <c r="BZ943" s="8"/>
      <c r="CA943" s="8"/>
      <c r="CB943" s="8"/>
      <c r="CC943" s="8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57"/>
      <c r="DI943" s="58"/>
      <c r="DJ943" s="58"/>
      <c r="DK943" s="57"/>
      <c r="DL943" s="58"/>
      <c r="DM943" s="58"/>
      <c r="DN943" s="57"/>
      <c r="DO943" s="58"/>
      <c r="DP943" s="59"/>
      <c r="DQ943" s="59"/>
      <c r="DR943" s="59"/>
      <c r="DZ943" s="133"/>
    </row>
    <row r="944" spans="1:130" ht="12.75" customHeight="1" x14ac:dyDescent="0.2">
      <c r="A944" s="1">
        <v>22</v>
      </c>
      <c r="B944" s="163" t="s">
        <v>151</v>
      </c>
      <c r="C944" s="163" t="s">
        <v>87</v>
      </c>
      <c r="D944" s="335"/>
      <c r="E944" s="302"/>
      <c r="F944" s="302"/>
      <c r="G944" s="302"/>
      <c r="H944" s="303"/>
      <c r="I944" s="335"/>
      <c r="J944" s="302"/>
      <c r="K944" s="302"/>
      <c r="L944" s="302"/>
      <c r="M944" s="303"/>
      <c r="N944" s="336" t="str">
        <f t="shared" si="89"/>
        <v/>
      </c>
      <c r="O944" s="302"/>
      <c r="P944" s="302"/>
      <c r="Q944" s="303"/>
      <c r="R944" s="335"/>
      <c r="S944" s="302"/>
      <c r="T944" s="303"/>
      <c r="U944" s="335"/>
      <c r="V944" s="302"/>
      <c r="W944" s="303"/>
      <c r="X944" s="336" t="str">
        <f t="shared" si="90"/>
        <v/>
      </c>
      <c r="Y944" s="303"/>
      <c r="Z944" s="335" t="str">
        <f t="shared" si="91"/>
        <v/>
      </c>
      <c r="AA944" s="302"/>
      <c r="AB944" s="303"/>
      <c r="AC944" s="144"/>
      <c r="AD944" s="145"/>
      <c r="AE944" s="336"/>
      <c r="AF944" s="302"/>
      <c r="AG944" s="302"/>
      <c r="AH944" s="303"/>
      <c r="AI944" s="146"/>
      <c r="AJ944" s="145"/>
      <c r="AK944" s="336"/>
      <c r="AL944" s="302"/>
      <c r="AM944" s="302"/>
      <c r="AN944" s="303"/>
      <c r="AO944" s="146"/>
      <c r="AP944" s="145"/>
      <c r="AQ944" s="336"/>
      <c r="AR944" s="302"/>
      <c r="AS944" s="302"/>
      <c r="AT944" s="303"/>
      <c r="AU944" s="146"/>
      <c r="AV944" s="145"/>
      <c r="AW944" s="336"/>
      <c r="AX944" s="302"/>
      <c r="AY944" s="302"/>
      <c r="AZ944" s="303"/>
      <c r="BA944" s="146"/>
      <c r="BB944" s="145"/>
      <c r="BC944" s="336"/>
      <c r="BD944" s="303"/>
      <c r="BE944" s="163"/>
      <c r="BF944" s="306"/>
      <c r="BG944" s="302"/>
      <c r="BH944" s="303"/>
      <c r="BI944" s="336"/>
      <c r="BJ944" s="303"/>
      <c r="BK944" s="335" t="str">
        <f t="shared" si="92"/>
        <v/>
      </c>
      <c r="BL944" s="302"/>
      <c r="BM944" s="303"/>
      <c r="BN944" s="306"/>
      <c r="BO944" s="302"/>
      <c r="BP944" s="303"/>
      <c r="BQ944" s="306"/>
      <c r="BR944" s="303"/>
      <c r="BS944" s="148">
        <v>13</v>
      </c>
      <c r="BT944" s="335"/>
      <c r="BU944" s="302"/>
      <c r="BV944" s="302"/>
      <c r="BW944" s="303"/>
      <c r="BX944" s="2"/>
      <c r="BY944" s="8"/>
      <c r="BZ944" s="8"/>
      <c r="CA944" s="8"/>
      <c r="CB944" s="8"/>
      <c r="CC944" s="8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57"/>
      <c r="DI944" s="58"/>
      <c r="DJ944" s="58"/>
      <c r="DK944" s="57"/>
      <c r="DL944" s="58"/>
      <c r="DM944" s="58"/>
      <c r="DN944" s="57"/>
      <c r="DO944" s="58"/>
      <c r="DP944" s="59"/>
      <c r="DQ944" s="59"/>
      <c r="DR944" s="59"/>
      <c r="DZ944" s="133"/>
    </row>
    <row r="945" spans="1:130" ht="12.75" customHeight="1" x14ac:dyDescent="0.2">
      <c r="A945" s="1">
        <v>22</v>
      </c>
      <c r="B945" s="163" t="s">
        <v>158</v>
      </c>
      <c r="C945" s="163" t="s">
        <v>94</v>
      </c>
      <c r="D945" s="335"/>
      <c r="E945" s="302"/>
      <c r="F945" s="302"/>
      <c r="G945" s="302"/>
      <c r="H945" s="303"/>
      <c r="I945" s="335"/>
      <c r="J945" s="302"/>
      <c r="K945" s="302"/>
      <c r="L945" s="302"/>
      <c r="M945" s="303"/>
      <c r="N945" s="336" t="str">
        <f t="shared" si="89"/>
        <v/>
      </c>
      <c r="O945" s="302"/>
      <c r="P945" s="302"/>
      <c r="Q945" s="303"/>
      <c r="R945" s="335"/>
      <c r="S945" s="302"/>
      <c r="T945" s="303"/>
      <c r="U945" s="335"/>
      <c r="V945" s="302"/>
      <c r="W945" s="303"/>
      <c r="X945" s="336" t="str">
        <f t="shared" si="90"/>
        <v/>
      </c>
      <c r="Y945" s="303"/>
      <c r="Z945" s="335" t="str">
        <f t="shared" si="91"/>
        <v/>
      </c>
      <c r="AA945" s="302"/>
      <c r="AB945" s="303"/>
      <c r="AC945" s="144"/>
      <c r="AD945" s="145"/>
      <c r="AE945" s="336"/>
      <c r="AF945" s="302"/>
      <c r="AG945" s="302"/>
      <c r="AH945" s="303"/>
      <c r="AI945" s="146"/>
      <c r="AJ945" s="145"/>
      <c r="AK945" s="336"/>
      <c r="AL945" s="302"/>
      <c r="AM945" s="302"/>
      <c r="AN945" s="303"/>
      <c r="AO945" s="146"/>
      <c r="AP945" s="145"/>
      <c r="AQ945" s="336"/>
      <c r="AR945" s="302"/>
      <c r="AS945" s="302"/>
      <c r="AT945" s="303"/>
      <c r="AU945" s="146"/>
      <c r="AV945" s="145"/>
      <c r="AW945" s="336"/>
      <c r="AX945" s="302"/>
      <c r="AY945" s="302"/>
      <c r="AZ945" s="303"/>
      <c r="BA945" s="146"/>
      <c r="BB945" s="145"/>
      <c r="BC945" s="336"/>
      <c r="BD945" s="303"/>
      <c r="BE945" s="163"/>
      <c r="BF945" s="306"/>
      <c r="BG945" s="302"/>
      <c r="BH945" s="303"/>
      <c r="BI945" s="336"/>
      <c r="BJ945" s="303"/>
      <c r="BK945" s="335" t="str">
        <f t="shared" si="92"/>
        <v/>
      </c>
      <c r="BL945" s="302"/>
      <c r="BM945" s="303"/>
      <c r="BN945" s="306"/>
      <c r="BO945" s="302"/>
      <c r="BP945" s="303"/>
      <c r="BQ945" s="306"/>
      <c r="BR945" s="303"/>
      <c r="BS945" s="148">
        <v>14</v>
      </c>
      <c r="BT945" s="335"/>
      <c r="BU945" s="302"/>
      <c r="BV945" s="302"/>
      <c r="BW945" s="303"/>
      <c r="BX945" s="2"/>
      <c r="BY945" s="8"/>
      <c r="BZ945" s="8"/>
      <c r="CA945" s="8"/>
      <c r="CB945" s="8"/>
      <c r="CC945" s="8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57"/>
      <c r="DI945" s="58"/>
      <c r="DJ945" s="58"/>
      <c r="DK945" s="57"/>
      <c r="DL945" s="58"/>
      <c r="DM945" s="58"/>
      <c r="DN945" s="57"/>
      <c r="DO945" s="58"/>
      <c r="DP945" s="59"/>
      <c r="DQ945" s="59"/>
      <c r="DR945" s="59"/>
      <c r="DZ945" s="133"/>
    </row>
    <row r="946" spans="1:130" ht="12.75" customHeight="1" x14ac:dyDescent="0.2">
      <c r="A946" s="1">
        <v>22</v>
      </c>
      <c r="B946" s="163" t="s">
        <v>163</v>
      </c>
      <c r="C946" s="163" t="s">
        <v>101</v>
      </c>
      <c r="D946" s="335"/>
      <c r="E946" s="302"/>
      <c r="F946" s="302"/>
      <c r="G946" s="302"/>
      <c r="H946" s="303"/>
      <c r="I946" s="335"/>
      <c r="J946" s="302"/>
      <c r="K946" s="302"/>
      <c r="L946" s="302"/>
      <c r="M946" s="303"/>
      <c r="N946" s="336" t="str">
        <f t="shared" si="89"/>
        <v/>
      </c>
      <c r="O946" s="302"/>
      <c r="P946" s="302"/>
      <c r="Q946" s="303"/>
      <c r="R946" s="335"/>
      <c r="S946" s="302"/>
      <c r="T946" s="303"/>
      <c r="U946" s="335"/>
      <c r="V946" s="302"/>
      <c r="W946" s="303"/>
      <c r="X946" s="336" t="str">
        <f t="shared" si="90"/>
        <v/>
      </c>
      <c r="Y946" s="303"/>
      <c r="Z946" s="335" t="str">
        <f t="shared" si="91"/>
        <v/>
      </c>
      <c r="AA946" s="302"/>
      <c r="AB946" s="303"/>
      <c r="AC946" s="144"/>
      <c r="AD946" s="145"/>
      <c r="AE946" s="336"/>
      <c r="AF946" s="302"/>
      <c r="AG946" s="302"/>
      <c r="AH946" s="303"/>
      <c r="AI946" s="146"/>
      <c r="AJ946" s="145"/>
      <c r="AK946" s="336"/>
      <c r="AL946" s="302"/>
      <c r="AM946" s="302"/>
      <c r="AN946" s="303"/>
      <c r="AO946" s="146"/>
      <c r="AP946" s="145"/>
      <c r="AQ946" s="336"/>
      <c r="AR946" s="302"/>
      <c r="AS946" s="302"/>
      <c r="AT946" s="303"/>
      <c r="AU946" s="146"/>
      <c r="AV946" s="145"/>
      <c r="AW946" s="336"/>
      <c r="AX946" s="302"/>
      <c r="AY946" s="302"/>
      <c r="AZ946" s="303"/>
      <c r="BA946" s="146"/>
      <c r="BB946" s="145"/>
      <c r="BC946" s="336"/>
      <c r="BD946" s="303"/>
      <c r="BE946" s="163"/>
      <c r="BF946" s="306"/>
      <c r="BG946" s="302"/>
      <c r="BH946" s="303"/>
      <c r="BI946" s="336"/>
      <c r="BJ946" s="303"/>
      <c r="BK946" s="335" t="str">
        <f t="shared" si="92"/>
        <v/>
      </c>
      <c r="BL946" s="302"/>
      <c r="BM946" s="303"/>
      <c r="BN946" s="306"/>
      <c r="BO946" s="302"/>
      <c r="BP946" s="303"/>
      <c r="BQ946" s="306"/>
      <c r="BR946" s="303"/>
      <c r="BS946" s="148">
        <v>15</v>
      </c>
      <c r="BT946" s="335"/>
      <c r="BU946" s="302"/>
      <c r="BV946" s="302"/>
      <c r="BW946" s="303"/>
      <c r="BX946" s="2"/>
      <c r="BY946" s="8"/>
      <c r="BZ946" s="8"/>
      <c r="CA946" s="8"/>
      <c r="CB946" s="8"/>
      <c r="CC946" s="8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57"/>
      <c r="DI946" s="58"/>
      <c r="DJ946" s="58"/>
      <c r="DK946" s="57"/>
      <c r="DL946" s="58"/>
      <c r="DM946" s="58"/>
      <c r="DN946" s="57"/>
      <c r="DO946" s="58"/>
      <c r="DP946" s="59"/>
      <c r="DQ946" s="59"/>
      <c r="DR946" s="59"/>
      <c r="DZ946" s="133"/>
    </row>
    <row r="947" spans="1:130" ht="12.75" customHeight="1" x14ac:dyDescent="0.2">
      <c r="A947" s="1">
        <v>22</v>
      </c>
      <c r="B947" s="163" t="s">
        <v>171</v>
      </c>
      <c r="C947" s="163" t="s">
        <v>117</v>
      </c>
      <c r="D947" s="335"/>
      <c r="E947" s="302"/>
      <c r="F947" s="302"/>
      <c r="G947" s="302"/>
      <c r="H947" s="303"/>
      <c r="I947" s="335"/>
      <c r="J947" s="302"/>
      <c r="K947" s="302"/>
      <c r="L947" s="302"/>
      <c r="M947" s="303"/>
      <c r="N947" s="336" t="str">
        <f t="shared" si="89"/>
        <v/>
      </c>
      <c r="O947" s="302"/>
      <c r="P947" s="302"/>
      <c r="Q947" s="303"/>
      <c r="R947" s="335"/>
      <c r="S947" s="302"/>
      <c r="T947" s="303"/>
      <c r="U947" s="335"/>
      <c r="V947" s="302"/>
      <c r="W947" s="303"/>
      <c r="X947" s="336" t="str">
        <f t="shared" si="90"/>
        <v/>
      </c>
      <c r="Y947" s="303"/>
      <c r="Z947" s="335" t="str">
        <f t="shared" si="91"/>
        <v/>
      </c>
      <c r="AA947" s="302"/>
      <c r="AB947" s="303"/>
      <c r="AC947" s="144"/>
      <c r="AD947" s="145"/>
      <c r="AE947" s="336"/>
      <c r="AF947" s="302"/>
      <c r="AG947" s="302"/>
      <c r="AH947" s="303"/>
      <c r="AI947" s="146"/>
      <c r="AJ947" s="145"/>
      <c r="AK947" s="336"/>
      <c r="AL947" s="302"/>
      <c r="AM947" s="302"/>
      <c r="AN947" s="303"/>
      <c r="AO947" s="146"/>
      <c r="AP947" s="145"/>
      <c r="AQ947" s="336"/>
      <c r="AR947" s="302"/>
      <c r="AS947" s="302"/>
      <c r="AT947" s="303"/>
      <c r="AU947" s="146"/>
      <c r="AV947" s="145"/>
      <c r="AW947" s="336"/>
      <c r="AX947" s="302"/>
      <c r="AY947" s="302"/>
      <c r="AZ947" s="303"/>
      <c r="BA947" s="146"/>
      <c r="BB947" s="145"/>
      <c r="BC947" s="336"/>
      <c r="BD947" s="303"/>
      <c r="BE947" s="163"/>
      <c r="BF947" s="306"/>
      <c r="BG947" s="302"/>
      <c r="BH947" s="303"/>
      <c r="BI947" s="336"/>
      <c r="BJ947" s="303"/>
      <c r="BK947" s="335" t="str">
        <f t="shared" si="92"/>
        <v/>
      </c>
      <c r="BL947" s="302"/>
      <c r="BM947" s="303"/>
      <c r="BN947" s="306"/>
      <c r="BO947" s="302"/>
      <c r="BP947" s="303"/>
      <c r="BQ947" s="306"/>
      <c r="BR947" s="303"/>
      <c r="BS947" s="148">
        <v>16</v>
      </c>
      <c r="BT947" s="335"/>
      <c r="BU947" s="302"/>
      <c r="BV947" s="302"/>
      <c r="BW947" s="303"/>
      <c r="BX947" s="2"/>
      <c r="BY947" s="8"/>
      <c r="BZ947" s="8"/>
      <c r="CA947" s="8"/>
      <c r="CB947" s="8"/>
      <c r="CC947" s="8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57"/>
      <c r="DI947" s="58"/>
      <c r="DJ947" s="58"/>
      <c r="DK947" s="57"/>
      <c r="DL947" s="58"/>
      <c r="DM947" s="58"/>
      <c r="DN947" s="57"/>
      <c r="DO947" s="58"/>
      <c r="DP947" s="59"/>
      <c r="DQ947" s="59"/>
      <c r="DR947" s="59"/>
      <c r="DZ947" s="133"/>
    </row>
    <row r="948" spans="1:130" ht="12.75" customHeight="1" x14ac:dyDescent="0.2">
      <c r="A948" s="1">
        <v>22</v>
      </c>
      <c r="B948" s="163" t="s">
        <v>177</v>
      </c>
      <c r="C948" s="163" t="s">
        <v>145</v>
      </c>
      <c r="D948" s="335"/>
      <c r="E948" s="302"/>
      <c r="F948" s="302"/>
      <c r="G948" s="302"/>
      <c r="H948" s="303"/>
      <c r="I948" s="335"/>
      <c r="J948" s="302"/>
      <c r="K948" s="302"/>
      <c r="L948" s="302"/>
      <c r="M948" s="303"/>
      <c r="N948" s="336" t="str">
        <f t="shared" si="89"/>
        <v/>
      </c>
      <c r="O948" s="302"/>
      <c r="P948" s="302"/>
      <c r="Q948" s="303"/>
      <c r="R948" s="335"/>
      <c r="S948" s="302"/>
      <c r="T948" s="303"/>
      <c r="U948" s="335"/>
      <c r="V948" s="302"/>
      <c r="W948" s="303"/>
      <c r="X948" s="336" t="str">
        <f t="shared" si="90"/>
        <v/>
      </c>
      <c r="Y948" s="303"/>
      <c r="Z948" s="335" t="str">
        <f t="shared" si="91"/>
        <v/>
      </c>
      <c r="AA948" s="302"/>
      <c r="AB948" s="303"/>
      <c r="AC948" s="144"/>
      <c r="AD948" s="145"/>
      <c r="AE948" s="336"/>
      <c r="AF948" s="302"/>
      <c r="AG948" s="302"/>
      <c r="AH948" s="303"/>
      <c r="AI948" s="146"/>
      <c r="AJ948" s="145"/>
      <c r="AK948" s="336"/>
      <c r="AL948" s="302"/>
      <c r="AM948" s="302"/>
      <c r="AN948" s="303"/>
      <c r="AO948" s="146"/>
      <c r="AP948" s="145"/>
      <c r="AQ948" s="336"/>
      <c r="AR948" s="302"/>
      <c r="AS948" s="302"/>
      <c r="AT948" s="303"/>
      <c r="AU948" s="146"/>
      <c r="AV948" s="145"/>
      <c r="AW948" s="336"/>
      <c r="AX948" s="302"/>
      <c r="AY948" s="302"/>
      <c r="AZ948" s="303"/>
      <c r="BA948" s="146"/>
      <c r="BB948" s="145"/>
      <c r="BC948" s="336"/>
      <c r="BD948" s="303"/>
      <c r="BE948" s="163"/>
      <c r="BF948" s="306"/>
      <c r="BG948" s="302"/>
      <c r="BH948" s="303"/>
      <c r="BI948" s="336"/>
      <c r="BJ948" s="303"/>
      <c r="BK948" s="335" t="str">
        <f t="shared" si="92"/>
        <v/>
      </c>
      <c r="BL948" s="302"/>
      <c r="BM948" s="303"/>
      <c r="BN948" s="306"/>
      <c r="BO948" s="302"/>
      <c r="BP948" s="303"/>
      <c r="BQ948" s="306"/>
      <c r="BR948" s="303"/>
      <c r="BS948" s="148">
        <v>17</v>
      </c>
      <c r="BT948" s="335"/>
      <c r="BU948" s="302"/>
      <c r="BV948" s="302"/>
      <c r="BW948" s="303"/>
      <c r="BX948" s="2"/>
      <c r="BY948" s="8"/>
      <c r="BZ948" s="8"/>
      <c r="CA948" s="8"/>
      <c r="CB948" s="8"/>
      <c r="CC948" s="8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57"/>
      <c r="DI948" s="58"/>
      <c r="DJ948" s="58"/>
      <c r="DK948" s="57"/>
      <c r="DL948" s="58"/>
      <c r="DM948" s="58"/>
      <c r="DN948" s="57"/>
      <c r="DO948" s="58"/>
      <c r="DP948" s="59"/>
      <c r="DQ948" s="59"/>
      <c r="DR948" s="59"/>
      <c r="DZ948" s="133"/>
    </row>
    <row r="949" spans="1:130" ht="12.75" customHeight="1" x14ac:dyDescent="0.2">
      <c r="A949" s="1">
        <v>22</v>
      </c>
      <c r="B949" s="163" t="s">
        <v>186</v>
      </c>
      <c r="C949" s="163" t="s">
        <v>151</v>
      </c>
      <c r="D949" s="335"/>
      <c r="E949" s="302"/>
      <c r="F949" s="302"/>
      <c r="G949" s="302"/>
      <c r="H949" s="303"/>
      <c r="I949" s="335"/>
      <c r="J949" s="302"/>
      <c r="K949" s="302"/>
      <c r="L949" s="302"/>
      <c r="M949" s="303"/>
      <c r="N949" s="336" t="str">
        <f t="shared" si="89"/>
        <v/>
      </c>
      <c r="O949" s="302"/>
      <c r="P949" s="302"/>
      <c r="Q949" s="303"/>
      <c r="R949" s="335"/>
      <c r="S949" s="302"/>
      <c r="T949" s="303"/>
      <c r="U949" s="335"/>
      <c r="V949" s="302"/>
      <c r="W949" s="303"/>
      <c r="X949" s="336" t="str">
        <f t="shared" si="90"/>
        <v/>
      </c>
      <c r="Y949" s="303"/>
      <c r="Z949" s="335" t="str">
        <f t="shared" si="91"/>
        <v/>
      </c>
      <c r="AA949" s="302"/>
      <c r="AB949" s="303"/>
      <c r="AC949" s="144"/>
      <c r="AD949" s="145"/>
      <c r="AE949" s="336"/>
      <c r="AF949" s="302"/>
      <c r="AG949" s="302"/>
      <c r="AH949" s="303"/>
      <c r="AI949" s="146"/>
      <c r="AJ949" s="145"/>
      <c r="AK949" s="336"/>
      <c r="AL949" s="302"/>
      <c r="AM949" s="302"/>
      <c r="AN949" s="303"/>
      <c r="AO949" s="146"/>
      <c r="AP949" s="145"/>
      <c r="AQ949" s="336"/>
      <c r="AR949" s="302"/>
      <c r="AS949" s="302"/>
      <c r="AT949" s="303"/>
      <c r="AU949" s="146"/>
      <c r="AV949" s="145"/>
      <c r="AW949" s="336"/>
      <c r="AX949" s="302"/>
      <c r="AY949" s="302"/>
      <c r="AZ949" s="303"/>
      <c r="BA949" s="146"/>
      <c r="BB949" s="145"/>
      <c r="BC949" s="336"/>
      <c r="BD949" s="303"/>
      <c r="BE949" s="163"/>
      <c r="BF949" s="306"/>
      <c r="BG949" s="302"/>
      <c r="BH949" s="303"/>
      <c r="BI949" s="336"/>
      <c r="BJ949" s="303"/>
      <c r="BK949" s="335" t="str">
        <f t="shared" si="92"/>
        <v/>
      </c>
      <c r="BL949" s="302"/>
      <c r="BM949" s="303"/>
      <c r="BN949" s="306"/>
      <c r="BO949" s="302"/>
      <c r="BP949" s="303"/>
      <c r="BQ949" s="306"/>
      <c r="BR949" s="303"/>
      <c r="BS949" s="148">
        <v>18</v>
      </c>
      <c r="BT949" s="335"/>
      <c r="BU949" s="302"/>
      <c r="BV949" s="302"/>
      <c r="BW949" s="303"/>
      <c r="BX949" s="2"/>
      <c r="BY949" s="8"/>
      <c r="BZ949" s="8"/>
      <c r="CA949" s="8"/>
      <c r="CB949" s="8"/>
      <c r="CC949" s="8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57"/>
      <c r="DI949" s="58"/>
      <c r="DJ949" s="58"/>
      <c r="DK949" s="57"/>
      <c r="DL949" s="58"/>
      <c r="DM949" s="58"/>
      <c r="DN949" s="57"/>
      <c r="DO949" s="58"/>
      <c r="DP949" s="59"/>
      <c r="DQ949" s="59"/>
      <c r="DR949" s="59"/>
      <c r="DZ949" s="133"/>
    </row>
    <row r="950" spans="1:130" ht="12.75" customHeight="1" x14ac:dyDescent="0.2">
      <c r="A950" s="1">
        <v>22</v>
      </c>
      <c r="B950" s="163" t="s">
        <v>195</v>
      </c>
      <c r="C950" s="163" t="s">
        <v>158</v>
      </c>
      <c r="D950" s="335"/>
      <c r="E950" s="302"/>
      <c r="F950" s="302"/>
      <c r="G950" s="302"/>
      <c r="H950" s="303"/>
      <c r="I950" s="335"/>
      <c r="J950" s="302"/>
      <c r="K950" s="302"/>
      <c r="L950" s="302"/>
      <c r="M950" s="303"/>
      <c r="N950" s="336" t="str">
        <f t="shared" si="89"/>
        <v/>
      </c>
      <c r="O950" s="302"/>
      <c r="P950" s="302"/>
      <c r="Q950" s="303"/>
      <c r="R950" s="335"/>
      <c r="S950" s="302"/>
      <c r="T950" s="303"/>
      <c r="U950" s="335"/>
      <c r="V950" s="302"/>
      <c r="W950" s="303"/>
      <c r="X950" s="336" t="str">
        <f t="shared" si="90"/>
        <v/>
      </c>
      <c r="Y950" s="303"/>
      <c r="Z950" s="335" t="str">
        <f t="shared" si="91"/>
        <v/>
      </c>
      <c r="AA950" s="302"/>
      <c r="AB950" s="303"/>
      <c r="AC950" s="144"/>
      <c r="AD950" s="145"/>
      <c r="AE950" s="336"/>
      <c r="AF950" s="302"/>
      <c r="AG950" s="302"/>
      <c r="AH950" s="303"/>
      <c r="AI950" s="146"/>
      <c r="AJ950" s="145"/>
      <c r="AK950" s="336"/>
      <c r="AL950" s="302"/>
      <c r="AM950" s="302"/>
      <c r="AN950" s="303"/>
      <c r="AO950" s="146"/>
      <c r="AP950" s="145"/>
      <c r="AQ950" s="336"/>
      <c r="AR950" s="302"/>
      <c r="AS950" s="302"/>
      <c r="AT950" s="303"/>
      <c r="AU950" s="146"/>
      <c r="AV950" s="145"/>
      <c r="AW950" s="336"/>
      <c r="AX950" s="302"/>
      <c r="AY950" s="302"/>
      <c r="AZ950" s="303"/>
      <c r="BA950" s="146"/>
      <c r="BB950" s="145"/>
      <c r="BC950" s="336"/>
      <c r="BD950" s="303"/>
      <c r="BE950" s="163"/>
      <c r="BF950" s="306"/>
      <c r="BG950" s="302"/>
      <c r="BH950" s="303"/>
      <c r="BI950" s="336"/>
      <c r="BJ950" s="303"/>
      <c r="BK950" s="335" t="str">
        <f t="shared" si="92"/>
        <v/>
      </c>
      <c r="BL950" s="302"/>
      <c r="BM950" s="303"/>
      <c r="BN950" s="306"/>
      <c r="BO950" s="302"/>
      <c r="BP950" s="303"/>
      <c r="BQ950" s="306"/>
      <c r="BR950" s="303"/>
      <c r="BS950" s="148">
        <v>19</v>
      </c>
      <c r="BT950" s="335"/>
      <c r="BU950" s="302"/>
      <c r="BV950" s="302"/>
      <c r="BW950" s="303"/>
      <c r="BX950" s="2"/>
      <c r="BY950" s="8"/>
      <c r="BZ950" s="8"/>
      <c r="CA950" s="8"/>
      <c r="CB950" s="8"/>
      <c r="CC950" s="8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57"/>
      <c r="DI950" s="58"/>
      <c r="DJ950" s="58"/>
      <c r="DK950" s="57"/>
      <c r="DL950" s="58"/>
      <c r="DM950" s="58"/>
      <c r="DN950" s="57"/>
      <c r="DO950" s="58"/>
      <c r="DP950" s="59"/>
      <c r="DQ950" s="59"/>
      <c r="DR950" s="59"/>
      <c r="DZ950" s="133"/>
    </row>
    <row r="951" spans="1:130" ht="12.75" customHeight="1" x14ac:dyDescent="0.2">
      <c r="A951" s="1">
        <v>22</v>
      </c>
      <c r="B951" s="163" t="s">
        <v>201</v>
      </c>
      <c r="C951" s="163" t="s">
        <v>163</v>
      </c>
      <c r="D951" s="335"/>
      <c r="E951" s="302"/>
      <c r="F951" s="302"/>
      <c r="G951" s="302"/>
      <c r="H951" s="303"/>
      <c r="I951" s="335"/>
      <c r="J951" s="302"/>
      <c r="K951" s="302"/>
      <c r="L951" s="302"/>
      <c r="M951" s="303"/>
      <c r="N951" s="336" t="str">
        <f t="shared" si="89"/>
        <v/>
      </c>
      <c r="O951" s="302"/>
      <c r="P951" s="302"/>
      <c r="Q951" s="303"/>
      <c r="R951" s="335"/>
      <c r="S951" s="302"/>
      <c r="T951" s="303"/>
      <c r="U951" s="335"/>
      <c r="V951" s="302"/>
      <c r="W951" s="303"/>
      <c r="X951" s="336" t="str">
        <f t="shared" si="90"/>
        <v/>
      </c>
      <c r="Y951" s="303"/>
      <c r="Z951" s="335" t="str">
        <f t="shared" si="91"/>
        <v/>
      </c>
      <c r="AA951" s="302"/>
      <c r="AB951" s="303"/>
      <c r="AC951" s="144"/>
      <c r="AD951" s="145"/>
      <c r="AE951" s="336"/>
      <c r="AF951" s="302"/>
      <c r="AG951" s="302"/>
      <c r="AH951" s="303"/>
      <c r="AI951" s="146"/>
      <c r="AJ951" s="145"/>
      <c r="AK951" s="336"/>
      <c r="AL951" s="302"/>
      <c r="AM951" s="302"/>
      <c r="AN951" s="303"/>
      <c r="AO951" s="146"/>
      <c r="AP951" s="145"/>
      <c r="AQ951" s="336"/>
      <c r="AR951" s="302"/>
      <c r="AS951" s="302"/>
      <c r="AT951" s="303"/>
      <c r="AU951" s="146"/>
      <c r="AV951" s="145"/>
      <c r="AW951" s="336"/>
      <c r="AX951" s="302"/>
      <c r="AY951" s="302"/>
      <c r="AZ951" s="303"/>
      <c r="BA951" s="146"/>
      <c r="BB951" s="145"/>
      <c r="BC951" s="336"/>
      <c r="BD951" s="303"/>
      <c r="BE951" s="163"/>
      <c r="BF951" s="306"/>
      <c r="BG951" s="302"/>
      <c r="BH951" s="303"/>
      <c r="BI951" s="336"/>
      <c r="BJ951" s="303"/>
      <c r="BK951" s="335" t="str">
        <f t="shared" si="92"/>
        <v/>
      </c>
      <c r="BL951" s="302"/>
      <c r="BM951" s="303"/>
      <c r="BN951" s="306"/>
      <c r="BO951" s="302"/>
      <c r="BP951" s="303"/>
      <c r="BQ951" s="306"/>
      <c r="BR951" s="303"/>
      <c r="BS951" s="148">
        <v>20</v>
      </c>
      <c r="BT951" s="335"/>
      <c r="BU951" s="302"/>
      <c r="BV951" s="302"/>
      <c r="BW951" s="303"/>
      <c r="DH951" s="57"/>
      <c r="DI951" s="58"/>
      <c r="DJ951" s="58"/>
      <c r="DK951" s="57"/>
      <c r="DL951" s="58"/>
      <c r="DM951" s="58"/>
      <c r="DN951" s="57"/>
      <c r="DO951" s="58"/>
      <c r="DP951" s="59"/>
      <c r="DQ951" s="59"/>
      <c r="DR951" s="60"/>
      <c r="DT951" s="98"/>
      <c r="DU951" s="60"/>
      <c r="DV951" s="59"/>
      <c r="DW951" s="60"/>
      <c r="DX951" s="60"/>
      <c r="DY951" s="60"/>
    </row>
    <row r="952" spans="1:130" ht="12.75" customHeight="1" x14ac:dyDescent="0.2">
      <c r="A952" s="1">
        <v>22</v>
      </c>
      <c r="B952" s="163" t="s">
        <v>209</v>
      </c>
      <c r="C952" s="163" t="s">
        <v>171</v>
      </c>
      <c r="D952" s="335"/>
      <c r="E952" s="302"/>
      <c r="F952" s="302"/>
      <c r="G952" s="302"/>
      <c r="H952" s="303"/>
      <c r="I952" s="335"/>
      <c r="J952" s="302"/>
      <c r="K952" s="302"/>
      <c r="L952" s="302"/>
      <c r="M952" s="303"/>
      <c r="N952" s="336" t="str">
        <f t="shared" si="89"/>
        <v/>
      </c>
      <c r="O952" s="302"/>
      <c r="P952" s="302"/>
      <c r="Q952" s="303"/>
      <c r="R952" s="335"/>
      <c r="S952" s="302"/>
      <c r="T952" s="303"/>
      <c r="U952" s="335"/>
      <c r="V952" s="302"/>
      <c r="W952" s="303"/>
      <c r="X952" s="336" t="str">
        <f t="shared" si="90"/>
        <v/>
      </c>
      <c r="Y952" s="303"/>
      <c r="Z952" s="335" t="str">
        <f t="shared" si="91"/>
        <v/>
      </c>
      <c r="AA952" s="302"/>
      <c r="AB952" s="303"/>
      <c r="AC952" s="144"/>
      <c r="AD952" s="145"/>
      <c r="AE952" s="336"/>
      <c r="AF952" s="302"/>
      <c r="AG952" s="302"/>
      <c r="AH952" s="303"/>
      <c r="AI952" s="146"/>
      <c r="AJ952" s="145"/>
      <c r="AK952" s="336"/>
      <c r="AL952" s="302"/>
      <c r="AM952" s="302"/>
      <c r="AN952" s="303"/>
      <c r="AO952" s="146"/>
      <c r="AP952" s="145"/>
      <c r="AQ952" s="336"/>
      <c r="AR952" s="302"/>
      <c r="AS952" s="302"/>
      <c r="AT952" s="303"/>
      <c r="AU952" s="146"/>
      <c r="AV952" s="145"/>
      <c r="AW952" s="336"/>
      <c r="AX952" s="302"/>
      <c r="AY952" s="302"/>
      <c r="AZ952" s="303"/>
      <c r="BA952" s="146"/>
      <c r="BB952" s="145"/>
      <c r="BC952" s="336"/>
      <c r="BD952" s="303"/>
      <c r="BE952" s="163"/>
      <c r="BF952" s="306"/>
      <c r="BG952" s="302"/>
      <c r="BH952" s="303"/>
      <c r="BI952" s="336"/>
      <c r="BJ952" s="303"/>
      <c r="BK952" s="335" t="str">
        <f t="shared" si="92"/>
        <v/>
      </c>
      <c r="BL952" s="302"/>
      <c r="BM952" s="303"/>
      <c r="BN952" s="306"/>
      <c r="BO952" s="302"/>
      <c r="BP952" s="303"/>
      <c r="BQ952" s="306"/>
      <c r="BR952" s="303"/>
      <c r="BS952" s="148">
        <v>21</v>
      </c>
      <c r="BT952" s="335"/>
      <c r="BU952" s="302"/>
      <c r="BV952" s="302"/>
      <c r="BW952" s="303"/>
      <c r="DH952" s="57"/>
      <c r="DI952" s="58"/>
      <c r="DJ952" s="58"/>
      <c r="DK952" s="57"/>
      <c r="DL952" s="58"/>
      <c r="DM952" s="58"/>
      <c r="DN952" s="57"/>
      <c r="DO952" s="58"/>
      <c r="DP952" s="59"/>
      <c r="DQ952" s="59"/>
      <c r="DR952" s="60"/>
      <c r="DT952" s="98"/>
      <c r="DU952" s="60"/>
      <c r="DV952" s="59"/>
      <c r="DW952" s="60"/>
      <c r="DX952" s="60"/>
      <c r="DY952" s="60"/>
    </row>
    <row r="953" spans="1:130" ht="12.75" customHeight="1" x14ac:dyDescent="0.2">
      <c r="A953" s="1">
        <v>22</v>
      </c>
      <c r="B953" s="163" t="s">
        <v>216</v>
      </c>
      <c r="C953" s="163" t="s">
        <v>177</v>
      </c>
      <c r="D953" s="335"/>
      <c r="E953" s="302"/>
      <c r="F953" s="302"/>
      <c r="G953" s="302"/>
      <c r="H953" s="303"/>
      <c r="I953" s="335"/>
      <c r="J953" s="302"/>
      <c r="K953" s="302"/>
      <c r="L953" s="302"/>
      <c r="M953" s="303"/>
      <c r="N953" s="336" t="str">
        <f t="shared" si="89"/>
        <v/>
      </c>
      <c r="O953" s="302"/>
      <c r="P953" s="302"/>
      <c r="Q953" s="303"/>
      <c r="R953" s="335"/>
      <c r="S953" s="302"/>
      <c r="T953" s="303"/>
      <c r="U953" s="335"/>
      <c r="V953" s="302"/>
      <c r="W953" s="303"/>
      <c r="X953" s="336" t="str">
        <f t="shared" si="90"/>
        <v/>
      </c>
      <c r="Y953" s="303"/>
      <c r="Z953" s="335" t="str">
        <f t="shared" si="91"/>
        <v/>
      </c>
      <c r="AA953" s="302"/>
      <c r="AB953" s="303"/>
      <c r="AC953" s="144"/>
      <c r="AD953" s="145"/>
      <c r="AE953" s="336"/>
      <c r="AF953" s="302"/>
      <c r="AG953" s="302"/>
      <c r="AH953" s="303"/>
      <c r="AI953" s="146"/>
      <c r="AJ953" s="145"/>
      <c r="AK953" s="336"/>
      <c r="AL953" s="302"/>
      <c r="AM953" s="302"/>
      <c r="AN953" s="303"/>
      <c r="AO953" s="146"/>
      <c r="AP953" s="145"/>
      <c r="AQ953" s="336"/>
      <c r="AR953" s="302"/>
      <c r="AS953" s="302"/>
      <c r="AT953" s="303"/>
      <c r="AU953" s="146"/>
      <c r="AV953" s="145"/>
      <c r="AW953" s="336"/>
      <c r="AX953" s="302"/>
      <c r="AY953" s="302"/>
      <c r="AZ953" s="303"/>
      <c r="BA953" s="146"/>
      <c r="BB953" s="145"/>
      <c r="BC953" s="336"/>
      <c r="BD953" s="303"/>
      <c r="BE953" s="163"/>
      <c r="BF953" s="306"/>
      <c r="BG953" s="302"/>
      <c r="BH953" s="303"/>
      <c r="BI953" s="336"/>
      <c r="BJ953" s="303"/>
      <c r="BK953" s="335" t="str">
        <f t="shared" si="92"/>
        <v/>
      </c>
      <c r="BL953" s="302"/>
      <c r="BM953" s="303"/>
      <c r="BN953" s="306"/>
      <c r="BO953" s="302"/>
      <c r="BP953" s="303"/>
      <c r="BQ953" s="306"/>
      <c r="BR953" s="303"/>
      <c r="BS953" s="148">
        <v>22</v>
      </c>
      <c r="BT953" s="335"/>
      <c r="BU953" s="302"/>
      <c r="BV953" s="302"/>
      <c r="BW953" s="303"/>
      <c r="DH953" s="57"/>
      <c r="DI953" s="58"/>
      <c r="DJ953" s="58"/>
      <c r="DK953" s="57"/>
      <c r="DL953" s="58"/>
      <c r="DM953" s="58"/>
      <c r="DN953" s="57"/>
      <c r="DO953" s="58"/>
      <c r="DP953" s="59"/>
      <c r="DQ953" s="59"/>
      <c r="DR953" s="60"/>
      <c r="DT953" s="98"/>
      <c r="DU953" s="60"/>
      <c r="DV953" s="59"/>
      <c r="DW953" s="60"/>
      <c r="DX953" s="60"/>
      <c r="DY953" s="60"/>
    </row>
    <row r="954" spans="1:130" ht="12.75" customHeight="1" x14ac:dyDescent="0.2">
      <c r="A954" s="1">
        <v>22</v>
      </c>
      <c r="B954" s="163" t="s">
        <v>224</v>
      </c>
      <c r="C954" s="163" t="s">
        <v>186</v>
      </c>
      <c r="D954" s="335"/>
      <c r="E954" s="302"/>
      <c r="F954" s="302"/>
      <c r="G954" s="302"/>
      <c r="H954" s="303"/>
      <c r="I954" s="335"/>
      <c r="J954" s="302"/>
      <c r="K954" s="302"/>
      <c r="L954" s="302"/>
      <c r="M954" s="303"/>
      <c r="N954" s="336" t="str">
        <f t="shared" si="89"/>
        <v/>
      </c>
      <c r="O954" s="302"/>
      <c r="P954" s="302"/>
      <c r="Q954" s="303"/>
      <c r="R954" s="335"/>
      <c r="S954" s="302"/>
      <c r="T954" s="303"/>
      <c r="U954" s="335"/>
      <c r="V954" s="302"/>
      <c r="W954" s="303"/>
      <c r="X954" s="336" t="str">
        <f t="shared" si="90"/>
        <v/>
      </c>
      <c r="Y954" s="303"/>
      <c r="Z954" s="335" t="str">
        <f t="shared" si="91"/>
        <v/>
      </c>
      <c r="AA954" s="302"/>
      <c r="AB954" s="303"/>
      <c r="AC954" s="144"/>
      <c r="AD954" s="145"/>
      <c r="AE954" s="336"/>
      <c r="AF954" s="302"/>
      <c r="AG954" s="302"/>
      <c r="AH954" s="303"/>
      <c r="AI954" s="146"/>
      <c r="AJ954" s="145"/>
      <c r="AK954" s="336"/>
      <c r="AL954" s="302"/>
      <c r="AM954" s="302"/>
      <c r="AN954" s="303"/>
      <c r="AO954" s="146"/>
      <c r="AP954" s="145"/>
      <c r="AQ954" s="336"/>
      <c r="AR954" s="302"/>
      <c r="AS954" s="302"/>
      <c r="AT954" s="303"/>
      <c r="AU954" s="146"/>
      <c r="AV954" s="145"/>
      <c r="AW954" s="336"/>
      <c r="AX954" s="302"/>
      <c r="AY954" s="302"/>
      <c r="AZ954" s="303"/>
      <c r="BA954" s="146"/>
      <c r="BB954" s="145"/>
      <c r="BC954" s="336"/>
      <c r="BD954" s="303"/>
      <c r="BE954" s="163"/>
      <c r="BF954" s="306"/>
      <c r="BG954" s="302"/>
      <c r="BH954" s="303"/>
      <c r="BI954" s="336"/>
      <c r="BJ954" s="303"/>
      <c r="BK954" s="335" t="str">
        <f t="shared" si="92"/>
        <v/>
      </c>
      <c r="BL954" s="302"/>
      <c r="BM954" s="303"/>
      <c r="BN954" s="306"/>
      <c r="BO954" s="302"/>
      <c r="BP954" s="303"/>
      <c r="BQ954" s="306"/>
      <c r="BR954" s="303"/>
      <c r="BS954" s="148">
        <v>23</v>
      </c>
      <c r="BT954" s="335"/>
      <c r="BU954" s="302"/>
      <c r="BV954" s="302"/>
      <c r="BW954" s="303"/>
      <c r="DH954" s="57"/>
      <c r="DI954" s="58"/>
      <c r="DJ954" s="58"/>
      <c r="DK954" s="57"/>
      <c r="DL954" s="58"/>
      <c r="DM954" s="58"/>
      <c r="DN954" s="57"/>
      <c r="DO954" s="58"/>
      <c r="DP954" s="59"/>
      <c r="DQ954" s="59"/>
      <c r="DR954" s="60"/>
      <c r="DT954" s="98"/>
      <c r="DU954" s="60"/>
      <c r="DV954" s="59"/>
      <c r="DW954" s="60"/>
      <c r="DX954" s="60"/>
      <c r="DY954" s="60"/>
    </row>
    <row r="955" spans="1:130" ht="12.75" customHeight="1" x14ac:dyDescent="0.2">
      <c r="A955" s="1">
        <v>22</v>
      </c>
      <c r="B955" s="163" t="s">
        <v>232</v>
      </c>
      <c r="C955" s="163" t="s">
        <v>195</v>
      </c>
      <c r="D955" s="335"/>
      <c r="E955" s="302"/>
      <c r="F955" s="302"/>
      <c r="G955" s="302"/>
      <c r="H955" s="303"/>
      <c r="I955" s="335"/>
      <c r="J955" s="302"/>
      <c r="K955" s="302"/>
      <c r="L955" s="302"/>
      <c r="M955" s="303"/>
      <c r="N955" s="336" t="str">
        <f t="shared" si="89"/>
        <v/>
      </c>
      <c r="O955" s="302"/>
      <c r="P955" s="302"/>
      <c r="Q955" s="303"/>
      <c r="R955" s="335"/>
      <c r="S955" s="302"/>
      <c r="T955" s="303"/>
      <c r="U955" s="335"/>
      <c r="V955" s="302"/>
      <c r="W955" s="303"/>
      <c r="X955" s="336" t="str">
        <f t="shared" si="90"/>
        <v/>
      </c>
      <c r="Y955" s="303"/>
      <c r="Z955" s="335" t="str">
        <f t="shared" si="91"/>
        <v/>
      </c>
      <c r="AA955" s="302"/>
      <c r="AB955" s="303"/>
      <c r="AC955" s="144"/>
      <c r="AD955" s="145"/>
      <c r="AE955" s="336"/>
      <c r="AF955" s="302"/>
      <c r="AG955" s="302"/>
      <c r="AH955" s="303"/>
      <c r="AI955" s="146"/>
      <c r="AJ955" s="145"/>
      <c r="AK955" s="336"/>
      <c r="AL955" s="302"/>
      <c r="AM955" s="302"/>
      <c r="AN955" s="303"/>
      <c r="AO955" s="146"/>
      <c r="AP955" s="145"/>
      <c r="AQ955" s="336"/>
      <c r="AR955" s="302"/>
      <c r="AS955" s="302"/>
      <c r="AT955" s="303"/>
      <c r="AU955" s="146"/>
      <c r="AV955" s="145"/>
      <c r="AW955" s="336"/>
      <c r="AX955" s="302"/>
      <c r="AY955" s="302"/>
      <c r="AZ955" s="303"/>
      <c r="BA955" s="146"/>
      <c r="BB955" s="145"/>
      <c r="BC955" s="336"/>
      <c r="BD955" s="303"/>
      <c r="BE955" s="163"/>
      <c r="BF955" s="306"/>
      <c r="BG955" s="302"/>
      <c r="BH955" s="303"/>
      <c r="BI955" s="336"/>
      <c r="BJ955" s="303"/>
      <c r="BK955" s="335" t="str">
        <f t="shared" si="92"/>
        <v/>
      </c>
      <c r="BL955" s="302"/>
      <c r="BM955" s="303"/>
      <c r="BN955" s="306"/>
      <c r="BO955" s="302"/>
      <c r="BP955" s="303"/>
      <c r="BQ955" s="306"/>
      <c r="BR955" s="303"/>
      <c r="BS955" s="148">
        <v>24</v>
      </c>
      <c r="BT955" s="335"/>
      <c r="BU955" s="302"/>
      <c r="BV955" s="302"/>
      <c r="BW955" s="303"/>
      <c r="DH955" s="57"/>
      <c r="DI955" s="58"/>
      <c r="DJ955" s="58"/>
      <c r="DK955" s="57"/>
      <c r="DL955" s="58"/>
      <c r="DM955" s="58"/>
      <c r="DN955" s="57"/>
      <c r="DO955" s="58"/>
      <c r="DP955" s="59"/>
      <c r="DQ955" s="59"/>
      <c r="DR955" s="60"/>
      <c r="DT955" s="98"/>
      <c r="DU955" s="60"/>
      <c r="DV955" s="59"/>
      <c r="DW955" s="60"/>
      <c r="DX955" s="60"/>
      <c r="DY955" s="60"/>
    </row>
    <row r="956" spans="1:130" ht="12.75" customHeight="1" x14ac:dyDescent="0.2">
      <c r="A956" s="1">
        <v>22</v>
      </c>
      <c r="B956" s="163" t="s">
        <v>239</v>
      </c>
      <c r="C956" s="163" t="s">
        <v>201</v>
      </c>
      <c r="D956" s="335"/>
      <c r="E956" s="302"/>
      <c r="F956" s="302"/>
      <c r="G956" s="302"/>
      <c r="H956" s="303"/>
      <c r="I956" s="335"/>
      <c r="J956" s="302"/>
      <c r="K956" s="302"/>
      <c r="L956" s="302"/>
      <c r="M956" s="303"/>
      <c r="N956" s="336" t="str">
        <f t="shared" si="89"/>
        <v/>
      </c>
      <c r="O956" s="302"/>
      <c r="P956" s="302"/>
      <c r="Q956" s="303"/>
      <c r="R956" s="335"/>
      <c r="S956" s="302"/>
      <c r="T956" s="303"/>
      <c r="U956" s="335"/>
      <c r="V956" s="302"/>
      <c r="W956" s="303"/>
      <c r="X956" s="336" t="str">
        <f t="shared" si="90"/>
        <v/>
      </c>
      <c r="Y956" s="303"/>
      <c r="Z956" s="335" t="str">
        <f t="shared" si="91"/>
        <v/>
      </c>
      <c r="AA956" s="302"/>
      <c r="AB956" s="303"/>
      <c r="AC956" s="144"/>
      <c r="AD956" s="145"/>
      <c r="AE956" s="336"/>
      <c r="AF956" s="302"/>
      <c r="AG956" s="302"/>
      <c r="AH956" s="303"/>
      <c r="AI956" s="146"/>
      <c r="AJ956" s="145"/>
      <c r="AK956" s="336"/>
      <c r="AL956" s="302"/>
      <c r="AM956" s="302"/>
      <c r="AN956" s="303"/>
      <c r="AO956" s="146"/>
      <c r="AP956" s="145"/>
      <c r="AQ956" s="336"/>
      <c r="AR956" s="302"/>
      <c r="AS956" s="302"/>
      <c r="AT956" s="303"/>
      <c r="AU956" s="146"/>
      <c r="AV956" s="145"/>
      <c r="AW956" s="336"/>
      <c r="AX956" s="302"/>
      <c r="AY956" s="302"/>
      <c r="AZ956" s="303"/>
      <c r="BA956" s="146"/>
      <c r="BB956" s="145"/>
      <c r="BC956" s="336"/>
      <c r="BD956" s="303"/>
      <c r="BE956" s="163"/>
      <c r="BF956" s="306"/>
      <c r="BG956" s="302"/>
      <c r="BH956" s="303"/>
      <c r="BI956" s="336"/>
      <c r="BJ956" s="303"/>
      <c r="BK956" s="335" t="str">
        <f t="shared" si="92"/>
        <v/>
      </c>
      <c r="BL956" s="302"/>
      <c r="BM956" s="303"/>
      <c r="BN956" s="306"/>
      <c r="BO956" s="302"/>
      <c r="BP956" s="303"/>
      <c r="BQ956" s="306"/>
      <c r="BR956" s="303"/>
      <c r="BS956" s="147" t="s">
        <v>19</v>
      </c>
      <c r="BT956" s="335"/>
      <c r="BU956" s="302"/>
      <c r="BV956" s="302"/>
      <c r="BW956" s="303"/>
      <c r="DH956" s="57"/>
      <c r="DI956" s="58"/>
      <c r="DJ956" s="58"/>
      <c r="DK956" s="57"/>
      <c r="DL956" s="58"/>
      <c r="DM956" s="58"/>
      <c r="DN956" s="57"/>
      <c r="DO956" s="58"/>
      <c r="DP956" s="59"/>
      <c r="DQ956" s="59"/>
      <c r="DR956" s="60"/>
      <c r="DT956" s="98"/>
      <c r="DU956" s="60"/>
      <c r="DV956" s="59"/>
      <c r="DW956" s="60"/>
      <c r="DX956" s="60"/>
      <c r="DY956" s="60"/>
    </row>
    <row r="957" spans="1:130" ht="12.75" customHeight="1" x14ac:dyDescent="0.2">
      <c r="A957" s="1">
        <v>22</v>
      </c>
      <c r="B957" s="162" t="s">
        <v>2</v>
      </c>
      <c r="C957" s="162" t="s">
        <v>209</v>
      </c>
      <c r="D957" s="335"/>
      <c r="E957" s="302"/>
      <c r="F957" s="302"/>
      <c r="G957" s="302"/>
      <c r="H957" s="303"/>
      <c r="I957" s="335"/>
      <c r="J957" s="302"/>
      <c r="K957" s="302"/>
      <c r="L957" s="302"/>
      <c r="M957" s="303"/>
      <c r="N957" s="336" t="str">
        <f t="shared" si="89"/>
        <v/>
      </c>
      <c r="O957" s="302"/>
      <c r="P957" s="302"/>
      <c r="Q957" s="303"/>
      <c r="R957" s="335"/>
      <c r="S957" s="302"/>
      <c r="T957" s="303"/>
      <c r="U957" s="335"/>
      <c r="V957" s="302"/>
      <c r="W957" s="303"/>
      <c r="X957" s="336" t="str">
        <f t="shared" si="90"/>
        <v/>
      </c>
      <c r="Y957" s="303"/>
      <c r="Z957" s="335" t="str">
        <f t="shared" si="91"/>
        <v/>
      </c>
      <c r="AA957" s="302"/>
      <c r="AB957" s="303"/>
      <c r="AC957" s="144"/>
      <c r="AD957" s="145"/>
      <c r="AE957" s="336"/>
      <c r="AF957" s="302"/>
      <c r="AG957" s="302"/>
      <c r="AH957" s="303"/>
      <c r="AI957" s="146"/>
      <c r="AJ957" s="145"/>
      <c r="AK957" s="336"/>
      <c r="AL957" s="302"/>
      <c r="AM957" s="302"/>
      <c r="AN957" s="303"/>
      <c r="AO957" s="146"/>
      <c r="AP957" s="145"/>
      <c r="AQ957" s="336"/>
      <c r="AR957" s="302"/>
      <c r="AS957" s="302"/>
      <c r="AT957" s="303"/>
      <c r="AU957" s="146"/>
      <c r="AV957" s="145"/>
      <c r="AW957" s="336"/>
      <c r="AX957" s="302"/>
      <c r="AY957" s="302"/>
      <c r="AZ957" s="303"/>
      <c r="BA957" s="146"/>
      <c r="BB957" s="145"/>
      <c r="BC957" s="336"/>
      <c r="BD957" s="303"/>
      <c r="BE957" s="163"/>
      <c r="BF957" s="306"/>
      <c r="BG957" s="302"/>
      <c r="BH957" s="303"/>
      <c r="BI957" s="336"/>
      <c r="BJ957" s="303"/>
      <c r="BK957" s="335" t="str">
        <f t="shared" si="92"/>
        <v/>
      </c>
      <c r="BL957" s="302"/>
      <c r="BM957" s="303"/>
      <c r="BN957" s="306"/>
      <c r="BO957" s="302"/>
      <c r="BP957" s="303"/>
      <c r="BQ957" s="306"/>
      <c r="BR957" s="303"/>
      <c r="BS957" s="147" t="s">
        <v>27</v>
      </c>
      <c r="BT957" s="335"/>
      <c r="BU957" s="302"/>
      <c r="BV957" s="302"/>
      <c r="BW957" s="303"/>
      <c r="DH957" s="57"/>
      <c r="DI957" s="58"/>
      <c r="DJ957" s="58"/>
      <c r="DK957" s="57"/>
      <c r="DL957" s="58"/>
      <c r="DM957" s="58"/>
      <c r="DN957" s="57"/>
      <c r="DO957" s="58"/>
      <c r="DP957" s="59"/>
      <c r="DQ957" s="59"/>
      <c r="DR957" s="60"/>
      <c r="DT957" s="98"/>
      <c r="DU957" s="60"/>
      <c r="DV957" s="59"/>
      <c r="DW957" s="60"/>
      <c r="DX957" s="60"/>
      <c r="DY957" s="60"/>
    </row>
    <row r="958" spans="1:130" ht="12.75" customHeight="1" x14ac:dyDescent="0.2">
      <c r="A958" s="1">
        <v>22</v>
      </c>
      <c r="B958" s="162" t="s">
        <v>19</v>
      </c>
      <c r="C958" s="162" t="s">
        <v>216</v>
      </c>
      <c r="D958" s="335"/>
      <c r="E958" s="302"/>
      <c r="F958" s="302"/>
      <c r="G958" s="302"/>
      <c r="H958" s="303"/>
      <c r="I958" s="335"/>
      <c r="J958" s="302"/>
      <c r="K958" s="302"/>
      <c r="L958" s="302"/>
      <c r="M958" s="303"/>
      <c r="N958" s="336" t="str">
        <f t="shared" si="89"/>
        <v/>
      </c>
      <c r="O958" s="302"/>
      <c r="P958" s="302"/>
      <c r="Q958" s="303"/>
      <c r="R958" s="335"/>
      <c r="S958" s="302"/>
      <c r="T958" s="303"/>
      <c r="U958" s="335"/>
      <c r="V958" s="302"/>
      <c r="W958" s="303"/>
      <c r="X958" s="336" t="str">
        <f t="shared" si="90"/>
        <v/>
      </c>
      <c r="Y958" s="303"/>
      <c r="Z958" s="335" t="str">
        <f t="shared" si="91"/>
        <v/>
      </c>
      <c r="AA958" s="302"/>
      <c r="AB958" s="303"/>
      <c r="AC958" s="144"/>
      <c r="AD958" s="145"/>
      <c r="AE958" s="336"/>
      <c r="AF958" s="302"/>
      <c r="AG958" s="302"/>
      <c r="AH958" s="303"/>
      <c r="AI958" s="146"/>
      <c r="AJ958" s="145"/>
      <c r="AK958" s="336"/>
      <c r="AL958" s="302"/>
      <c r="AM958" s="302"/>
      <c r="AN958" s="303"/>
      <c r="AO958" s="146"/>
      <c r="AP958" s="145"/>
      <c r="AQ958" s="336"/>
      <c r="AR958" s="302"/>
      <c r="AS958" s="302"/>
      <c r="AT958" s="303"/>
      <c r="AU958" s="146"/>
      <c r="AV958" s="145"/>
      <c r="AW958" s="336"/>
      <c r="AX958" s="302"/>
      <c r="AY958" s="302"/>
      <c r="AZ958" s="303"/>
      <c r="BA958" s="146"/>
      <c r="BB958" s="145"/>
      <c r="BC958" s="336"/>
      <c r="BD958" s="303"/>
      <c r="BE958" s="163"/>
      <c r="BF958" s="306"/>
      <c r="BG958" s="302"/>
      <c r="BH958" s="303"/>
      <c r="BI958" s="336"/>
      <c r="BJ958" s="303"/>
      <c r="BK958" s="335" t="str">
        <f t="shared" si="92"/>
        <v/>
      </c>
      <c r="BL958" s="302"/>
      <c r="BM958" s="303"/>
      <c r="BN958" s="306"/>
      <c r="BO958" s="302"/>
      <c r="BP958" s="303"/>
      <c r="BQ958" s="306"/>
      <c r="BR958" s="303"/>
      <c r="BS958" s="147" t="s">
        <v>33</v>
      </c>
      <c r="BT958" s="335"/>
      <c r="BU958" s="302"/>
      <c r="BV958" s="302"/>
      <c r="BW958" s="303"/>
      <c r="DH958" s="57"/>
      <c r="DI958" s="58"/>
      <c r="DJ958" s="58"/>
      <c r="DK958" s="57"/>
      <c r="DL958" s="58"/>
      <c r="DM958" s="58"/>
      <c r="DN958" s="57"/>
      <c r="DO958" s="58"/>
      <c r="DP958" s="59"/>
      <c r="DQ958" s="59"/>
      <c r="DR958" s="60"/>
      <c r="DT958" s="98"/>
      <c r="DU958" s="60"/>
      <c r="DV958" s="59"/>
      <c r="DW958" s="60"/>
      <c r="DX958" s="60"/>
      <c r="DY958" s="60"/>
    </row>
    <row r="959" spans="1:130" ht="12.75" customHeight="1" x14ac:dyDescent="0.2">
      <c r="A959" s="1">
        <v>22</v>
      </c>
      <c r="B959" s="162" t="s">
        <v>27</v>
      </c>
      <c r="C959" s="162" t="s">
        <v>224</v>
      </c>
      <c r="D959" s="335"/>
      <c r="E959" s="302"/>
      <c r="F959" s="302"/>
      <c r="G959" s="302"/>
      <c r="H959" s="303"/>
      <c r="I959" s="335"/>
      <c r="J959" s="302"/>
      <c r="K959" s="302"/>
      <c r="L959" s="302"/>
      <c r="M959" s="303"/>
      <c r="N959" s="336" t="str">
        <f t="shared" si="89"/>
        <v/>
      </c>
      <c r="O959" s="302"/>
      <c r="P959" s="302"/>
      <c r="Q959" s="303"/>
      <c r="R959" s="335"/>
      <c r="S959" s="302"/>
      <c r="T959" s="303"/>
      <c r="U959" s="335"/>
      <c r="V959" s="302"/>
      <c r="W959" s="303"/>
      <c r="X959" s="336" t="str">
        <f t="shared" si="90"/>
        <v/>
      </c>
      <c r="Y959" s="303"/>
      <c r="Z959" s="335" t="str">
        <f t="shared" si="91"/>
        <v/>
      </c>
      <c r="AA959" s="302"/>
      <c r="AB959" s="303"/>
      <c r="AC959" s="144"/>
      <c r="AD959" s="145"/>
      <c r="AE959" s="336"/>
      <c r="AF959" s="302"/>
      <c r="AG959" s="302"/>
      <c r="AH959" s="303"/>
      <c r="AI959" s="146"/>
      <c r="AJ959" s="145"/>
      <c r="AK959" s="336"/>
      <c r="AL959" s="302"/>
      <c r="AM959" s="302"/>
      <c r="AN959" s="303"/>
      <c r="AO959" s="146"/>
      <c r="AP959" s="145"/>
      <c r="AQ959" s="336"/>
      <c r="AR959" s="302"/>
      <c r="AS959" s="302"/>
      <c r="AT959" s="303"/>
      <c r="AU959" s="146"/>
      <c r="AV959" s="145"/>
      <c r="AW959" s="336"/>
      <c r="AX959" s="302"/>
      <c r="AY959" s="302"/>
      <c r="AZ959" s="303"/>
      <c r="BA959" s="146"/>
      <c r="BB959" s="145"/>
      <c r="BC959" s="336"/>
      <c r="BD959" s="303"/>
      <c r="BE959" s="163"/>
      <c r="BF959" s="306"/>
      <c r="BG959" s="302"/>
      <c r="BH959" s="303"/>
      <c r="BI959" s="336"/>
      <c r="BJ959" s="303"/>
      <c r="BK959" s="335" t="str">
        <f t="shared" si="92"/>
        <v/>
      </c>
      <c r="BL959" s="302"/>
      <c r="BM959" s="303"/>
      <c r="BN959" s="306"/>
      <c r="BO959" s="302"/>
      <c r="BP959" s="303"/>
      <c r="BQ959" s="306"/>
      <c r="BR959" s="303"/>
      <c r="BS959" s="147" t="s">
        <v>47</v>
      </c>
      <c r="BT959" s="335"/>
      <c r="BU959" s="302"/>
      <c r="BV959" s="302"/>
      <c r="BW959" s="303"/>
      <c r="DH959" s="57"/>
      <c r="DI959" s="58"/>
      <c r="DJ959" s="58"/>
      <c r="DK959" s="57"/>
      <c r="DL959" s="58"/>
      <c r="DM959" s="58"/>
      <c r="DN959" s="57"/>
      <c r="DO959" s="58"/>
      <c r="DP959" s="59"/>
      <c r="DQ959" s="59"/>
      <c r="DR959" s="60"/>
      <c r="DT959" s="98"/>
      <c r="DU959" s="60"/>
      <c r="DV959" s="59"/>
      <c r="DW959" s="60"/>
      <c r="DX959" s="60"/>
      <c r="DY959" s="60"/>
    </row>
    <row r="960" spans="1:130" ht="12.75" customHeight="1" x14ac:dyDescent="0.2">
      <c r="A960" s="1">
        <v>22</v>
      </c>
      <c r="B960" s="162" t="s">
        <v>33</v>
      </c>
      <c r="C960" s="162" t="s">
        <v>232</v>
      </c>
      <c r="D960" s="335"/>
      <c r="E960" s="302"/>
      <c r="F960" s="302"/>
      <c r="G960" s="302"/>
      <c r="H960" s="303"/>
      <c r="I960" s="335"/>
      <c r="J960" s="302"/>
      <c r="K960" s="302"/>
      <c r="L960" s="302"/>
      <c r="M960" s="303"/>
      <c r="N960" s="336" t="str">
        <f t="shared" si="89"/>
        <v/>
      </c>
      <c r="O960" s="302"/>
      <c r="P960" s="302"/>
      <c r="Q960" s="303"/>
      <c r="R960" s="335"/>
      <c r="S960" s="302"/>
      <c r="T960" s="303"/>
      <c r="U960" s="335"/>
      <c r="V960" s="302"/>
      <c r="W960" s="303"/>
      <c r="X960" s="336" t="str">
        <f t="shared" si="90"/>
        <v/>
      </c>
      <c r="Y960" s="303"/>
      <c r="Z960" s="335" t="str">
        <f t="shared" si="91"/>
        <v/>
      </c>
      <c r="AA960" s="302"/>
      <c r="AB960" s="303"/>
      <c r="AC960" s="144"/>
      <c r="AD960" s="145"/>
      <c r="AE960" s="336"/>
      <c r="AF960" s="302"/>
      <c r="AG960" s="302"/>
      <c r="AH960" s="303"/>
      <c r="AI960" s="146"/>
      <c r="AJ960" s="145"/>
      <c r="AK960" s="336"/>
      <c r="AL960" s="302"/>
      <c r="AM960" s="302"/>
      <c r="AN960" s="303"/>
      <c r="AO960" s="146"/>
      <c r="AP960" s="145"/>
      <c r="AQ960" s="336"/>
      <c r="AR960" s="302"/>
      <c r="AS960" s="302"/>
      <c r="AT960" s="303"/>
      <c r="AU960" s="146"/>
      <c r="AV960" s="145"/>
      <c r="AW960" s="336"/>
      <c r="AX960" s="302"/>
      <c r="AY960" s="302"/>
      <c r="AZ960" s="303"/>
      <c r="BA960" s="146"/>
      <c r="BB960" s="145"/>
      <c r="BC960" s="336"/>
      <c r="BD960" s="303"/>
      <c r="BE960" s="163"/>
      <c r="BF960" s="306"/>
      <c r="BG960" s="302"/>
      <c r="BH960" s="303"/>
      <c r="BI960" s="336"/>
      <c r="BJ960" s="303"/>
      <c r="BK960" s="335" t="str">
        <f t="shared" si="92"/>
        <v/>
      </c>
      <c r="BL960" s="302"/>
      <c r="BM960" s="303"/>
      <c r="BN960" s="306"/>
      <c r="BO960" s="302"/>
      <c r="BP960" s="303"/>
      <c r="BQ960" s="306"/>
      <c r="BR960" s="303"/>
      <c r="BS960" s="147" t="s">
        <v>75</v>
      </c>
      <c r="BT960" s="335"/>
      <c r="BU960" s="302"/>
      <c r="BV960" s="302"/>
      <c r="BW960" s="303"/>
      <c r="DH960" s="57"/>
      <c r="DI960" s="58"/>
      <c r="DJ960" s="58"/>
      <c r="DK960" s="57"/>
      <c r="DL960" s="58"/>
      <c r="DM960" s="58"/>
      <c r="DN960" s="57"/>
      <c r="DO960" s="58"/>
      <c r="DP960" s="59"/>
      <c r="DQ960" s="59"/>
      <c r="DR960" s="60"/>
      <c r="DT960" s="98"/>
      <c r="DU960" s="60"/>
      <c r="DV960" s="59"/>
      <c r="DW960" s="60"/>
      <c r="DX960" s="60"/>
      <c r="DY960" s="60"/>
    </row>
    <row r="961" spans="1:129" ht="12.75" customHeight="1" x14ac:dyDescent="0.2">
      <c r="A961" s="1">
        <v>22</v>
      </c>
      <c r="B961" s="162" t="s">
        <v>47</v>
      </c>
      <c r="C961" s="162" t="s">
        <v>239</v>
      </c>
      <c r="D961" s="335"/>
      <c r="E961" s="302"/>
      <c r="F961" s="302"/>
      <c r="G961" s="302"/>
      <c r="H961" s="303"/>
      <c r="I961" s="335"/>
      <c r="J961" s="302"/>
      <c r="K961" s="302"/>
      <c r="L961" s="302"/>
      <c r="M961" s="303"/>
      <c r="N961" s="336" t="str">
        <f t="shared" si="89"/>
        <v/>
      </c>
      <c r="O961" s="302"/>
      <c r="P961" s="302"/>
      <c r="Q961" s="303"/>
      <c r="R961" s="335"/>
      <c r="S961" s="302"/>
      <c r="T961" s="303"/>
      <c r="U961" s="335"/>
      <c r="V961" s="302"/>
      <c r="W961" s="303"/>
      <c r="X961" s="336" t="str">
        <f t="shared" si="90"/>
        <v/>
      </c>
      <c r="Y961" s="303"/>
      <c r="Z961" s="335" t="str">
        <f t="shared" si="91"/>
        <v/>
      </c>
      <c r="AA961" s="302"/>
      <c r="AB961" s="303"/>
      <c r="AC961" s="144"/>
      <c r="AD961" s="145"/>
      <c r="AE961" s="336"/>
      <c r="AF961" s="302"/>
      <c r="AG961" s="302"/>
      <c r="AH961" s="303"/>
      <c r="AI961" s="146"/>
      <c r="AJ961" s="145"/>
      <c r="AK961" s="336"/>
      <c r="AL961" s="302"/>
      <c r="AM961" s="302"/>
      <c r="AN961" s="303"/>
      <c r="AO961" s="146"/>
      <c r="AP961" s="145"/>
      <c r="AQ961" s="336"/>
      <c r="AR961" s="302"/>
      <c r="AS961" s="302"/>
      <c r="AT961" s="303"/>
      <c r="AU961" s="146"/>
      <c r="AV961" s="145"/>
      <c r="AW961" s="336"/>
      <c r="AX961" s="302"/>
      <c r="AY961" s="302"/>
      <c r="AZ961" s="303"/>
      <c r="BA961" s="146"/>
      <c r="BB961" s="145"/>
      <c r="BC961" s="336"/>
      <c r="BD961" s="303"/>
      <c r="BE961" s="163"/>
      <c r="BF961" s="306"/>
      <c r="BG961" s="302"/>
      <c r="BH961" s="303"/>
      <c r="BI961" s="336"/>
      <c r="BJ961" s="303"/>
      <c r="BK961" s="335" t="str">
        <f t="shared" si="92"/>
        <v/>
      </c>
      <c r="BL961" s="302"/>
      <c r="BM961" s="303"/>
      <c r="BN961" s="306"/>
      <c r="BO961" s="302"/>
      <c r="BP961" s="303"/>
      <c r="BQ961" s="306"/>
      <c r="BR961" s="303"/>
      <c r="BS961" s="147" t="s">
        <v>87</v>
      </c>
      <c r="BT961" s="335"/>
      <c r="BU961" s="302"/>
      <c r="BV961" s="302"/>
      <c r="BW961" s="303"/>
      <c r="DH961" s="57"/>
      <c r="DI961" s="58"/>
      <c r="DJ961" s="58"/>
      <c r="DK961" s="57"/>
      <c r="DL961" s="58"/>
      <c r="DM961" s="58"/>
      <c r="DN961" s="57"/>
      <c r="DO961" s="58"/>
      <c r="DP961" s="59"/>
      <c r="DQ961" s="59"/>
      <c r="DR961" s="60"/>
      <c r="DT961" s="98"/>
      <c r="DU961" s="60"/>
      <c r="DV961" s="59"/>
      <c r="DW961" s="60"/>
      <c r="DX961" s="60"/>
      <c r="DY961" s="60"/>
    </row>
    <row r="962" spans="1:129" ht="12.75" customHeight="1" x14ac:dyDescent="0.2">
      <c r="A962" s="1">
        <v>22</v>
      </c>
      <c r="B962" s="164" t="s">
        <v>75</v>
      </c>
      <c r="C962" s="164" t="s">
        <v>245</v>
      </c>
      <c r="D962" s="320"/>
      <c r="E962" s="294"/>
      <c r="F962" s="294"/>
      <c r="G962" s="294"/>
      <c r="H962" s="295"/>
      <c r="I962" s="320"/>
      <c r="J962" s="294"/>
      <c r="K962" s="294"/>
      <c r="L962" s="294"/>
      <c r="M962" s="295"/>
      <c r="N962" s="334" t="str">
        <f t="shared" si="89"/>
        <v/>
      </c>
      <c r="O962" s="294"/>
      <c r="P962" s="294"/>
      <c r="Q962" s="295"/>
      <c r="R962" s="320"/>
      <c r="S962" s="294"/>
      <c r="T962" s="295"/>
      <c r="U962" s="320"/>
      <c r="V962" s="294"/>
      <c r="W962" s="295"/>
      <c r="X962" s="334" t="str">
        <f t="shared" si="90"/>
        <v/>
      </c>
      <c r="Y962" s="295"/>
      <c r="Z962" s="320" t="str">
        <f t="shared" si="91"/>
        <v/>
      </c>
      <c r="AA962" s="294"/>
      <c r="AB962" s="295"/>
      <c r="AC962" s="151"/>
      <c r="AD962" s="152"/>
      <c r="AE962" s="334"/>
      <c r="AF962" s="294"/>
      <c r="AG962" s="294"/>
      <c r="AH962" s="295"/>
      <c r="AI962" s="153"/>
      <c r="AJ962" s="152"/>
      <c r="AK962" s="334"/>
      <c r="AL962" s="294"/>
      <c r="AM962" s="294"/>
      <c r="AN962" s="295"/>
      <c r="AO962" s="153"/>
      <c r="AP962" s="152"/>
      <c r="AQ962" s="334"/>
      <c r="AR962" s="294"/>
      <c r="AS962" s="294"/>
      <c r="AT962" s="295"/>
      <c r="AU962" s="153"/>
      <c r="AV962" s="152"/>
      <c r="AW962" s="334"/>
      <c r="AX962" s="294"/>
      <c r="AY962" s="294"/>
      <c r="AZ962" s="295"/>
      <c r="BA962" s="153"/>
      <c r="BB962" s="152"/>
      <c r="BC962" s="334"/>
      <c r="BD962" s="295"/>
      <c r="BE962" s="165"/>
      <c r="BF962" s="298"/>
      <c r="BG962" s="294"/>
      <c r="BH962" s="295"/>
      <c r="BI962" s="334"/>
      <c r="BJ962" s="295"/>
      <c r="BK962" s="320" t="str">
        <f t="shared" si="92"/>
        <v/>
      </c>
      <c r="BL962" s="294"/>
      <c r="BM962" s="295"/>
      <c r="BN962" s="298"/>
      <c r="BO962" s="294"/>
      <c r="BP962" s="295"/>
      <c r="BQ962" s="298"/>
      <c r="BR962" s="295"/>
      <c r="BS962" s="154" t="s">
        <v>94</v>
      </c>
      <c r="BT962" s="320"/>
      <c r="BU962" s="294"/>
      <c r="BV962" s="294"/>
      <c r="BW962" s="295"/>
      <c r="DH962" s="57"/>
      <c r="DI962" s="58"/>
      <c r="DJ962" s="58"/>
      <c r="DK962" s="57"/>
      <c r="DL962" s="58"/>
      <c r="DM962" s="58"/>
      <c r="DN962" s="57"/>
      <c r="DO962" s="58"/>
      <c r="DP962" s="59"/>
      <c r="DQ962" s="59"/>
      <c r="DR962" s="60"/>
      <c r="DT962" s="98"/>
      <c r="DU962" s="60"/>
      <c r="DV962" s="59"/>
      <c r="DW962" s="60"/>
      <c r="DX962" s="60"/>
      <c r="DY962" s="60"/>
    </row>
    <row r="963" spans="1:129" ht="12.75" customHeight="1" x14ac:dyDescent="0.2">
      <c r="A963" s="1">
        <v>22</v>
      </c>
      <c r="B963" s="321"/>
      <c r="C963" s="322"/>
      <c r="D963" s="322"/>
      <c r="E963" s="322"/>
      <c r="F963" s="322"/>
      <c r="G963" s="322"/>
      <c r="H963" s="322"/>
      <c r="I963" s="322"/>
      <c r="J963" s="322"/>
      <c r="K963" s="322"/>
      <c r="L963" s="322"/>
      <c r="M963" s="322"/>
      <c r="N963" s="322"/>
      <c r="O963" s="322"/>
      <c r="P963" s="322"/>
      <c r="Q963" s="322"/>
      <c r="R963" s="322"/>
      <c r="S963" s="322"/>
      <c r="T963" s="322"/>
      <c r="U963" s="322"/>
      <c r="V963" s="322"/>
      <c r="W963" s="322"/>
      <c r="X963" s="322"/>
      <c r="Y963" s="322"/>
      <c r="Z963" s="322"/>
      <c r="AA963" s="322"/>
      <c r="AB963" s="322"/>
      <c r="AC963" s="322"/>
      <c r="AD963" s="322"/>
      <c r="AE963" s="322"/>
      <c r="AF963" s="322"/>
      <c r="AG963" s="322"/>
      <c r="AH963" s="322"/>
      <c r="AI963" s="322"/>
      <c r="AJ963" s="322"/>
      <c r="AK963" s="322"/>
      <c r="AL963" s="322"/>
      <c r="AM963" s="322"/>
      <c r="AN963" s="322"/>
      <c r="AO963" s="322"/>
      <c r="AP963" s="322"/>
      <c r="AQ963" s="322"/>
      <c r="AR963" s="322"/>
      <c r="AS963" s="322"/>
      <c r="AT963" s="322"/>
      <c r="AU963" s="322"/>
      <c r="AV963" s="322"/>
      <c r="AW963" s="322"/>
      <c r="AX963" s="322"/>
      <c r="AY963" s="322"/>
      <c r="AZ963" s="322"/>
      <c r="BA963" s="322"/>
      <c r="BB963" s="322"/>
      <c r="BC963" s="322"/>
      <c r="BD963" s="322"/>
      <c r="BE963" s="322"/>
      <c r="BF963" s="322"/>
      <c r="BG963" s="322"/>
      <c r="BH963" s="322"/>
      <c r="BI963" s="322"/>
      <c r="BJ963" s="322"/>
      <c r="BK963" s="322"/>
      <c r="BL963" s="322"/>
      <c r="BM963" s="322"/>
      <c r="BN963" s="322"/>
      <c r="BO963" s="322"/>
      <c r="BP963" s="322"/>
      <c r="BQ963" s="322"/>
      <c r="BR963" s="322"/>
      <c r="BS963" s="322"/>
      <c r="BT963" s="322"/>
      <c r="BU963" s="322"/>
      <c r="BV963" s="322"/>
      <c r="BW963" s="322"/>
      <c r="DH963" s="57"/>
      <c r="DI963" s="58"/>
      <c r="DJ963" s="58"/>
      <c r="DK963" s="57"/>
      <c r="DL963" s="58"/>
      <c r="DM963" s="58"/>
      <c r="DN963" s="57"/>
      <c r="DO963" s="58"/>
      <c r="DP963" s="59"/>
      <c r="DQ963" s="59"/>
      <c r="DR963" s="60"/>
      <c r="DT963" s="98"/>
      <c r="DU963" s="60"/>
      <c r="DV963" s="59"/>
      <c r="DW963" s="60"/>
      <c r="DX963" s="60"/>
      <c r="DY963" s="60"/>
    </row>
    <row r="964" spans="1:129" ht="12.75" customHeight="1" x14ac:dyDescent="0.2">
      <c r="A964" s="1">
        <v>22</v>
      </c>
      <c r="B964" s="323" t="s">
        <v>247</v>
      </c>
      <c r="C964" s="324"/>
      <c r="D964" s="324"/>
      <c r="E964" s="324"/>
      <c r="F964" s="324"/>
      <c r="G964" s="324"/>
      <c r="H964" s="324"/>
      <c r="I964" s="324"/>
      <c r="J964" s="324"/>
      <c r="K964" s="324"/>
      <c r="L964" s="324"/>
      <c r="M964" s="324"/>
      <c r="N964" s="324"/>
      <c r="O964" s="324"/>
      <c r="P964" s="324"/>
      <c r="Q964" s="324"/>
      <c r="R964" s="324"/>
      <c r="S964" s="324"/>
      <c r="T964" s="324"/>
      <c r="U964" s="324"/>
      <c r="V964" s="324"/>
      <c r="W964" s="324"/>
      <c r="X964" s="324"/>
      <c r="Y964" s="324"/>
      <c r="Z964" s="324"/>
      <c r="AA964" s="324"/>
      <c r="AB964" s="324"/>
      <c r="AC964" s="324"/>
      <c r="AD964" s="324"/>
      <c r="AE964" s="324"/>
      <c r="AF964" s="324"/>
      <c r="AG964" s="324"/>
      <c r="AH964" s="324"/>
      <c r="AI964" s="324"/>
      <c r="AJ964" s="324"/>
      <c r="AK964" s="324"/>
      <c r="AL964" s="324"/>
      <c r="AM964" s="324"/>
      <c r="AN964" s="324"/>
      <c r="AO964" s="324"/>
      <c r="AP964" s="324"/>
      <c r="AQ964" s="324"/>
      <c r="AR964" s="324"/>
      <c r="AS964" s="324"/>
      <c r="AT964" s="324"/>
      <c r="AU964" s="324"/>
      <c r="AV964" s="324"/>
      <c r="AW964" s="324"/>
      <c r="AX964" s="324"/>
      <c r="AY964" s="324"/>
      <c r="AZ964" s="324"/>
      <c r="BA964" s="324"/>
      <c r="BB964" s="324"/>
      <c r="BC964" s="324"/>
      <c r="BD964" s="324"/>
      <c r="BE964" s="324"/>
      <c r="BF964" s="324"/>
      <c r="BG964" s="324"/>
      <c r="BH964" s="324"/>
      <c r="BI964" s="324"/>
      <c r="BJ964" s="325" t="s">
        <v>248</v>
      </c>
      <c r="BK964" s="326"/>
      <c r="BL964" s="326"/>
      <c r="BM964" s="326"/>
      <c r="BN964" s="326"/>
      <c r="BO964" s="326"/>
      <c r="BP964" s="326"/>
      <c r="BQ964" s="326"/>
      <c r="BR964" s="326"/>
      <c r="BS964" s="326"/>
      <c r="BT964" s="326"/>
      <c r="BU964" s="326"/>
      <c r="BV964" s="326"/>
      <c r="BW964" s="327"/>
      <c r="DH964" s="57"/>
      <c r="DI964" s="58"/>
      <c r="DJ964" s="58"/>
      <c r="DK964" s="57"/>
      <c r="DL964" s="58"/>
      <c r="DM964" s="58"/>
      <c r="DN964" s="57"/>
      <c r="DO964" s="58"/>
      <c r="DP964" s="59"/>
      <c r="DQ964" s="59"/>
      <c r="DR964" s="60"/>
      <c r="DT964" s="98"/>
      <c r="DU964" s="60"/>
      <c r="DV964" s="59"/>
      <c r="DW964" s="60"/>
      <c r="DX964" s="60"/>
      <c r="DY964" s="60"/>
    </row>
    <row r="965" spans="1:129" ht="12.75" customHeight="1" x14ac:dyDescent="0.2">
      <c r="A965" s="1">
        <v>22</v>
      </c>
      <c r="B965" s="331" t="s">
        <v>249</v>
      </c>
      <c r="C965" s="316"/>
      <c r="D965" s="332" t="s">
        <v>250</v>
      </c>
      <c r="E965" s="316"/>
      <c r="F965" s="333" t="s">
        <v>251</v>
      </c>
      <c r="G965" s="315"/>
      <c r="H965" s="315"/>
      <c r="I965" s="316"/>
      <c r="J965" s="333" t="s">
        <v>252</v>
      </c>
      <c r="K965" s="315"/>
      <c r="L965" s="315"/>
      <c r="M965" s="318"/>
      <c r="N965" s="331" t="s">
        <v>249</v>
      </c>
      <c r="O965" s="316"/>
      <c r="P965" s="332" t="s">
        <v>250</v>
      </c>
      <c r="Q965" s="316"/>
      <c r="R965" s="333" t="s">
        <v>251</v>
      </c>
      <c r="S965" s="315"/>
      <c r="T965" s="315"/>
      <c r="U965" s="316"/>
      <c r="V965" s="333" t="s">
        <v>252</v>
      </c>
      <c r="W965" s="315"/>
      <c r="X965" s="315"/>
      <c r="Y965" s="318"/>
      <c r="Z965" s="331" t="s">
        <v>249</v>
      </c>
      <c r="AA965" s="316"/>
      <c r="AB965" s="332" t="s">
        <v>250</v>
      </c>
      <c r="AC965" s="316"/>
      <c r="AD965" s="333" t="s">
        <v>251</v>
      </c>
      <c r="AE965" s="315"/>
      <c r="AF965" s="315"/>
      <c r="AG965" s="316"/>
      <c r="AH965" s="333" t="s">
        <v>252</v>
      </c>
      <c r="AI965" s="315"/>
      <c r="AJ965" s="315"/>
      <c r="AK965" s="318"/>
      <c r="AL965" s="331" t="s">
        <v>249</v>
      </c>
      <c r="AM965" s="316"/>
      <c r="AN965" s="332" t="s">
        <v>250</v>
      </c>
      <c r="AO965" s="316"/>
      <c r="AP965" s="333" t="s">
        <v>251</v>
      </c>
      <c r="AQ965" s="315"/>
      <c r="AR965" s="315"/>
      <c r="AS965" s="316"/>
      <c r="AT965" s="333" t="s">
        <v>252</v>
      </c>
      <c r="AU965" s="315"/>
      <c r="AV965" s="315"/>
      <c r="AW965" s="318"/>
      <c r="AX965" s="331" t="s">
        <v>249</v>
      </c>
      <c r="AY965" s="316"/>
      <c r="AZ965" s="332" t="s">
        <v>250</v>
      </c>
      <c r="BA965" s="316"/>
      <c r="BB965" s="333" t="s">
        <v>251</v>
      </c>
      <c r="BC965" s="315"/>
      <c r="BD965" s="315"/>
      <c r="BE965" s="316"/>
      <c r="BF965" s="333" t="s">
        <v>253</v>
      </c>
      <c r="BG965" s="315"/>
      <c r="BH965" s="315"/>
      <c r="BI965" s="318"/>
      <c r="BJ965" s="328"/>
      <c r="BK965" s="329"/>
      <c r="BL965" s="329"/>
      <c r="BM965" s="329"/>
      <c r="BN965" s="329"/>
      <c r="BO965" s="329"/>
      <c r="BP965" s="329"/>
      <c r="BQ965" s="329"/>
      <c r="BR965" s="329"/>
      <c r="BS965" s="329"/>
      <c r="BT965" s="329"/>
      <c r="BU965" s="329"/>
      <c r="BV965" s="329"/>
      <c r="BW965" s="330"/>
      <c r="DH965" s="57"/>
      <c r="DI965" s="58"/>
      <c r="DJ965" s="58"/>
      <c r="DK965" s="57"/>
      <c r="DL965" s="58"/>
      <c r="DM965" s="58"/>
      <c r="DN965" s="57"/>
      <c r="DO965" s="58"/>
      <c r="DP965" s="59"/>
      <c r="DQ965" s="59"/>
      <c r="DR965" s="60"/>
      <c r="DT965" s="98"/>
      <c r="DU965" s="60"/>
      <c r="DV965" s="59"/>
      <c r="DW965" s="60"/>
      <c r="DX965" s="60"/>
      <c r="DY965" s="60"/>
    </row>
    <row r="966" spans="1:129" ht="12.75" customHeight="1" x14ac:dyDescent="0.2">
      <c r="A966" s="1">
        <v>22</v>
      </c>
      <c r="B966" s="319"/>
      <c r="C966" s="310"/>
      <c r="D966" s="309"/>
      <c r="E966" s="310"/>
      <c r="F966" s="311"/>
      <c r="G966" s="312"/>
      <c r="H966" s="312"/>
      <c r="I966" s="310"/>
      <c r="J966" s="311"/>
      <c r="K966" s="312"/>
      <c r="L966" s="312"/>
      <c r="M966" s="313"/>
      <c r="N966" s="319"/>
      <c r="O966" s="310"/>
      <c r="P966" s="309"/>
      <c r="Q966" s="310"/>
      <c r="R966" s="311"/>
      <c r="S966" s="312"/>
      <c r="T966" s="312"/>
      <c r="U966" s="310"/>
      <c r="V966" s="311"/>
      <c r="W966" s="312"/>
      <c r="X966" s="312"/>
      <c r="Y966" s="313"/>
      <c r="Z966" s="319"/>
      <c r="AA966" s="310"/>
      <c r="AB966" s="309"/>
      <c r="AC966" s="310"/>
      <c r="AD966" s="311"/>
      <c r="AE966" s="312"/>
      <c r="AF966" s="312"/>
      <c r="AG966" s="310"/>
      <c r="AH966" s="311"/>
      <c r="AI966" s="312"/>
      <c r="AJ966" s="312"/>
      <c r="AK966" s="313"/>
      <c r="AL966" s="319"/>
      <c r="AM966" s="310"/>
      <c r="AN966" s="309"/>
      <c r="AO966" s="310"/>
      <c r="AP966" s="311"/>
      <c r="AQ966" s="312"/>
      <c r="AR966" s="312"/>
      <c r="AS966" s="310"/>
      <c r="AT966" s="311"/>
      <c r="AU966" s="312"/>
      <c r="AV966" s="312"/>
      <c r="AW966" s="313"/>
      <c r="AX966" s="319"/>
      <c r="AY966" s="310"/>
      <c r="AZ966" s="309"/>
      <c r="BA966" s="310"/>
      <c r="BB966" s="311"/>
      <c r="BC966" s="312"/>
      <c r="BD966" s="312"/>
      <c r="BE966" s="310"/>
      <c r="BF966" s="311"/>
      <c r="BG966" s="312"/>
      <c r="BH966" s="312"/>
      <c r="BI966" s="313"/>
      <c r="BJ966" s="314" t="s">
        <v>255</v>
      </c>
      <c r="BK966" s="315"/>
      <c r="BL966" s="315"/>
      <c r="BM966" s="315"/>
      <c r="BN966" s="315"/>
      <c r="BO966" s="315"/>
      <c r="BP966" s="315"/>
      <c r="BQ966" s="315"/>
      <c r="BR966" s="315"/>
      <c r="BS966" s="316"/>
      <c r="BT966" s="317" t="str">
        <f>IF(MAX(R902:T918,R939:T945)=0,"",MAX(R902:T918,R939:T945))</f>
        <v/>
      </c>
      <c r="BU966" s="315"/>
      <c r="BV966" s="315"/>
      <c r="BW966" s="318"/>
      <c r="DH966" s="57"/>
      <c r="DI966" s="58"/>
      <c r="DJ966" s="58"/>
      <c r="DK966" s="57"/>
      <c r="DL966" s="58"/>
      <c r="DM966" s="58"/>
      <c r="DN966" s="57"/>
      <c r="DO966" s="58"/>
      <c r="DP966" s="59"/>
      <c r="DQ966" s="59"/>
      <c r="DR966" s="60"/>
      <c r="DT966" s="98"/>
      <c r="DU966" s="60"/>
      <c r="DV966" s="59"/>
      <c r="DW966" s="60"/>
      <c r="DX966" s="60"/>
      <c r="DY966" s="60"/>
    </row>
    <row r="967" spans="1:129" ht="12.75" customHeight="1" x14ac:dyDescent="0.2">
      <c r="A967" s="1">
        <v>22</v>
      </c>
      <c r="B967" s="306"/>
      <c r="C967" s="300"/>
      <c r="D967" s="299"/>
      <c r="E967" s="300"/>
      <c r="F967" s="301"/>
      <c r="G967" s="302"/>
      <c r="H967" s="302"/>
      <c r="I967" s="300"/>
      <c r="J967" s="301"/>
      <c r="K967" s="302"/>
      <c r="L967" s="302"/>
      <c r="M967" s="303"/>
      <c r="N967" s="306"/>
      <c r="O967" s="300"/>
      <c r="P967" s="299"/>
      <c r="Q967" s="300"/>
      <c r="R967" s="301"/>
      <c r="S967" s="302"/>
      <c r="T967" s="302"/>
      <c r="U967" s="300"/>
      <c r="V967" s="301"/>
      <c r="W967" s="302"/>
      <c r="X967" s="302"/>
      <c r="Y967" s="303"/>
      <c r="Z967" s="306"/>
      <c r="AA967" s="300"/>
      <c r="AB967" s="299"/>
      <c r="AC967" s="300"/>
      <c r="AD967" s="301"/>
      <c r="AE967" s="302"/>
      <c r="AF967" s="302"/>
      <c r="AG967" s="300"/>
      <c r="AH967" s="301"/>
      <c r="AI967" s="302"/>
      <c r="AJ967" s="302"/>
      <c r="AK967" s="303"/>
      <c r="AL967" s="306"/>
      <c r="AM967" s="300"/>
      <c r="AN967" s="299"/>
      <c r="AO967" s="300"/>
      <c r="AP967" s="301"/>
      <c r="AQ967" s="302"/>
      <c r="AR967" s="302"/>
      <c r="AS967" s="300"/>
      <c r="AT967" s="301"/>
      <c r="AU967" s="302"/>
      <c r="AV967" s="302"/>
      <c r="AW967" s="303"/>
      <c r="AX967" s="306"/>
      <c r="AY967" s="300"/>
      <c r="AZ967" s="299"/>
      <c r="BA967" s="300"/>
      <c r="BB967" s="301"/>
      <c r="BC967" s="302"/>
      <c r="BD967" s="302"/>
      <c r="BE967" s="300"/>
      <c r="BF967" s="301"/>
      <c r="BG967" s="302"/>
      <c r="BH967" s="302"/>
      <c r="BI967" s="303"/>
      <c r="BJ967" s="304" t="s">
        <v>256</v>
      </c>
      <c r="BK967" s="302"/>
      <c r="BL967" s="302"/>
      <c r="BM967" s="302"/>
      <c r="BN967" s="302"/>
      <c r="BO967" s="302"/>
      <c r="BP967" s="302"/>
      <c r="BQ967" s="302"/>
      <c r="BR967" s="302"/>
      <c r="BS967" s="300"/>
      <c r="BT967" s="305" t="str">
        <f>IF(MIN(R902:T918,R939:T945)=0,"",MIN(R902:T918,R939:T945))</f>
        <v/>
      </c>
      <c r="BU967" s="302"/>
      <c r="BV967" s="302"/>
      <c r="BW967" s="303"/>
      <c r="DH967" s="57"/>
      <c r="DI967" s="58"/>
      <c r="DJ967" s="58"/>
      <c r="DK967" s="57"/>
      <c r="DL967" s="58"/>
      <c r="DM967" s="58"/>
      <c r="DN967" s="57"/>
      <c r="DO967" s="58"/>
      <c r="DP967" s="59"/>
      <c r="DQ967" s="59"/>
      <c r="DR967" s="60"/>
      <c r="DT967" s="98"/>
      <c r="DU967" s="60"/>
      <c r="DV967" s="59"/>
      <c r="DW967" s="60"/>
      <c r="DX967" s="60"/>
      <c r="DY967" s="60"/>
    </row>
    <row r="968" spans="1:129" ht="12.75" customHeight="1" x14ac:dyDescent="0.2">
      <c r="A968" s="1">
        <v>22</v>
      </c>
      <c r="B968" s="306"/>
      <c r="C968" s="300"/>
      <c r="D968" s="299"/>
      <c r="E968" s="300"/>
      <c r="F968" s="301"/>
      <c r="G968" s="302"/>
      <c r="H968" s="302"/>
      <c r="I968" s="300"/>
      <c r="J968" s="301"/>
      <c r="K968" s="302"/>
      <c r="L968" s="302"/>
      <c r="M968" s="303"/>
      <c r="N968" s="306"/>
      <c r="O968" s="300"/>
      <c r="P968" s="299"/>
      <c r="Q968" s="300"/>
      <c r="R968" s="301"/>
      <c r="S968" s="302"/>
      <c r="T968" s="302"/>
      <c r="U968" s="300"/>
      <c r="V968" s="301"/>
      <c r="W968" s="302"/>
      <c r="X968" s="302"/>
      <c r="Y968" s="303"/>
      <c r="Z968" s="306"/>
      <c r="AA968" s="300"/>
      <c r="AB968" s="299"/>
      <c r="AC968" s="300"/>
      <c r="AD968" s="301"/>
      <c r="AE968" s="302"/>
      <c r="AF968" s="302"/>
      <c r="AG968" s="300"/>
      <c r="AH968" s="301"/>
      <c r="AI968" s="302"/>
      <c r="AJ968" s="302"/>
      <c r="AK968" s="303"/>
      <c r="AL968" s="306"/>
      <c r="AM968" s="300"/>
      <c r="AN968" s="299"/>
      <c r="AO968" s="300"/>
      <c r="AP968" s="301"/>
      <c r="AQ968" s="302"/>
      <c r="AR968" s="302"/>
      <c r="AS968" s="300"/>
      <c r="AT968" s="301"/>
      <c r="AU968" s="302"/>
      <c r="AV968" s="302"/>
      <c r="AW968" s="303"/>
      <c r="AX968" s="306"/>
      <c r="AY968" s="300"/>
      <c r="AZ968" s="299"/>
      <c r="BA968" s="300"/>
      <c r="BB968" s="301"/>
      <c r="BC968" s="302"/>
      <c r="BD968" s="302"/>
      <c r="BE968" s="300"/>
      <c r="BF968" s="301"/>
      <c r="BG968" s="302"/>
      <c r="BH968" s="302"/>
      <c r="BI968" s="303"/>
      <c r="BJ968" s="304" t="s">
        <v>257</v>
      </c>
      <c r="BK968" s="302"/>
      <c r="BL968" s="302"/>
      <c r="BM968" s="302"/>
      <c r="BN968" s="302"/>
      <c r="BO968" s="302"/>
      <c r="BP968" s="302"/>
      <c r="BQ968" s="302"/>
      <c r="BR968" s="302"/>
      <c r="BS968" s="300"/>
      <c r="BT968" s="307" t="str">
        <f ca="1">IF(BT969="","",IF(ISERROR(MATCH(BT969,BK902:BK918,0))=TRUE,OFFSET(BK938,MATCH(BT969,BK939:BK945,0),-5),OFFSET(BK901,MATCH(BT969,BK902:BK918,0),-5)))</f>
        <v/>
      </c>
      <c r="BU968" s="302"/>
      <c r="BV968" s="302"/>
      <c r="BW968" s="303"/>
      <c r="DH968" s="57"/>
      <c r="DI968" s="58"/>
      <c r="DJ968" s="58"/>
      <c r="DK968" s="57"/>
      <c r="DL968" s="58"/>
      <c r="DM968" s="58"/>
      <c r="DN968" s="57"/>
      <c r="DO968" s="58"/>
      <c r="DP968" s="59"/>
      <c r="DQ968" s="59"/>
      <c r="DR968" s="60"/>
      <c r="DT968" s="98"/>
      <c r="DU968" s="60"/>
      <c r="DV968" s="59"/>
      <c r="DW968" s="60"/>
      <c r="DX968" s="60"/>
      <c r="DY968" s="60"/>
    </row>
    <row r="969" spans="1:129" ht="12.75" customHeight="1" x14ac:dyDescent="0.2">
      <c r="A969" s="1">
        <v>22</v>
      </c>
      <c r="B969" s="306"/>
      <c r="C969" s="300"/>
      <c r="D969" s="299"/>
      <c r="E969" s="300"/>
      <c r="F969" s="301"/>
      <c r="G969" s="302"/>
      <c r="H969" s="302"/>
      <c r="I969" s="300"/>
      <c r="J969" s="301"/>
      <c r="K969" s="302"/>
      <c r="L969" s="302"/>
      <c r="M969" s="303"/>
      <c r="N969" s="306"/>
      <c r="O969" s="300"/>
      <c r="P969" s="299"/>
      <c r="Q969" s="300"/>
      <c r="R969" s="301"/>
      <c r="S969" s="302"/>
      <c r="T969" s="302"/>
      <c r="U969" s="300"/>
      <c r="V969" s="301"/>
      <c r="W969" s="302"/>
      <c r="X969" s="302"/>
      <c r="Y969" s="303"/>
      <c r="Z969" s="306"/>
      <c r="AA969" s="300"/>
      <c r="AB969" s="299"/>
      <c r="AC969" s="300"/>
      <c r="AD969" s="301"/>
      <c r="AE969" s="302"/>
      <c r="AF969" s="302"/>
      <c r="AG969" s="300"/>
      <c r="AH969" s="301"/>
      <c r="AI969" s="302"/>
      <c r="AJ969" s="302"/>
      <c r="AK969" s="303"/>
      <c r="AL969" s="306"/>
      <c r="AM969" s="300"/>
      <c r="AN969" s="299"/>
      <c r="AO969" s="300"/>
      <c r="AP969" s="301"/>
      <c r="AQ969" s="302"/>
      <c r="AR969" s="302"/>
      <c r="AS969" s="300"/>
      <c r="AT969" s="301"/>
      <c r="AU969" s="302"/>
      <c r="AV969" s="302"/>
      <c r="AW969" s="303"/>
      <c r="AX969" s="306"/>
      <c r="AY969" s="300"/>
      <c r="AZ969" s="299"/>
      <c r="BA969" s="300"/>
      <c r="BB969" s="301"/>
      <c r="BC969" s="302"/>
      <c r="BD969" s="302"/>
      <c r="BE969" s="300"/>
      <c r="BF969" s="301"/>
      <c r="BG969" s="302"/>
      <c r="BH969" s="302"/>
      <c r="BI969" s="303"/>
      <c r="BJ969" s="308" t="s">
        <v>258</v>
      </c>
      <c r="BK969" s="302"/>
      <c r="BL969" s="302"/>
      <c r="BM969" s="302"/>
      <c r="BN969" s="302"/>
      <c r="BO969" s="302"/>
      <c r="BP969" s="302"/>
      <c r="BQ969" s="302"/>
      <c r="BR969" s="302"/>
      <c r="BS969" s="300"/>
      <c r="BT969" s="305" t="str">
        <f>IF(MAX(BK902:BM918,BK939:BM945)=0,"",MAX(BK902:BM918,BK939:BM945))</f>
        <v/>
      </c>
      <c r="BU969" s="302"/>
      <c r="BV969" s="302"/>
      <c r="BW969" s="303"/>
      <c r="DH969" s="57"/>
      <c r="DI969" s="58"/>
      <c r="DJ969" s="58"/>
      <c r="DK969" s="57"/>
      <c r="DL969" s="58"/>
      <c r="DM969" s="58"/>
      <c r="DN969" s="57"/>
      <c r="DO969" s="58"/>
      <c r="DP969" s="59"/>
      <c r="DQ969" s="59"/>
      <c r="DR969" s="60"/>
      <c r="DT969" s="98"/>
      <c r="DU969" s="60"/>
      <c r="DV969" s="59"/>
      <c r="DW969" s="60"/>
      <c r="DX969" s="60"/>
      <c r="DY969" s="60"/>
    </row>
    <row r="970" spans="1:129" ht="12.75" customHeight="1" x14ac:dyDescent="0.2">
      <c r="A970" s="1">
        <v>22</v>
      </c>
      <c r="B970" s="306"/>
      <c r="C970" s="300"/>
      <c r="D970" s="299"/>
      <c r="E970" s="300"/>
      <c r="F970" s="301"/>
      <c r="G970" s="302"/>
      <c r="H970" s="302"/>
      <c r="I970" s="300"/>
      <c r="J970" s="301"/>
      <c r="K970" s="302"/>
      <c r="L970" s="302"/>
      <c r="M970" s="303"/>
      <c r="N970" s="306"/>
      <c r="O970" s="300"/>
      <c r="P970" s="299"/>
      <c r="Q970" s="300"/>
      <c r="R970" s="301"/>
      <c r="S970" s="302"/>
      <c r="T970" s="302"/>
      <c r="U970" s="300"/>
      <c r="V970" s="301"/>
      <c r="W970" s="302"/>
      <c r="X970" s="302"/>
      <c r="Y970" s="303"/>
      <c r="Z970" s="306"/>
      <c r="AA970" s="300"/>
      <c r="AB970" s="299"/>
      <c r="AC970" s="300"/>
      <c r="AD970" s="301"/>
      <c r="AE970" s="302"/>
      <c r="AF970" s="302"/>
      <c r="AG970" s="300"/>
      <c r="AH970" s="301"/>
      <c r="AI970" s="302"/>
      <c r="AJ970" s="302"/>
      <c r="AK970" s="303"/>
      <c r="AL970" s="306"/>
      <c r="AM970" s="300"/>
      <c r="AN970" s="299"/>
      <c r="AO970" s="300"/>
      <c r="AP970" s="301"/>
      <c r="AQ970" s="302"/>
      <c r="AR970" s="302"/>
      <c r="AS970" s="300"/>
      <c r="AT970" s="301"/>
      <c r="AU970" s="302"/>
      <c r="AV970" s="302"/>
      <c r="AW970" s="303"/>
      <c r="AX970" s="306"/>
      <c r="AY970" s="300"/>
      <c r="AZ970" s="299"/>
      <c r="BA970" s="300"/>
      <c r="BB970" s="301"/>
      <c r="BC970" s="302"/>
      <c r="BD970" s="302"/>
      <c r="BE970" s="300"/>
      <c r="BF970" s="301"/>
      <c r="BG970" s="302"/>
      <c r="BH970" s="302"/>
      <c r="BI970" s="303"/>
      <c r="BJ970" s="304" t="s">
        <v>261</v>
      </c>
      <c r="BK970" s="302"/>
      <c r="BL970" s="302"/>
      <c r="BM970" s="302"/>
      <c r="BN970" s="302"/>
      <c r="BO970" s="302"/>
      <c r="BP970" s="302"/>
      <c r="BQ970" s="302"/>
      <c r="BR970" s="302"/>
      <c r="BS970" s="300"/>
      <c r="BT970" s="305"/>
      <c r="BU970" s="300"/>
      <c r="BV970" s="305"/>
      <c r="BW970" s="303"/>
      <c r="DH970" s="57"/>
      <c r="DI970" s="58"/>
      <c r="DJ970" s="58"/>
      <c r="DK970" s="57"/>
      <c r="DL970" s="58"/>
      <c r="DM970" s="58"/>
      <c r="DN970" s="57"/>
      <c r="DO970" s="58"/>
      <c r="DP970" s="59"/>
      <c r="DQ970" s="59"/>
      <c r="DR970" s="60"/>
      <c r="DT970" s="98"/>
      <c r="DU970" s="60"/>
      <c r="DV970" s="59"/>
      <c r="DW970" s="60"/>
      <c r="DX970" s="60"/>
      <c r="DY970" s="60"/>
    </row>
    <row r="971" spans="1:129" ht="12.75" customHeight="1" x14ac:dyDescent="0.2">
      <c r="A971" s="1">
        <v>22</v>
      </c>
      <c r="B971" s="306"/>
      <c r="C971" s="300"/>
      <c r="D971" s="299"/>
      <c r="E971" s="300"/>
      <c r="F971" s="301"/>
      <c r="G971" s="302"/>
      <c r="H971" s="302"/>
      <c r="I971" s="300"/>
      <c r="J971" s="301"/>
      <c r="K971" s="302"/>
      <c r="L971" s="302"/>
      <c r="M971" s="303"/>
      <c r="N971" s="306"/>
      <c r="O971" s="300"/>
      <c r="P971" s="299"/>
      <c r="Q971" s="300"/>
      <c r="R971" s="301"/>
      <c r="S971" s="302"/>
      <c r="T971" s="302"/>
      <c r="U971" s="300"/>
      <c r="V971" s="301"/>
      <c r="W971" s="302"/>
      <c r="X971" s="302"/>
      <c r="Y971" s="303"/>
      <c r="Z971" s="306"/>
      <c r="AA971" s="300"/>
      <c r="AB971" s="299"/>
      <c r="AC971" s="300"/>
      <c r="AD971" s="301"/>
      <c r="AE971" s="302"/>
      <c r="AF971" s="302"/>
      <c r="AG971" s="300"/>
      <c r="AH971" s="301"/>
      <c r="AI971" s="302"/>
      <c r="AJ971" s="302"/>
      <c r="AK971" s="303"/>
      <c r="AL971" s="306"/>
      <c r="AM971" s="300"/>
      <c r="AN971" s="299"/>
      <c r="AO971" s="300"/>
      <c r="AP971" s="301"/>
      <c r="AQ971" s="302"/>
      <c r="AR971" s="302"/>
      <c r="AS971" s="300"/>
      <c r="AT971" s="301"/>
      <c r="AU971" s="302"/>
      <c r="AV971" s="302"/>
      <c r="AW971" s="303"/>
      <c r="AX971" s="306"/>
      <c r="AY971" s="300"/>
      <c r="AZ971" s="299"/>
      <c r="BA971" s="300"/>
      <c r="BB971" s="301"/>
      <c r="BC971" s="302"/>
      <c r="BD971" s="302"/>
      <c r="BE971" s="300"/>
      <c r="BF971" s="301"/>
      <c r="BG971" s="302"/>
      <c r="BH971" s="302"/>
      <c r="BI971" s="303"/>
      <c r="BJ971" s="304" t="s">
        <v>263</v>
      </c>
      <c r="BK971" s="302"/>
      <c r="BL971" s="302"/>
      <c r="BM971" s="302"/>
      <c r="BN971" s="302"/>
      <c r="BO971" s="302"/>
      <c r="BP971" s="302"/>
      <c r="BQ971" s="302"/>
      <c r="BR971" s="302"/>
      <c r="BS971" s="300"/>
      <c r="BT971" s="305" t="str">
        <f>IF(COUNTBLANK(BT939:BW962)=96,"",(SUM(BT941+BT944+BT947+BT950+BT953+BT956+BT959+BT962)))</f>
        <v/>
      </c>
      <c r="BU971" s="302"/>
      <c r="BV971" s="302"/>
      <c r="BW971" s="303"/>
      <c r="DH971" s="57"/>
      <c r="DI971" s="58"/>
      <c r="DJ971" s="58"/>
      <c r="DK971" s="57"/>
      <c r="DL971" s="58"/>
      <c r="DM971" s="58"/>
      <c r="DN971" s="57"/>
      <c r="DO971" s="58"/>
      <c r="DP971" s="59"/>
      <c r="DQ971" s="59"/>
      <c r="DR971" s="60"/>
      <c r="DT971" s="98"/>
      <c r="DU971" s="60"/>
      <c r="DV971" s="59"/>
      <c r="DW971" s="60"/>
      <c r="DX971" s="60"/>
      <c r="DY971" s="60"/>
    </row>
    <row r="972" spans="1:129" ht="12.75" customHeight="1" x14ac:dyDescent="0.2">
      <c r="A972" s="1">
        <v>22</v>
      </c>
      <c r="B972" s="298"/>
      <c r="C972" s="292"/>
      <c r="D972" s="291"/>
      <c r="E972" s="292"/>
      <c r="F972" s="293"/>
      <c r="G972" s="294"/>
      <c r="H972" s="294"/>
      <c r="I972" s="292"/>
      <c r="J972" s="293"/>
      <c r="K972" s="294"/>
      <c r="L972" s="294"/>
      <c r="M972" s="295"/>
      <c r="N972" s="298"/>
      <c r="O972" s="292"/>
      <c r="P972" s="291"/>
      <c r="Q972" s="292"/>
      <c r="R972" s="293"/>
      <c r="S972" s="294"/>
      <c r="T972" s="294"/>
      <c r="U972" s="292"/>
      <c r="V972" s="293"/>
      <c r="W972" s="294"/>
      <c r="X972" s="294"/>
      <c r="Y972" s="295"/>
      <c r="Z972" s="298"/>
      <c r="AA972" s="292"/>
      <c r="AB972" s="291"/>
      <c r="AC972" s="292"/>
      <c r="AD972" s="293"/>
      <c r="AE972" s="294"/>
      <c r="AF972" s="294"/>
      <c r="AG972" s="292"/>
      <c r="AH972" s="293"/>
      <c r="AI972" s="294"/>
      <c r="AJ972" s="294"/>
      <c r="AK972" s="295"/>
      <c r="AL972" s="298"/>
      <c r="AM972" s="292"/>
      <c r="AN972" s="291"/>
      <c r="AO972" s="292"/>
      <c r="AP972" s="293"/>
      <c r="AQ972" s="294"/>
      <c r="AR972" s="294"/>
      <c r="AS972" s="292"/>
      <c r="AT972" s="293"/>
      <c r="AU972" s="294"/>
      <c r="AV972" s="294"/>
      <c r="AW972" s="295"/>
      <c r="AX972" s="298"/>
      <c r="AY972" s="292"/>
      <c r="AZ972" s="291"/>
      <c r="BA972" s="292"/>
      <c r="BB972" s="293"/>
      <c r="BC972" s="294"/>
      <c r="BD972" s="294"/>
      <c r="BE972" s="292"/>
      <c r="BF972" s="293"/>
      <c r="BG972" s="294"/>
      <c r="BH972" s="294"/>
      <c r="BI972" s="295"/>
      <c r="BJ972" s="296" t="s">
        <v>299</v>
      </c>
      <c r="BK972" s="294"/>
      <c r="BL972" s="294"/>
      <c r="BM972" s="294"/>
      <c r="BN972" s="294"/>
      <c r="BO972" s="294"/>
      <c r="BP972" s="294"/>
      <c r="BQ972" s="294"/>
      <c r="BR972" s="294"/>
      <c r="BS972" s="294"/>
      <c r="BT972" s="297"/>
      <c r="BU972" s="294"/>
      <c r="BV972" s="294"/>
      <c r="BW972" s="295"/>
      <c r="DH972" s="57"/>
      <c r="DI972" s="58"/>
      <c r="DJ972" s="58"/>
      <c r="DK972" s="57"/>
      <c r="DL972" s="58"/>
      <c r="DM972" s="58"/>
      <c r="DN972" s="57"/>
      <c r="DO972" s="58"/>
      <c r="DP972" s="59"/>
      <c r="DQ972" s="59"/>
      <c r="DR972" s="60"/>
      <c r="DT972" s="98"/>
      <c r="DU972" s="60"/>
      <c r="DV972" s="59"/>
      <c r="DW972" s="60"/>
      <c r="DX972" s="60"/>
      <c r="DY972" s="60"/>
    </row>
    <row r="973" spans="1:129" ht="12.75" customHeight="1" x14ac:dyDescent="0.2">
      <c r="A973" s="1">
        <v>22</v>
      </c>
      <c r="DH973" s="57"/>
      <c r="DI973" s="58"/>
      <c r="DJ973" s="58"/>
      <c r="DK973" s="57"/>
      <c r="DL973" s="58"/>
      <c r="DM973" s="58"/>
      <c r="DN973" s="57"/>
      <c r="DO973" s="58"/>
      <c r="DP973" s="59"/>
      <c r="DQ973" s="59"/>
      <c r="DR973" s="60"/>
      <c r="DT973" s="98"/>
      <c r="DU973" s="60"/>
      <c r="DV973" s="59"/>
      <c r="DW973" s="60"/>
      <c r="DX973" s="60"/>
      <c r="DY973" s="60"/>
    </row>
    <row r="974" spans="1:129" ht="12.75" customHeight="1" x14ac:dyDescent="0.2">
      <c r="A974" s="134">
        <v>23</v>
      </c>
      <c r="B974" s="364" t="s">
        <v>4</v>
      </c>
      <c r="C974" s="324"/>
      <c r="D974" s="324"/>
      <c r="E974" s="338"/>
      <c r="F974" s="365" t="s">
        <v>5</v>
      </c>
      <c r="G974" s="338"/>
      <c r="H974" s="365" t="s">
        <v>6</v>
      </c>
      <c r="I974" s="324"/>
      <c r="J974" s="323" t="s">
        <v>7</v>
      </c>
      <c r="K974" s="324"/>
      <c r="L974" s="324"/>
      <c r="M974" s="324"/>
      <c r="N974" s="324"/>
      <c r="O974" s="324"/>
      <c r="P974" s="324"/>
      <c r="Q974" s="324"/>
      <c r="R974" s="324"/>
      <c r="S974" s="324"/>
      <c r="T974" s="324"/>
      <c r="U974" s="324"/>
      <c r="V974" s="324"/>
      <c r="W974" s="324"/>
      <c r="X974" s="324"/>
      <c r="Y974" s="324"/>
      <c r="Z974" s="324"/>
      <c r="AA974" s="324"/>
      <c r="AB974" s="324"/>
      <c r="AC974" s="324"/>
      <c r="AD974" s="324"/>
      <c r="AE974" s="324"/>
      <c r="AF974" s="338"/>
      <c r="AG974" s="366" t="s">
        <v>8</v>
      </c>
      <c r="AH974" s="324"/>
      <c r="AI974" s="324"/>
      <c r="AJ974" s="324"/>
      <c r="AK974" s="324"/>
      <c r="AL974" s="324"/>
      <c r="AM974" s="324"/>
      <c r="AN974" s="324"/>
      <c r="AO974" s="324"/>
      <c r="AP974" s="338"/>
      <c r="AQ974" s="323" t="s">
        <v>9</v>
      </c>
      <c r="AR974" s="324"/>
      <c r="AS974" s="324"/>
      <c r="AT974" s="324"/>
      <c r="AU974" s="324"/>
      <c r="AV974" s="324"/>
      <c r="AW974" s="324"/>
      <c r="AX974" s="324"/>
      <c r="AY974" s="324"/>
      <c r="AZ974" s="324"/>
      <c r="BA974" s="324"/>
      <c r="BB974" s="324"/>
      <c r="BC974" s="324"/>
      <c r="BD974" s="324"/>
      <c r="BE974" s="324"/>
      <c r="BF974" s="324"/>
      <c r="BG974" s="338"/>
      <c r="BH974" s="323" t="s">
        <v>10</v>
      </c>
      <c r="BI974" s="324"/>
      <c r="BJ974" s="324"/>
      <c r="BK974" s="324"/>
      <c r="BL974" s="324"/>
      <c r="BM974" s="324"/>
      <c r="BN974" s="338"/>
      <c r="BO974" s="323" t="s">
        <v>11</v>
      </c>
      <c r="BP974" s="324"/>
      <c r="BQ974" s="324"/>
      <c r="BR974" s="324"/>
      <c r="BS974" s="338"/>
      <c r="BT974" s="323" t="s">
        <v>12</v>
      </c>
      <c r="BU974" s="324"/>
      <c r="BV974" s="324"/>
      <c r="BW974" s="338"/>
      <c r="DH974" s="57"/>
      <c r="DI974" s="58"/>
      <c r="DJ974" s="58"/>
      <c r="DK974" s="57"/>
      <c r="DL974" s="58"/>
      <c r="DM974" s="58"/>
      <c r="DN974" s="57"/>
      <c r="DO974" s="58"/>
      <c r="DP974" s="59"/>
      <c r="DQ974" s="59"/>
      <c r="DR974" s="60"/>
      <c r="DT974" s="98"/>
      <c r="DU974" s="60"/>
      <c r="DV974" s="59"/>
      <c r="DW974" s="60"/>
      <c r="DX974" s="60"/>
      <c r="DY974" s="60"/>
    </row>
    <row r="975" spans="1:129" ht="12.75" customHeight="1" x14ac:dyDescent="0.2">
      <c r="A975" s="134">
        <v>23</v>
      </c>
      <c r="B975" s="364">
        <f>$B$7</f>
        <v>0</v>
      </c>
      <c r="C975" s="324"/>
      <c r="D975" s="324"/>
      <c r="E975" s="338"/>
      <c r="F975" s="365">
        <f>$F$7</f>
        <v>0</v>
      </c>
      <c r="G975" s="338"/>
      <c r="H975" s="365" t="s">
        <v>239</v>
      </c>
      <c r="I975" s="324"/>
      <c r="J975" s="323">
        <f>J887</f>
        <v>0</v>
      </c>
      <c r="K975" s="324"/>
      <c r="L975" s="324"/>
      <c r="M975" s="324"/>
      <c r="N975" s="324"/>
      <c r="O975" s="324"/>
      <c r="P975" s="324"/>
      <c r="Q975" s="324"/>
      <c r="R975" s="324"/>
      <c r="S975" s="324"/>
      <c r="T975" s="324"/>
      <c r="U975" s="324"/>
      <c r="V975" s="324"/>
      <c r="W975" s="324"/>
      <c r="X975" s="324"/>
      <c r="Y975" s="324"/>
      <c r="Z975" s="324"/>
      <c r="AA975" s="324"/>
      <c r="AB975" s="324"/>
      <c r="AC975" s="324"/>
      <c r="AD975" s="324"/>
      <c r="AE975" s="324"/>
      <c r="AF975" s="338"/>
      <c r="AG975" s="367" t="e">
        <f>VLOOKUP(J975,$DH$6:$DO$31,4,FALSE)</f>
        <v>#N/A</v>
      </c>
      <c r="AH975" s="324"/>
      <c r="AI975" s="324"/>
      <c r="AJ975" s="324"/>
      <c r="AK975" s="324"/>
      <c r="AL975" s="324"/>
      <c r="AM975" s="324"/>
      <c r="AN975" s="324"/>
      <c r="AO975" s="324"/>
      <c r="AP975" s="338"/>
      <c r="AQ975" s="323" t="e">
        <f>VLOOKUP(J975,$DH$6:$DO$31,7,FALSE)</f>
        <v>#N/A</v>
      </c>
      <c r="AR975" s="324"/>
      <c r="AS975" s="324"/>
      <c r="AT975" s="324"/>
      <c r="AU975" s="324"/>
      <c r="AV975" s="324"/>
      <c r="AW975" s="324"/>
      <c r="AX975" s="324"/>
      <c r="AY975" s="324"/>
      <c r="AZ975" s="324"/>
      <c r="BA975" s="324"/>
      <c r="BB975" s="324"/>
      <c r="BC975" s="324"/>
      <c r="BD975" s="324"/>
      <c r="BE975" s="324"/>
      <c r="BF975" s="324"/>
      <c r="BG975" s="338"/>
      <c r="BH975" s="323" t="e">
        <f>VLOOKUP(J975,$DH$6:$DP$31,9,FALSE)</f>
        <v>#N/A</v>
      </c>
      <c r="BI975" s="324"/>
      <c r="BJ975" s="324"/>
      <c r="BK975" s="324"/>
      <c r="BL975" s="324"/>
      <c r="BM975" s="324"/>
      <c r="BN975" s="338"/>
      <c r="BO975" s="323" t="e">
        <f>VLOOKUP(J975,$DH$6:$DP$31,8,FALSE)</f>
        <v>#N/A</v>
      </c>
      <c r="BP975" s="324"/>
      <c r="BQ975" s="324"/>
      <c r="BR975" s="324"/>
      <c r="BS975" s="338"/>
      <c r="BT975" s="323" t="e">
        <f>VLOOKUP(J975,$DH$6:$DP$31,2,FALSE)</f>
        <v>#N/A</v>
      </c>
      <c r="BU975" s="324"/>
      <c r="BV975" s="324"/>
      <c r="BW975" s="338"/>
      <c r="DH975" s="57"/>
      <c r="DI975" s="58"/>
      <c r="DJ975" s="58"/>
      <c r="DK975" s="57"/>
      <c r="DL975" s="58"/>
      <c r="DM975" s="58"/>
      <c r="DN975" s="57"/>
      <c r="DO975" s="58"/>
      <c r="DP975" s="59"/>
      <c r="DQ975" s="59"/>
      <c r="DR975" s="60"/>
      <c r="DT975" s="98"/>
      <c r="DU975" s="60"/>
      <c r="DV975" s="59"/>
      <c r="DW975" s="60"/>
      <c r="DX975" s="60"/>
      <c r="DY975" s="60"/>
    </row>
    <row r="976" spans="1:129" ht="12.75" customHeight="1" x14ac:dyDescent="0.2">
      <c r="A976" s="134">
        <v>23</v>
      </c>
      <c r="B976" s="169"/>
      <c r="C976" s="157"/>
      <c r="D976" s="157"/>
      <c r="E976" s="157"/>
      <c r="F976" s="157"/>
      <c r="G976" s="157"/>
      <c r="H976" s="157"/>
      <c r="I976" s="157"/>
      <c r="J976" s="157"/>
      <c r="K976" s="157"/>
      <c r="L976" s="157"/>
      <c r="M976" s="157"/>
      <c r="N976" s="157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  <c r="AI976" s="158"/>
      <c r="AJ976" s="158"/>
      <c r="AK976" s="158"/>
      <c r="AL976" s="158"/>
      <c r="AM976" s="158"/>
      <c r="AN976" s="158"/>
      <c r="AO976" s="158"/>
      <c r="AP976" s="158"/>
      <c r="AQ976" s="158"/>
      <c r="AR976" s="158"/>
      <c r="AS976" s="158"/>
      <c r="AT976" s="158"/>
      <c r="AU976" s="158"/>
      <c r="AV976" s="158"/>
      <c r="AW976" s="158"/>
      <c r="AX976" s="158"/>
      <c r="AY976" s="158"/>
      <c r="AZ976" s="158"/>
      <c r="BA976" s="158"/>
      <c r="BB976" s="158"/>
      <c r="BC976" s="158"/>
      <c r="BD976" s="158"/>
      <c r="BE976" s="158"/>
      <c r="BF976" s="158"/>
      <c r="BG976" s="158"/>
      <c r="BH976" s="158"/>
      <c r="BI976" s="158"/>
      <c r="BJ976" s="158"/>
      <c r="BK976" s="158"/>
      <c r="BL976" s="158"/>
      <c r="BM976" s="158"/>
      <c r="BN976" s="158"/>
      <c r="BO976" s="158"/>
      <c r="BP976" s="158"/>
      <c r="BQ976" s="158"/>
      <c r="BR976" s="158"/>
      <c r="BS976" s="158"/>
      <c r="BT976" s="158"/>
      <c r="BU976" s="158"/>
      <c r="BV976" s="158"/>
      <c r="BW976" s="170"/>
      <c r="DH976" s="57"/>
      <c r="DI976" s="58"/>
      <c r="DJ976" s="58"/>
      <c r="DK976" s="57"/>
      <c r="DL976" s="58"/>
      <c r="DM976" s="58"/>
      <c r="DN976" s="57"/>
      <c r="DO976" s="58"/>
      <c r="DP976" s="59"/>
      <c r="DQ976" s="59"/>
      <c r="DR976" s="60"/>
      <c r="DT976" s="98"/>
      <c r="DU976" s="60"/>
      <c r="DV976" s="59"/>
      <c r="DW976" s="60"/>
      <c r="DX976" s="60"/>
      <c r="DY976" s="60"/>
    </row>
    <row r="977" spans="1:129" ht="12.75" customHeight="1" x14ac:dyDescent="0.2">
      <c r="A977" s="134">
        <v>23</v>
      </c>
      <c r="B977" s="351" t="s">
        <v>34</v>
      </c>
      <c r="C977" s="327"/>
      <c r="D977" s="352" t="s">
        <v>35</v>
      </c>
      <c r="E977" s="324"/>
      <c r="F977" s="324"/>
      <c r="G977" s="324"/>
      <c r="H977" s="324"/>
      <c r="I977" s="324"/>
      <c r="J977" s="324"/>
      <c r="K977" s="324"/>
      <c r="L977" s="324"/>
      <c r="M977" s="324"/>
      <c r="N977" s="324"/>
      <c r="O977" s="324"/>
      <c r="P977" s="324"/>
      <c r="Q977" s="338"/>
      <c r="R977" s="352" t="s">
        <v>36</v>
      </c>
      <c r="S977" s="324"/>
      <c r="T977" s="324"/>
      <c r="U977" s="324"/>
      <c r="V977" s="324"/>
      <c r="W977" s="324"/>
      <c r="X977" s="324"/>
      <c r="Y977" s="324"/>
      <c r="Z977" s="324"/>
      <c r="AA977" s="324"/>
      <c r="AB977" s="338"/>
      <c r="AC977" s="352" t="s">
        <v>37</v>
      </c>
      <c r="AD977" s="324"/>
      <c r="AE977" s="324"/>
      <c r="AF977" s="324"/>
      <c r="AG977" s="324"/>
      <c r="AH977" s="324"/>
      <c r="AI977" s="324"/>
      <c r="AJ977" s="324"/>
      <c r="AK977" s="324"/>
      <c r="AL977" s="324"/>
      <c r="AM977" s="324"/>
      <c r="AN977" s="324"/>
      <c r="AO977" s="324"/>
      <c r="AP977" s="324"/>
      <c r="AQ977" s="324"/>
      <c r="AR977" s="324"/>
      <c r="AS977" s="324"/>
      <c r="AT977" s="324"/>
      <c r="AU977" s="324"/>
      <c r="AV977" s="324"/>
      <c r="AW977" s="324"/>
      <c r="AX977" s="324"/>
      <c r="AY977" s="324"/>
      <c r="AZ977" s="324"/>
      <c r="BA977" s="324"/>
      <c r="BB977" s="324"/>
      <c r="BC977" s="324"/>
      <c r="BD977" s="324"/>
      <c r="BE977" s="338"/>
      <c r="BF977" s="352" t="s">
        <v>38</v>
      </c>
      <c r="BG977" s="324"/>
      <c r="BH977" s="324"/>
      <c r="BI977" s="324"/>
      <c r="BJ977" s="324"/>
      <c r="BK977" s="324"/>
      <c r="BL977" s="324"/>
      <c r="BM977" s="338"/>
      <c r="BN977" s="353" t="s">
        <v>39</v>
      </c>
      <c r="BO977" s="326"/>
      <c r="BP977" s="327"/>
      <c r="BQ977" s="353" t="s">
        <v>40</v>
      </c>
      <c r="BR977" s="327"/>
      <c r="BS977" s="354" t="s">
        <v>41</v>
      </c>
      <c r="BT977" s="324"/>
      <c r="BU977" s="324"/>
      <c r="BV977" s="324"/>
      <c r="BW977" s="338"/>
      <c r="DH977" s="57"/>
      <c r="DI977" s="58"/>
      <c r="DJ977" s="58"/>
      <c r="DK977" s="57"/>
      <c r="DL977" s="58"/>
      <c r="DM977" s="58"/>
      <c r="DN977" s="57"/>
      <c r="DO977" s="58"/>
      <c r="DP977" s="59"/>
      <c r="DQ977" s="59"/>
      <c r="DR977" s="60"/>
      <c r="DT977" s="98"/>
      <c r="DU977" s="60"/>
      <c r="DV977" s="59"/>
      <c r="DW977" s="60"/>
      <c r="DX977" s="60"/>
      <c r="DY977" s="60"/>
    </row>
    <row r="978" spans="1:129" ht="12.75" customHeight="1" x14ac:dyDescent="0.2">
      <c r="A978" s="134">
        <v>23</v>
      </c>
      <c r="B978" s="346"/>
      <c r="C978" s="347"/>
      <c r="D978" s="355" t="s">
        <v>52</v>
      </c>
      <c r="E978" s="326"/>
      <c r="F978" s="326"/>
      <c r="G978" s="326"/>
      <c r="H978" s="327"/>
      <c r="I978" s="355" t="s">
        <v>53</v>
      </c>
      <c r="J978" s="326"/>
      <c r="K978" s="326"/>
      <c r="L978" s="326"/>
      <c r="M978" s="327"/>
      <c r="N978" s="355" t="s">
        <v>54</v>
      </c>
      <c r="O978" s="326"/>
      <c r="P978" s="326"/>
      <c r="Q978" s="327"/>
      <c r="R978" s="356" t="s">
        <v>55</v>
      </c>
      <c r="S978" s="326"/>
      <c r="T978" s="327"/>
      <c r="U978" s="353" t="s">
        <v>56</v>
      </c>
      <c r="V978" s="326"/>
      <c r="W978" s="327"/>
      <c r="X978" s="353" t="s">
        <v>57</v>
      </c>
      <c r="Y978" s="327"/>
      <c r="Z978" s="353" t="s">
        <v>58</v>
      </c>
      <c r="AA978" s="326"/>
      <c r="AB978" s="327"/>
      <c r="AC978" s="352" t="s">
        <v>59</v>
      </c>
      <c r="AD978" s="324"/>
      <c r="AE978" s="324"/>
      <c r="AF978" s="324"/>
      <c r="AG978" s="324"/>
      <c r="AH978" s="338"/>
      <c r="AI978" s="352" t="s">
        <v>60</v>
      </c>
      <c r="AJ978" s="324"/>
      <c r="AK978" s="324"/>
      <c r="AL978" s="324"/>
      <c r="AM978" s="324"/>
      <c r="AN978" s="338"/>
      <c r="AO978" s="352" t="s">
        <v>61</v>
      </c>
      <c r="AP978" s="324"/>
      <c r="AQ978" s="324"/>
      <c r="AR978" s="324"/>
      <c r="AS978" s="324"/>
      <c r="AT978" s="338"/>
      <c r="AU978" s="352" t="s">
        <v>62</v>
      </c>
      <c r="AV978" s="324"/>
      <c r="AW978" s="324"/>
      <c r="AX978" s="324"/>
      <c r="AY978" s="324"/>
      <c r="AZ978" s="357"/>
      <c r="BA978" s="352" t="s">
        <v>63</v>
      </c>
      <c r="BB978" s="324"/>
      <c r="BC978" s="324"/>
      <c r="BD978" s="338"/>
      <c r="BE978" s="358" t="s">
        <v>64</v>
      </c>
      <c r="BF978" s="361" t="s">
        <v>65</v>
      </c>
      <c r="BG978" s="326"/>
      <c r="BH978" s="327"/>
      <c r="BI978" s="361" t="s">
        <v>66</v>
      </c>
      <c r="BJ978" s="326"/>
      <c r="BK978" s="326"/>
      <c r="BL978" s="326"/>
      <c r="BM978" s="327"/>
      <c r="BN978" s="346"/>
      <c r="BO978" s="322"/>
      <c r="BP978" s="347"/>
      <c r="BQ978" s="346"/>
      <c r="BR978" s="347"/>
      <c r="BS978" s="358" t="s">
        <v>67</v>
      </c>
      <c r="BT978" s="363" t="s">
        <v>68</v>
      </c>
      <c r="BU978" s="326"/>
      <c r="BV978" s="326"/>
      <c r="BW978" s="327"/>
      <c r="DH978" s="57"/>
      <c r="DI978" s="58"/>
      <c r="DJ978" s="58"/>
      <c r="DK978" s="57"/>
      <c r="DL978" s="58"/>
      <c r="DM978" s="58"/>
      <c r="DN978" s="57"/>
      <c r="DO978" s="58"/>
      <c r="DP978" s="59"/>
      <c r="DQ978" s="59"/>
      <c r="DR978" s="60"/>
      <c r="DT978" s="98"/>
      <c r="DU978" s="60"/>
      <c r="DV978" s="59"/>
      <c r="DW978" s="60"/>
      <c r="DX978" s="60"/>
      <c r="DY978" s="60"/>
    </row>
    <row r="979" spans="1:129" ht="12.75" customHeight="1" x14ac:dyDescent="0.2">
      <c r="A979" s="134">
        <v>23</v>
      </c>
      <c r="B979" s="346"/>
      <c r="C979" s="347"/>
      <c r="D979" s="346"/>
      <c r="E979" s="322"/>
      <c r="F979" s="322"/>
      <c r="G979" s="322"/>
      <c r="H979" s="347"/>
      <c r="I979" s="346"/>
      <c r="J979" s="322"/>
      <c r="K979" s="322"/>
      <c r="L979" s="322"/>
      <c r="M979" s="347"/>
      <c r="N979" s="346"/>
      <c r="O979" s="322"/>
      <c r="P979" s="322"/>
      <c r="Q979" s="347"/>
      <c r="R979" s="346"/>
      <c r="S979" s="322"/>
      <c r="T979" s="347"/>
      <c r="U979" s="346"/>
      <c r="V979" s="322"/>
      <c r="W979" s="347"/>
      <c r="X979" s="346"/>
      <c r="Y979" s="347"/>
      <c r="Z979" s="346"/>
      <c r="AA979" s="322"/>
      <c r="AB979" s="347"/>
      <c r="AC979" s="342" t="s">
        <v>77</v>
      </c>
      <c r="AD979" s="342" t="s">
        <v>78</v>
      </c>
      <c r="AE979" s="345" t="s">
        <v>79</v>
      </c>
      <c r="AF979" s="326"/>
      <c r="AG979" s="326"/>
      <c r="AH979" s="327"/>
      <c r="AI979" s="342" t="s">
        <v>77</v>
      </c>
      <c r="AJ979" s="342" t="s">
        <v>78</v>
      </c>
      <c r="AK979" s="345" t="s">
        <v>79</v>
      </c>
      <c r="AL979" s="326"/>
      <c r="AM979" s="326"/>
      <c r="AN979" s="327"/>
      <c r="AO979" s="342" t="s">
        <v>77</v>
      </c>
      <c r="AP979" s="342" t="s">
        <v>78</v>
      </c>
      <c r="AQ979" s="345" t="s">
        <v>79</v>
      </c>
      <c r="AR979" s="326"/>
      <c r="AS979" s="326"/>
      <c r="AT979" s="327"/>
      <c r="AU979" s="342" t="s">
        <v>77</v>
      </c>
      <c r="AV979" s="342" t="s">
        <v>78</v>
      </c>
      <c r="AW979" s="345" t="s">
        <v>79</v>
      </c>
      <c r="AX979" s="326"/>
      <c r="AY979" s="326"/>
      <c r="AZ979" s="327"/>
      <c r="BA979" s="342" t="s">
        <v>77</v>
      </c>
      <c r="BB979" s="342" t="s">
        <v>65</v>
      </c>
      <c r="BC979" s="348" t="s">
        <v>80</v>
      </c>
      <c r="BD979" s="349"/>
      <c r="BE979" s="359"/>
      <c r="BF979" s="346"/>
      <c r="BG979" s="322"/>
      <c r="BH979" s="347"/>
      <c r="BI979" s="346"/>
      <c r="BJ979" s="322"/>
      <c r="BK979" s="322"/>
      <c r="BL979" s="322"/>
      <c r="BM979" s="347"/>
      <c r="BN979" s="346"/>
      <c r="BO979" s="322"/>
      <c r="BP979" s="347"/>
      <c r="BQ979" s="346"/>
      <c r="BR979" s="347"/>
      <c r="BS979" s="359"/>
      <c r="BT979" s="346"/>
      <c r="BU979" s="322"/>
      <c r="BV979" s="322"/>
      <c r="BW979" s="347"/>
      <c r="DH979" s="57"/>
      <c r="DI979" s="58"/>
      <c r="DJ979" s="58"/>
      <c r="DK979" s="57"/>
      <c r="DL979" s="58"/>
      <c r="DM979" s="58"/>
      <c r="DN979" s="57"/>
      <c r="DO979" s="58"/>
      <c r="DP979" s="59"/>
      <c r="DQ979" s="59"/>
      <c r="DR979" s="60"/>
      <c r="DT979" s="98"/>
      <c r="DU979" s="60"/>
      <c r="DV979" s="59"/>
      <c r="DW979" s="60"/>
      <c r="DX979" s="60"/>
      <c r="DY979" s="60"/>
    </row>
    <row r="980" spans="1:129" ht="12.75" customHeight="1" x14ac:dyDescent="0.2">
      <c r="A980" s="134">
        <v>23</v>
      </c>
      <c r="B980" s="346"/>
      <c r="C980" s="347"/>
      <c r="D980" s="346"/>
      <c r="E980" s="322"/>
      <c r="F980" s="322"/>
      <c r="G980" s="322"/>
      <c r="H980" s="347"/>
      <c r="I980" s="346"/>
      <c r="J980" s="322"/>
      <c r="K980" s="322"/>
      <c r="L980" s="322"/>
      <c r="M980" s="347"/>
      <c r="N980" s="346"/>
      <c r="O980" s="322"/>
      <c r="P980" s="322"/>
      <c r="Q980" s="347"/>
      <c r="R980" s="346"/>
      <c r="S980" s="322"/>
      <c r="T980" s="347"/>
      <c r="U980" s="346"/>
      <c r="V980" s="322"/>
      <c r="W980" s="347"/>
      <c r="X980" s="346"/>
      <c r="Y980" s="347"/>
      <c r="Z980" s="346"/>
      <c r="AA980" s="322"/>
      <c r="AB980" s="347"/>
      <c r="AC980" s="343"/>
      <c r="AD980" s="343"/>
      <c r="AE980" s="346"/>
      <c r="AF980" s="322"/>
      <c r="AG980" s="322"/>
      <c r="AH980" s="347"/>
      <c r="AI980" s="343"/>
      <c r="AJ980" s="343"/>
      <c r="AK980" s="346"/>
      <c r="AL980" s="322"/>
      <c r="AM980" s="322"/>
      <c r="AN980" s="347"/>
      <c r="AO980" s="343"/>
      <c r="AP980" s="343"/>
      <c r="AQ980" s="346"/>
      <c r="AR980" s="322"/>
      <c r="AS980" s="322"/>
      <c r="AT980" s="347"/>
      <c r="AU980" s="343"/>
      <c r="AV980" s="343"/>
      <c r="AW980" s="346"/>
      <c r="AX980" s="322"/>
      <c r="AY980" s="322"/>
      <c r="AZ980" s="347"/>
      <c r="BA980" s="343"/>
      <c r="BB980" s="343"/>
      <c r="BC980" s="346"/>
      <c r="BD980" s="347"/>
      <c r="BE980" s="359"/>
      <c r="BF980" s="346"/>
      <c r="BG980" s="322"/>
      <c r="BH980" s="347"/>
      <c r="BI980" s="346"/>
      <c r="BJ980" s="322"/>
      <c r="BK980" s="322"/>
      <c r="BL980" s="322"/>
      <c r="BM980" s="347"/>
      <c r="BN980" s="346"/>
      <c r="BO980" s="322"/>
      <c r="BP980" s="347"/>
      <c r="BQ980" s="346"/>
      <c r="BR980" s="347"/>
      <c r="BS980" s="359"/>
      <c r="BT980" s="346"/>
      <c r="BU980" s="322"/>
      <c r="BV980" s="322"/>
      <c r="BW980" s="347"/>
      <c r="DH980" s="57"/>
      <c r="DI980" s="58"/>
      <c r="DJ980" s="58"/>
      <c r="DK980" s="57"/>
      <c r="DL980" s="58"/>
      <c r="DM980" s="58"/>
      <c r="DN980" s="57"/>
      <c r="DO980" s="58"/>
      <c r="DP980" s="59"/>
      <c r="DQ980" s="59"/>
      <c r="DR980" s="60"/>
      <c r="DT980" s="98"/>
      <c r="DU980" s="60"/>
      <c r="DV980" s="59"/>
      <c r="DW980" s="60"/>
      <c r="DX980" s="60"/>
      <c r="DY980" s="60"/>
    </row>
    <row r="981" spans="1:129" ht="12.75" customHeight="1" x14ac:dyDescent="0.2">
      <c r="A981" s="134">
        <v>23</v>
      </c>
      <c r="B981" s="328"/>
      <c r="C981" s="330"/>
      <c r="D981" s="328"/>
      <c r="E981" s="329"/>
      <c r="F981" s="329"/>
      <c r="G981" s="329"/>
      <c r="H981" s="330"/>
      <c r="I981" s="328"/>
      <c r="J981" s="329"/>
      <c r="K981" s="329"/>
      <c r="L981" s="329"/>
      <c r="M981" s="330"/>
      <c r="N981" s="328"/>
      <c r="O981" s="329"/>
      <c r="P981" s="329"/>
      <c r="Q981" s="330"/>
      <c r="R981" s="328"/>
      <c r="S981" s="329"/>
      <c r="T981" s="330"/>
      <c r="U981" s="328"/>
      <c r="V981" s="329"/>
      <c r="W981" s="330"/>
      <c r="X981" s="328"/>
      <c r="Y981" s="330"/>
      <c r="Z981" s="328"/>
      <c r="AA981" s="329"/>
      <c r="AB981" s="330"/>
      <c r="AC981" s="343"/>
      <c r="AD981" s="343"/>
      <c r="AE981" s="346"/>
      <c r="AF981" s="322"/>
      <c r="AG981" s="322"/>
      <c r="AH981" s="347"/>
      <c r="AI981" s="343"/>
      <c r="AJ981" s="343"/>
      <c r="AK981" s="346"/>
      <c r="AL981" s="322"/>
      <c r="AM981" s="322"/>
      <c r="AN981" s="347"/>
      <c r="AO981" s="343"/>
      <c r="AP981" s="343"/>
      <c r="AQ981" s="346"/>
      <c r="AR981" s="322"/>
      <c r="AS981" s="322"/>
      <c r="AT981" s="347"/>
      <c r="AU981" s="343"/>
      <c r="AV981" s="343"/>
      <c r="AW981" s="346"/>
      <c r="AX981" s="322"/>
      <c r="AY981" s="322"/>
      <c r="AZ981" s="347"/>
      <c r="BA981" s="343"/>
      <c r="BB981" s="343"/>
      <c r="BC981" s="346"/>
      <c r="BD981" s="347"/>
      <c r="BE981" s="359"/>
      <c r="BF981" s="328"/>
      <c r="BG981" s="329"/>
      <c r="BH981" s="330"/>
      <c r="BI981" s="328"/>
      <c r="BJ981" s="329"/>
      <c r="BK981" s="329"/>
      <c r="BL981" s="329"/>
      <c r="BM981" s="330"/>
      <c r="BN981" s="346"/>
      <c r="BO981" s="322"/>
      <c r="BP981" s="347"/>
      <c r="BQ981" s="346"/>
      <c r="BR981" s="347"/>
      <c r="BS981" s="362"/>
      <c r="BT981" s="328"/>
      <c r="BU981" s="329"/>
      <c r="BV981" s="329"/>
      <c r="BW981" s="330"/>
      <c r="DH981" s="57"/>
      <c r="DI981" s="58"/>
      <c r="DJ981" s="58"/>
      <c r="DK981" s="57"/>
      <c r="DL981" s="58"/>
      <c r="DM981" s="58"/>
      <c r="DN981" s="57"/>
      <c r="DO981" s="58"/>
      <c r="DP981" s="59"/>
      <c r="DQ981" s="59"/>
      <c r="DR981" s="60"/>
      <c r="DT981" s="98"/>
      <c r="DU981" s="60"/>
      <c r="DV981" s="59"/>
      <c r="DW981" s="60"/>
      <c r="DX981" s="60"/>
      <c r="DY981" s="60"/>
    </row>
    <row r="982" spans="1:129" ht="12.75" customHeight="1" x14ac:dyDescent="0.2">
      <c r="A982" s="134">
        <v>23</v>
      </c>
      <c r="B982" s="135" t="s">
        <v>103</v>
      </c>
      <c r="C982" s="135" t="s">
        <v>104</v>
      </c>
      <c r="D982" s="337" t="s">
        <v>105</v>
      </c>
      <c r="E982" s="324"/>
      <c r="F982" s="324"/>
      <c r="G982" s="324"/>
      <c r="H982" s="338"/>
      <c r="I982" s="337" t="s">
        <v>105</v>
      </c>
      <c r="J982" s="324"/>
      <c r="K982" s="324"/>
      <c r="L982" s="324"/>
      <c r="M982" s="338"/>
      <c r="N982" s="337" t="s">
        <v>105</v>
      </c>
      <c r="O982" s="324"/>
      <c r="P982" s="324"/>
      <c r="Q982" s="338"/>
      <c r="R982" s="337" t="s">
        <v>106</v>
      </c>
      <c r="S982" s="324"/>
      <c r="T982" s="338"/>
      <c r="U982" s="337" t="s">
        <v>106</v>
      </c>
      <c r="V982" s="324"/>
      <c r="W982" s="338"/>
      <c r="X982" s="337" t="s">
        <v>107</v>
      </c>
      <c r="Y982" s="338"/>
      <c r="Z982" s="337" t="s">
        <v>105</v>
      </c>
      <c r="AA982" s="324"/>
      <c r="AB982" s="338"/>
      <c r="AC982" s="344"/>
      <c r="AD982" s="344"/>
      <c r="AE982" s="328"/>
      <c r="AF982" s="329"/>
      <c r="AG982" s="329"/>
      <c r="AH982" s="330"/>
      <c r="AI982" s="344"/>
      <c r="AJ982" s="344"/>
      <c r="AK982" s="328"/>
      <c r="AL982" s="329"/>
      <c r="AM982" s="329"/>
      <c r="AN982" s="330"/>
      <c r="AO982" s="344"/>
      <c r="AP982" s="344"/>
      <c r="AQ982" s="328"/>
      <c r="AR982" s="329"/>
      <c r="AS982" s="329"/>
      <c r="AT982" s="330"/>
      <c r="AU982" s="344"/>
      <c r="AV982" s="344"/>
      <c r="AW982" s="328"/>
      <c r="AX982" s="329"/>
      <c r="AY982" s="329"/>
      <c r="AZ982" s="330"/>
      <c r="BA982" s="344"/>
      <c r="BB982" s="344"/>
      <c r="BC982" s="328"/>
      <c r="BD982" s="330"/>
      <c r="BE982" s="360"/>
      <c r="BF982" s="350" t="s">
        <v>108</v>
      </c>
      <c r="BG982" s="324"/>
      <c r="BH982" s="338"/>
      <c r="BI982" s="337" t="s">
        <v>109</v>
      </c>
      <c r="BJ982" s="338"/>
      <c r="BK982" s="337" t="s">
        <v>110</v>
      </c>
      <c r="BL982" s="324"/>
      <c r="BM982" s="338"/>
      <c r="BN982" s="328"/>
      <c r="BO982" s="329"/>
      <c r="BP982" s="330"/>
      <c r="BQ982" s="328"/>
      <c r="BR982" s="330"/>
      <c r="BS982" s="159" t="s">
        <v>104</v>
      </c>
      <c r="BT982" s="337" t="s">
        <v>111</v>
      </c>
      <c r="BU982" s="324"/>
      <c r="BV982" s="324"/>
      <c r="BW982" s="338"/>
    </row>
    <row r="983" spans="1:129" ht="12.75" customHeight="1" x14ac:dyDescent="0.2">
      <c r="A983" s="134">
        <v>23</v>
      </c>
      <c r="B983" s="160" t="s">
        <v>87</v>
      </c>
      <c r="C983" s="160" t="s">
        <v>19</v>
      </c>
      <c r="D983" s="339"/>
      <c r="E983" s="315"/>
      <c r="F983" s="315"/>
      <c r="G983" s="315"/>
      <c r="H983" s="318"/>
      <c r="I983" s="339"/>
      <c r="J983" s="315"/>
      <c r="K983" s="315"/>
      <c r="L983" s="315"/>
      <c r="M983" s="318"/>
      <c r="N983" s="340" t="str">
        <f t="shared" ref="N983:N1006" si="93">IF(D983="","",INT(VLOOKUP($J$7,$DH$6:$DO$31,3,FALSE)+D983))</f>
        <v/>
      </c>
      <c r="O983" s="315"/>
      <c r="P983" s="315"/>
      <c r="Q983" s="318"/>
      <c r="R983" s="339"/>
      <c r="S983" s="315"/>
      <c r="T983" s="318"/>
      <c r="U983" s="339"/>
      <c r="V983" s="315"/>
      <c r="W983" s="318"/>
      <c r="X983" s="340" t="str">
        <f t="shared" ref="X983:X1006" si="94">IF(OR(U983="",U983&gt;R983),"",100*(Z983/(6.11*EXP((17.27*R983)/(237.3+R983)))))</f>
        <v/>
      </c>
      <c r="Y983" s="318"/>
      <c r="Z983" s="339" t="str">
        <f t="shared" ref="Z983:Z1006" si="95">IF(OR(U983="",U983&gt;R983),"",6.11*EXP((17.7*U983/(243.5+U983))))</f>
        <v/>
      </c>
      <c r="AA983" s="315"/>
      <c r="AB983" s="318"/>
      <c r="AC983" s="138"/>
      <c r="AD983" s="139"/>
      <c r="AE983" s="340"/>
      <c r="AF983" s="315"/>
      <c r="AG983" s="315"/>
      <c r="AH983" s="318"/>
      <c r="AI983" s="140"/>
      <c r="AJ983" s="139"/>
      <c r="AK983" s="340"/>
      <c r="AL983" s="315"/>
      <c r="AM983" s="315"/>
      <c r="AN983" s="318"/>
      <c r="AO983" s="140"/>
      <c r="AP983" s="139"/>
      <c r="AQ983" s="340"/>
      <c r="AR983" s="315"/>
      <c r="AS983" s="315"/>
      <c r="AT983" s="318"/>
      <c r="AU983" s="140"/>
      <c r="AV983" s="139"/>
      <c r="AW983" s="340"/>
      <c r="AX983" s="315"/>
      <c r="AY983" s="315"/>
      <c r="AZ983" s="318"/>
      <c r="BA983" s="140"/>
      <c r="BB983" s="141"/>
      <c r="BC983" s="340"/>
      <c r="BD983" s="318"/>
      <c r="BE983" s="161"/>
      <c r="BF983" s="341"/>
      <c r="BG983" s="315"/>
      <c r="BH983" s="318"/>
      <c r="BI983" s="340"/>
      <c r="BJ983" s="318"/>
      <c r="BK983" s="339" t="str">
        <f t="shared" ref="BK983:BK1006" si="96">IF(BI983="","",BI983/1.94384)</f>
        <v/>
      </c>
      <c r="BL983" s="315"/>
      <c r="BM983" s="318"/>
      <c r="BN983" s="341"/>
      <c r="BO983" s="315"/>
      <c r="BP983" s="318"/>
      <c r="BQ983" s="341"/>
      <c r="BR983" s="318"/>
      <c r="BS983" s="142" t="s">
        <v>101</v>
      </c>
      <c r="BT983" s="339"/>
      <c r="BU983" s="315"/>
      <c r="BV983" s="315"/>
      <c r="BW983" s="318"/>
    </row>
    <row r="984" spans="1:129" ht="12.75" customHeight="1" x14ac:dyDescent="0.2">
      <c r="A984" s="134">
        <v>23</v>
      </c>
      <c r="B984" s="162" t="s">
        <v>94</v>
      </c>
      <c r="C984" s="162" t="s">
        <v>27</v>
      </c>
      <c r="D984" s="335"/>
      <c r="E984" s="302"/>
      <c r="F984" s="302"/>
      <c r="G984" s="302"/>
      <c r="H984" s="303"/>
      <c r="I984" s="335"/>
      <c r="J984" s="302"/>
      <c r="K984" s="302"/>
      <c r="L984" s="302"/>
      <c r="M984" s="303"/>
      <c r="N984" s="336" t="str">
        <f t="shared" si="93"/>
        <v/>
      </c>
      <c r="O984" s="302"/>
      <c r="P984" s="302"/>
      <c r="Q984" s="303"/>
      <c r="R984" s="335"/>
      <c r="S984" s="302"/>
      <c r="T984" s="303"/>
      <c r="U984" s="335"/>
      <c r="V984" s="302"/>
      <c r="W984" s="303"/>
      <c r="X984" s="336" t="str">
        <f t="shared" si="94"/>
        <v/>
      </c>
      <c r="Y984" s="303"/>
      <c r="Z984" s="335" t="str">
        <f t="shared" si="95"/>
        <v/>
      </c>
      <c r="AA984" s="302"/>
      <c r="AB984" s="303"/>
      <c r="AC984" s="144"/>
      <c r="AD984" s="145"/>
      <c r="AE984" s="336"/>
      <c r="AF984" s="302"/>
      <c r="AG984" s="302"/>
      <c r="AH984" s="303"/>
      <c r="AI984" s="146"/>
      <c r="AJ984" s="145"/>
      <c r="AK984" s="336"/>
      <c r="AL984" s="302"/>
      <c r="AM984" s="302"/>
      <c r="AN984" s="303"/>
      <c r="AO984" s="146"/>
      <c r="AP984" s="145"/>
      <c r="AQ984" s="336"/>
      <c r="AR984" s="302"/>
      <c r="AS984" s="302"/>
      <c r="AT984" s="303"/>
      <c r="AU984" s="146"/>
      <c r="AV984" s="145"/>
      <c r="AW984" s="336"/>
      <c r="AX984" s="302"/>
      <c r="AY984" s="302"/>
      <c r="AZ984" s="303"/>
      <c r="BA984" s="146"/>
      <c r="BB984" s="145"/>
      <c r="BC984" s="336"/>
      <c r="BD984" s="303"/>
      <c r="BE984" s="163"/>
      <c r="BF984" s="306"/>
      <c r="BG984" s="302"/>
      <c r="BH984" s="303"/>
      <c r="BI984" s="336"/>
      <c r="BJ984" s="303"/>
      <c r="BK984" s="335" t="str">
        <f t="shared" si="96"/>
        <v/>
      </c>
      <c r="BL984" s="302"/>
      <c r="BM984" s="303"/>
      <c r="BN984" s="306"/>
      <c r="BO984" s="302"/>
      <c r="BP984" s="303"/>
      <c r="BQ984" s="306"/>
      <c r="BR984" s="303"/>
      <c r="BS984" s="147" t="s">
        <v>117</v>
      </c>
      <c r="BT984" s="335"/>
      <c r="BU984" s="302"/>
      <c r="BV984" s="302"/>
      <c r="BW984" s="303"/>
    </row>
    <row r="985" spans="1:129" ht="12.75" customHeight="1" x14ac:dyDescent="0.2">
      <c r="A985" s="134">
        <v>23</v>
      </c>
      <c r="B985" s="162" t="s">
        <v>101</v>
      </c>
      <c r="C985" s="162" t="s">
        <v>33</v>
      </c>
      <c r="D985" s="335"/>
      <c r="E985" s="302"/>
      <c r="F985" s="302"/>
      <c r="G985" s="302"/>
      <c r="H985" s="303"/>
      <c r="I985" s="335"/>
      <c r="J985" s="302"/>
      <c r="K985" s="302"/>
      <c r="L985" s="302"/>
      <c r="M985" s="303"/>
      <c r="N985" s="336" t="str">
        <f t="shared" si="93"/>
        <v/>
      </c>
      <c r="O985" s="302"/>
      <c r="P985" s="302"/>
      <c r="Q985" s="303"/>
      <c r="R985" s="335"/>
      <c r="S985" s="302"/>
      <c r="T985" s="303"/>
      <c r="U985" s="335"/>
      <c r="V985" s="302"/>
      <c r="W985" s="303"/>
      <c r="X985" s="336" t="str">
        <f t="shared" si="94"/>
        <v/>
      </c>
      <c r="Y985" s="303"/>
      <c r="Z985" s="335" t="str">
        <f t="shared" si="95"/>
        <v/>
      </c>
      <c r="AA985" s="302"/>
      <c r="AB985" s="303"/>
      <c r="AC985" s="144"/>
      <c r="AD985" s="145"/>
      <c r="AE985" s="336"/>
      <c r="AF985" s="302"/>
      <c r="AG985" s="302"/>
      <c r="AH985" s="303"/>
      <c r="AI985" s="146"/>
      <c r="AJ985" s="145"/>
      <c r="AK985" s="336"/>
      <c r="AL985" s="302"/>
      <c r="AM985" s="302"/>
      <c r="AN985" s="303"/>
      <c r="AO985" s="146"/>
      <c r="AP985" s="145"/>
      <c r="AQ985" s="336"/>
      <c r="AR985" s="302"/>
      <c r="AS985" s="302"/>
      <c r="AT985" s="303"/>
      <c r="AU985" s="146"/>
      <c r="AV985" s="145"/>
      <c r="AW985" s="336"/>
      <c r="AX985" s="302"/>
      <c r="AY985" s="302"/>
      <c r="AZ985" s="303"/>
      <c r="BA985" s="146"/>
      <c r="BB985" s="145"/>
      <c r="BC985" s="336"/>
      <c r="BD985" s="303"/>
      <c r="BE985" s="163"/>
      <c r="BF985" s="306"/>
      <c r="BG985" s="302"/>
      <c r="BH985" s="303"/>
      <c r="BI985" s="336"/>
      <c r="BJ985" s="303"/>
      <c r="BK985" s="335" t="str">
        <f t="shared" si="96"/>
        <v/>
      </c>
      <c r="BL985" s="302"/>
      <c r="BM985" s="303"/>
      <c r="BN985" s="306"/>
      <c r="BO985" s="302"/>
      <c r="BP985" s="303"/>
      <c r="BQ985" s="306"/>
      <c r="BR985" s="303"/>
      <c r="BS985" s="148">
        <v>10</v>
      </c>
      <c r="BT985" s="335"/>
      <c r="BU985" s="302"/>
      <c r="BV985" s="302"/>
      <c r="BW985" s="303"/>
    </row>
    <row r="986" spans="1:129" ht="12.75" customHeight="1" x14ac:dyDescent="0.2">
      <c r="A986" s="134">
        <v>23</v>
      </c>
      <c r="B986" s="162" t="s">
        <v>117</v>
      </c>
      <c r="C986" s="162" t="s">
        <v>47</v>
      </c>
      <c r="D986" s="335"/>
      <c r="E986" s="302"/>
      <c r="F986" s="302"/>
      <c r="G986" s="302"/>
      <c r="H986" s="303"/>
      <c r="I986" s="335"/>
      <c r="J986" s="302"/>
      <c r="K986" s="302"/>
      <c r="L986" s="302"/>
      <c r="M986" s="303"/>
      <c r="N986" s="336" t="str">
        <f t="shared" si="93"/>
        <v/>
      </c>
      <c r="O986" s="302"/>
      <c r="P986" s="302"/>
      <c r="Q986" s="303"/>
      <c r="R986" s="335"/>
      <c r="S986" s="302"/>
      <c r="T986" s="303"/>
      <c r="U986" s="335"/>
      <c r="V986" s="302"/>
      <c r="W986" s="303"/>
      <c r="X986" s="336" t="str">
        <f t="shared" si="94"/>
        <v/>
      </c>
      <c r="Y986" s="303"/>
      <c r="Z986" s="335" t="str">
        <f t="shared" si="95"/>
        <v/>
      </c>
      <c r="AA986" s="302"/>
      <c r="AB986" s="303"/>
      <c r="AC986" s="144"/>
      <c r="AD986" s="145"/>
      <c r="AE986" s="336"/>
      <c r="AF986" s="302"/>
      <c r="AG986" s="302"/>
      <c r="AH986" s="303"/>
      <c r="AI986" s="146"/>
      <c r="AJ986" s="145"/>
      <c r="AK986" s="336"/>
      <c r="AL986" s="302"/>
      <c r="AM986" s="302"/>
      <c r="AN986" s="303"/>
      <c r="AO986" s="146"/>
      <c r="AP986" s="145"/>
      <c r="AQ986" s="336"/>
      <c r="AR986" s="302"/>
      <c r="AS986" s="302"/>
      <c r="AT986" s="303"/>
      <c r="AU986" s="146"/>
      <c r="AV986" s="145"/>
      <c r="AW986" s="336"/>
      <c r="AX986" s="302"/>
      <c r="AY986" s="302"/>
      <c r="AZ986" s="303"/>
      <c r="BA986" s="146"/>
      <c r="BB986" s="145"/>
      <c r="BC986" s="336"/>
      <c r="BD986" s="303"/>
      <c r="BE986" s="163"/>
      <c r="BF986" s="306"/>
      <c r="BG986" s="302"/>
      <c r="BH986" s="303"/>
      <c r="BI986" s="336"/>
      <c r="BJ986" s="303"/>
      <c r="BK986" s="335" t="str">
        <f t="shared" si="96"/>
        <v/>
      </c>
      <c r="BL986" s="302"/>
      <c r="BM986" s="303"/>
      <c r="BN986" s="306"/>
      <c r="BO986" s="302"/>
      <c r="BP986" s="303"/>
      <c r="BQ986" s="306"/>
      <c r="BR986" s="303"/>
      <c r="BS986" s="148">
        <v>11</v>
      </c>
      <c r="BT986" s="335"/>
      <c r="BU986" s="302"/>
      <c r="BV986" s="302"/>
      <c r="BW986" s="303"/>
    </row>
    <row r="987" spans="1:129" ht="12.75" customHeight="1" x14ac:dyDescent="0.2">
      <c r="A987" s="134">
        <v>23</v>
      </c>
      <c r="B987" s="163" t="s">
        <v>145</v>
      </c>
      <c r="C987" s="163" t="s">
        <v>75</v>
      </c>
      <c r="D987" s="335"/>
      <c r="E987" s="302"/>
      <c r="F987" s="302"/>
      <c r="G987" s="302"/>
      <c r="H987" s="303"/>
      <c r="I987" s="335"/>
      <c r="J987" s="302"/>
      <c r="K987" s="302"/>
      <c r="L987" s="302"/>
      <c r="M987" s="303"/>
      <c r="N987" s="336" t="str">
        <f t="shared" si="93"/>
        <v/>
      </c>
      <c r="O987" s="302"/>
      <c r="P987" s="302"/>
      <c r="Q987" s="303"/>
      <c r="R987" s="335"/>
      <c r="S987" s="302"/>
      <c r="T987" s="303"/>
      <c r="U987" s="335"/>
      <c r="V987" s="302"/>
      <c r="W987" s="303"/>
      <c r="X987" s="336" t="str">
        <f t="shared" si="94"/>
        <v/>
      </c>
      <c r="Y987" s="303"/>
      <c r="Z987" s="335" t="str">
        <f t="shared" si="95"/>
        <v/>
      </c>
      <c r="AA987" s="302"/>
      <c r="AB987" s="303"/>
      <c r="AC987" s="144"/>
      <c r="AD987" s="145"/>
      <c r="AE987" s="336"/>
      <c r="AF987" s="302"/>
      <c r="AG987" s="302"/>
      <c r="AH987" s="303"/>
      <c r="AI987" s="146"/>
      <c r="AJ987" s="145"/>
      <c r="AK987" s="336"/>
      <c r="AL987" s="302"/>
      <c r="AM987" s="302"/>
      <c r="AN987" s="303"/>
      <c r="AO987" s="146"/>
      <c r="AP987" s="145"/>
      <c r="AQ987" s="336"/>
      <c r="AR987" s="302"/>
      <c r="AS987" s="302"/>
      <c r="AT987" s="303"/>
      <c r="AU987" s="146"/>
      <c r="AV987" s="145"/>
      <c r="AW987" s="336"/>
      <c r="AX987" s="302"/>
      <c r="AY987" s="302"/>
      <c r="AZ987" s="303"/>
      <c r="BA987" s="146"/>
      <c r="BB987" s="145"/>
      <c r="BC987" s="336"/>
      <c r="BD987" s="303"/>
      <c r="BE987" s="163"/>
      <c r="BF987" s="306"/>
      <c r="BG987" s="302"/>
      <c r="BH987" s="303"/>
      <c r="BI987" s="336"/>
      <c r="BJ987" s="303"/>
      <c r="BK987" s="335" t="str">
        <f t="shared" si="96"/>
        <v/>
      </c>
      <c r="BL987" s="302"/>
      <c r="BM987" s="303"/>
      <c r="BN987" s="306"/>
      <c r="BO987" s="302"/>
      <c r="BP987" s="303"/>
      <c r="BQ987" s="306"/>
      <c r="BR987" s="303"/>
      <c r="BS987" s="148">
        <v>12</v>
      </c>
      <c r="BT987" s="335"/>
      <c r="BU987" s="302"/>
      <c r="BV987" s="302"/>
      <c r="BW987" s="303"/>
    </row>
    <row r="988" spans="1:129" ht="12.75" customHeight="1" x14ac:dyDescent="0.2">
      <c r="A988" s="134">
        <v>23</v>
      </c>
      <c r="B988" s="163" t="s">
        <v>151</v>
      </c>
      <c r="C988" s="163" t="s">
        <v>87</v>
      </c>
      <c r="D988" s="335"/>
      <c r="E988" s="302"/>
      <c r="F988" s="302"/>
      <c r="G988" s="302"/>
      <c r="H988" s="303"/>
      <c r="I988" s="335"/>
      <c r="J988" s="302"/>
      <c r="K988" s="302"/>
      <c r="L988" s="302"/>
      <c r="M988" s="303"/>
      <c r="N988" s="336" t="str">
        <f t="shared" si="93"/>
        <v/>
      </c>
      <c r="O988" s="302"/>
      <c r="P988" s="302"/>
      <c r="Q988" s="303"/>
      <c r="R988" s="335"/>
      <c r="S988" s="302"/>
      <c r="T988" s="303"/>
      <c r="U988" s="335"/>
      <c r="V988" s="302"/>
      <c r="W988" s="303"/>
      <c r="X988" s="336" t="str">
        <f t="shared" si="94"/>
        <v/>
      </c>
      <c r="Y988" s="303"/>
      <c r="Z988" s="335" t="str">
        <f t="shared" si="95"/>
        <v/>
      </c>
      <c r="AA988" s="302"/>
      <c r="AB988" s="303"/>
      <c r="AC988" s="144"/>
      <c r="AD988" s="145"/>
      <c r="AE988" s="336"/>
      <c r="AF988" s="302"/>
      <c r="AG988" s="302"/>
      <c r="AH988" s="303"/>
      <c r="AI988" s="146"/>
      <c r="AJ988" s="145"/>
      <c r="AK988" s="336"/>
      <c r="AL988" s="302"/>
      <c r="AM988" s="302"/>
      <c r="AN988" s="303"/>
      <c r="AO988" s="146"/>
      <c r="AP988" s="145"/>
      <c r="AQ988" s="336"/>
      <c r="AR988" s="302"/>
      <c r="AS988" s="302"/>
      <c r="AT988" s="303"/>
      <c r="AU988" s="146"/>
      <c r="AV988" s="145"/>
      <c r="AW988" s="336"/>
      <c r="AX988" s="302"/>
      <c r="AY988" s="302"/>
      <c r="AZ988" s="303"/>
      <c r="BA988" s="146"/>
      <c r="BB988" s="145"/>
      <c r="BC988" s="336"/>
      <c r="BD988" s="303"/>
      <c r="BE988" s="163"/>
      <c r="BF988" s="306"/>
      <c r="BG988" s="302"/>
      <c r="BH988" s="303"/>
      <c r="BI988" s="336"/>
      <c r="BJ988" s="303"/>
      <c r="BK988" s="335" t="str">
        <f t="shared" si="96"/>
        <v/>
      </c>
      <c r="BL988" s="302"/>
      <c r="BM988" s="303"/>
      <c r="BN988" s="306"/>
      <c r="BO988" s="302"/>
      <c r="BP988" s="303"/>
      <c r="BQ988" s="306"/>
      <c r="BR988" s="303"/>
      <c r="BS988" s="148">
        <v>13</v>
      </c>
      <c r="BT988" s="335"/>
      <c r="BU988" s="302"/>
      <c r="BV988" s="302"/>
      <c r="BW988" s="303"/>
    </row>
    <row r="989" spans="1:129" ht="12.75" customHeight="1" x14ac:dyDescent="0.2">
      <c r="A989" s="134">
        <v>23</v>
      </c>
      <c r="B989" s="163" t="s">
        <v>158</v>
      </c>
      <c r="C989" s="163" t="s">
        <v>94</v>
      </c>
      <c r="D989" s="335"/>
      <c r="E989" s="302"/>
      <c r="F989" s="302"/>
      <c r="G989" s="302"/>
      <c r="H989" s="303"/>
      <c r="I989" s="335"/>
      <c r="J989" s="302"/>
      <c r="K989" s="302"/>
      <c r="L989" s="302"/>
      <c r="M989" s="303"/>
      <c r="N989" s="336" t="str">
        <f t="shared" si="93"/>
        <v/>
      </c>
      <c r="O989" s="302"/>
      <c r="P989" s="302"/>
      <c r="Q989" s="303"/>
      <c r="R989" s="335"/>
      <c r="S989" s="302"/>
      <c r="T989" s="303"/>
      <c r="U989" s="335"/>
      <c r="V989" s="302"/>
      <c r="W989" s="303"/>
      <c r="X989" s="336" t="str">
        <f t="shared" si="94"/>
        <v/>
      </c>
      <c r="Y989" s="303"/>
      <c r="Z989" s="335" t="str">
        <f t="shared" si="95"/>
        <v/>
      </c>
      <c r="AA989" s="302"/>
      <c r="AB989" s="303"/>
      <c r="AC989" s="144"/>
      <c r="AD989" s="145"/>
      <c r="AE989" s="336"/>
      <c r="AF989" s="302"/>
      <c r="AG989" s="302"/>
      <c r="AH989" s="303"/>
      <c r="AI989" s="146"/>
      <c r="AJ989" s="145"/>
      <c r="AK989" s="336"/>
      <c r="AL989" s="302"/>
      <c r="AM989" s="302"/>
      <c r="AN989" s="303"/>
      <c r="AO989" s="146"/>
      <c r="AP989" s="145"/>
      <c r="AQ989" s="336"/>
      <c r="AR989" s="302"/>
      <c r="AS989" s="302"/>
      <c r="AT989" s="303"/>
      <c r="AU989" s="146"/>
      <c r="AV989" s="145"/>
      <c r="AW989" s="336"/>
      <c r="AX989" s="302"/>
      <c r="AY989" s="302"/>
      <c r="AZ989" s="303"/>
      <c r="BA989" s="146"/>
      <c r="BB989" s="145"/>
      <c r="BC989" s="336"/>
      <c r="BD989" s="303"/>
      <c r="BE989" s="163"/>
      <c r="BF989" s="306"/>
      <c r="BG989" s="302"/>
      <c r="BH989" s="303"/>
      <c r="BI989" s="336"/>
      <c r="BJ989" s="303"/>
      <c r="BK989" s="335" t="str">
        <f t="shared" si="96"/>
        <v/>
      </c>
      <c r="BL989" s="302"/>
      <c r="BM989" s="303"/>
      <c r="BN989" s="306"/>
      <c r="BO989" s="302"/>
      <c r="BP989" s="303"/>
      <c r="BQ989" s="306"/>
      <c r="BR989" s="303"/>
      <c r="BS989" s="148">
        <v>14</v>
      </c>
      <c r="BT989" s="335"/>
      <c r="BU989" s="302"/>
      <c r="BV989" s="302"/>
      <c r="BW989" s="303"/>
    </row>
    <row r="990" spans="1:129" ht="12.75" customHeight="1" x14ac:dyDescent="0.2">
      <c r="A990" s="134">
        <v>23</v>
      </c>
      <c r="B990" s="163" t="s">
        <v>163</v>
      </c>
      <c r="C990" s="163" t="s">
        <v>101</v>
      </c>
      <c r="D990" s="335"/>
      <c r="E990" s="302"/>
      <c r="F990" s="302"/>
      <c r="G990" s="302"/>
      <c r="H990" s="303"/>
      <c r="I990" s="335"/>
      <c r="J990" s="302"/>
      <c r="K990" s="302"/>
      <c r="L990" s="302"/>
      <c r="M990" s="303"/>
      <c r="N990" s="336" t="str">
        <f t="shared" si="93"/>
        <v/>
      </c>
      <c r="O990" s="302"/>
      <c r="P990" s="302"/>
      <c r="Q990" s="303"/>
      <c r="R990" s="335"/>
      <c r="S990" s="302"/>
      <c r="T990" s="303"/>
      <c r="U990" s="335"/>
      <c r="V990" s="302"/>
      <c r="W990" s="303"/>
      <c r="X990" s="336" t="str">
        <f t="shared" si="94"/>
        <v/>
      </c>
      <c r="Y990" s="303"/>
      <c r="Z990" s="335" t="str">
        <f t="shared" si="95"/>
        <v/>
      </c>
      <c r="AA990" s="302"/>
      <c r="AB990" s="303"/>
      <c r="AC990" s="144"/>
      <c r="AD990" s="145"/>
      <c r="AE990" s="336"/>
      <c r="AF990" s="302"/>
      <c r="AG990" s="302"/>
      <c r="AH990" s="303"/>
      <c r="AI990" s="146"/>
      <c r="AJ990" s="145"/>
      <c r="AK990" s="336"/>
      <c r="AL990" s="302"/>
      <c r="AM990" s="302"/>
      <c r="AN990" s="303"/>
      <c r="AO990" s="146"/>
      <c r="AP990" s="145"/>
      <c r="AQ990" s="336"/>
      <c r="AR990" s="302"/>
      <c r="AS990" s="302"/>
      <c r="AT990" s="303"/>
      <c r="AU990" s="146"/>
      <c r="AV990" s="145"/>
      <c r="AW990" s="336"/>
      <c r="AX990" s="302"/>
      <c r="AY990" s="302"/>
      <c r="AZ990" s="303"/>
      <c r="BA990" s="146"/>
      <c r="BB990" s="145"/>
      <c r="BC990" s="336"/>
      <c r="BD990" s="303"/>
      <c r="BE990" s="163"/>
      <c r="BF990" s="306"/>
      <c r="BG990" s="302"/>
      <c r="BH990" s="303"/>
      <c r="BI990" s="336"/>
      <c r="BJ990" s="303"/>
      <c r="BK990" s="335" t="str">
        <f t="shared" si="96"/>
        <v/>
      </c>
      <c r="BL990" s="302"/>
      <c r="BM990" s="303"/>
      <c r="BN990" s="306"/>
      <c r="BO990" s="302"/>
      <c r="BP990" s="303"/>
      <c r="BQ990" s="306"/>
      <c r="BR990" s="303"/>
      <c r="BS990" s="148">
        <v>15</v>
      </c>
      <c r="BT990" s="335"/>
      <c r="BU990" s="302"/>
      <c r="BV990" s="302"/>
      <c r="BW990" s="303"/>
    </row>
    <row r="991" spans="1:129" ht="12.75" customHeight="1" x14ac:dyDescent="0.2">
      <c r="A991" s="134">
        <v>23</v>
      </c>
      <c r="B991" s="163" t="s">
        <v>171</v>
      </c>
      <c r="C991" s="163" t="s">
        <v>117</v>
      </c>
      <c r="D991" s="335"/>
      <c r="E991" s="302"/>
      <c r="F991" s="302"/>
      <c r="G991" s="302"/>
      <c r="H991" s="303"/>
      <c r="I991" s="335"/>
      <c r="J991" s="302"/>
      <c r="K991" s="302"/>
      <c r="L991" s="302"/>
      <c r="M991" s="303"/>
      <c r="N991" s="336" t="str">
        <f t="shared" si="93"/>
        <v/>
      </c>
      <c r="O991" s="302"/>
      <c r="P991" s="302"/>
      <c r="Q991" s="303"/>
      <c r="R991" s="335"/>
      <c r="S991" s="302"/>
      <c r="T991" s="303"/>
      <c r="U991" s="335"/>
      <c r="V991" s="302"/>
      <c r="W991" s="303"/>
      <c r="X991" s="336" t="str">
        <f t="shared" si="94"/>
        <v/>
      </c>
      <c r="Y991" s="303"/>
      <c r="Z991" s="335" t="str">
        <f t="shared" si="95"/>
        <v/>
      </c>
      <c r="AA991" s="302"/>
      <c r="AB991" s="303"/>
      <c r="AC991" s="144"/>
      <c r="AD991" s="145"/>
      <c r="AE991" s="336"/>
      <c r="AF991" s="302"/>
      <c r="AG991" s="302"/>
      <c r="AH991" s="303"/>
      <c r="AI991" s="146"/>
      <c r="AJ991" s="145"/>
      <c r="AK991" s="336"/>
      <c r="AL991" s="302"/>
      <c r="AM991" s="302"/>
      <c r="AN991" s="303"/>
      <c r="AO991" s="146"/>
      <c r="AP991" s="145"/>
      <c r="AQ991" s="336"/>
      <c r="AR991" s="302"/>
      <c r="AS991" s="302"/>
      <c r="AT991" s="303"/>
      <c r="AU991" s="146"/>
      <c r="AV991" s="145"/>
      <c r="AW991" s="336"/>
      <c r="AX991" s="302"/>
      <c r="AY991" s="302"/>
      <c r="AZ991" s="303"/>
      <c r="BA991" s="146"/>
      <c r="BB991" s="145"/>
      <c r="BC991" s="336"/>
      <c r="BD991" s="303"/>
      <c r="BE991" s="163"/>
      <c r="BF991" s="306"/>
      <c r="BG991" s="302"/>
      <c r="BH991" s="303"/>
      <c r="BI991" s="336"/>
      <c r="BJ991" s="303"/>
      <c r="BK991" s="335" t="str">
        <f t="shared" si="96"/>
        <v/>
      </c>
      <c r="BL991" s="302"/>
      <c r="BM991" s="303"/>
      <c r="BN991" s="306"/>
      <c r="BO991" s="302"/>
      <c r="BP991" s="303"/>
      <c r="BQ991" s="306"/>
      <c r="BR991" s="303"/>
      <c r="BS991" s="148">
        <v>16</v>
      </c>
      <c r="BT991" s="335"/>
      <c r="BU991" s="302"/>
      <c r="BV991" s="302"/>
      <c r="BW991" s="303"/>
    </row>
    <row r="992" spans="1:129" ht="12.75" customHeight="1" x14ac:dyDescent="0.2">
      <c r="A992" s="134">
        <v>23</v>
      </c>
      <c r="B992" s="163" t="s">
        <v>177</v>
      </c>
      <c r="C992" s="163" t="s">
        <v>145</v>
      </c>
      <c r="D992" s="335"/>
      <c r="E992" s="302"/>
      <c r="F992" s="302"/>
      <c r="G992" s="302"/>
      <c r="H992" s="303"/>
      <c r="I992" s="335"/>
      <c r="J992" s="302"/>
      <c r="K992" s="302"/>
      <c r="L992" s="302"/>
      <c r="M992" s="303"/>
      <c r="N992" s="336" t="str">
        <f t="shared" si="93"/>
        <v/>
      </c>
      <c r="O992" s="302"/>
      <c r="P992" s="302"/>
      <c r="Q992" s="303"/>
      <c r="R992" s="335"/>
      <c r="S992" s="302"/>
      <c r="T992" s="303"/>
      <c r="U992" s="335"/>
      <c r="V992" s="302"/>
      <c r="W992" s="303"/>
      <c r="X992" s="336" t="str">
        <f t="shared" si="94"/>
        <v/>
      </c>
      <c r="Y992" s="303"/>
      <c r="Z992" s="335" t="str">
        <f t="shared" si="95"/>
        <v/>
      </c>
      <c r="AA992" s="302"/>
      <c r="AB992" s="303"/>
      <c r="AC992" s="144"/>
      <c r="AD992" s="145"/>
      <c r="AE992" s="336"/>
      <c r="AF992" s="302"/>
      <c r="AG992" s="302"/>
      <c r="AH992" s="303"/>
      <c r="AI992" s="146"/>
      <c r="AJ992" s="145"/>
      <c r="AK992" s="336"/>
      <c r="AL992" s="302"/>
      <c r="AM992" s="302"/>
      <c r="AN992" s="303"/>
      <c r="AO992" s="146"/>
      <c r="AP992" s="145"/>
      <c r="AQ992" s="336"/>
      <c r="AR992" s="302"/>
      <c r="AS992" s="302"/>
      <c r="AT992" s="303"/>
      <c r="AU992" s="146"/>
      <c r="AV992" s="145"/>
      <c r="AW992" s="336"/>
      <c r="AX992" s="302"/>
      <c r="AY992" s="302"/>
      <c r="AZ992" s="303"/>
      <c r="BA992" s="146"/>
      <c r="BB992" s="145"/>
      <c r="BC992" s="336"/>
      <c r="BD992" s="303"/>
      <c r="BE992" s="163"/>
      <c r="BF992" s="306"/>
      <c r="BG992" s="302"/>
      <c r="BH992" s="303"/>
      <c r="BI992" s="336"/>
      <c r="BJ992" s="303"/>
      <c r="BK992" s="335" t="str">
        <f t="shared" si="96"/>
        <v/>
      </c>
      <c r="BL992" s="302"/>
      <c r="BM992" s="303"/>
      <c r="BN992" s="306"/>
      <c r="BO992" s="302"/>
      <c r="BP992" s="303"/>
      <c r="BQ992" s="306"/>
      <c r="BR992" s="303"/>
      <c r="BS992" s="148">
        <v>17</v>
      </c>
      <c r="BT992" s="335"/>
      <c r="BU992" s="302"/>
      <c r="BV992" s="302"/>
      <c r="BW992" s="303"/>
    </row>
    <row r="993" spans="1:75" ht="12.75" customHeight="1" x14ac:dyDescent="0.2">
      <c r="A993" s="134">
        <v>23</v>
      </c>
      <c r="B993" s="163" t="s">
        <v>186</v>
      </c>
      <c r="C993" s="163" t="s">
        <v>151</v>
      </c>
      <c r="D993" s="335"/>
      <c r="E993" s="302"/>
      <c r="F993" s="302"/>
      <c r="G993" s="302"/>
      <c r="H993" s="303"/>
      <c r="I993" s="335"/>
      <c r="J993" s="302"/>
      <c r="K993" s="302"/>
      <c r="L993" s="302"/>
      <c r="M993" s="303"/>
      <c r="N993" s="336" t="str">
        <f t="shared" si="93"/>
        <v/>
      </c>
      <c r="O993" s="302"/>
      <c r="P993" s="302"/>
      <c r="Q993" s="303"/>
      <c r="R993" s="335"/>
      <c r="S993" s="302"/>
      <c r="T993" s="303"/>
      <c r="U993" s="335"/>
      <c r="V993" s="302"/>
      <c r="W993" s="303"/>
      <c r="X993" s="336" t="str">
        <f t="shared" si="94"/>
        <v/>
      </c>
      <c r="Y993" s="303"/>
      <c r="Z993" s="335" t="str">
        <f t="shared" si="95"/>
        <v/>
      </c>
      <c r="AA993" s="302"/>
      <c r="AB993" s="303"/>
      <c r="AC993" s="144"/>
      <c r="AD993" s="145"/>
      <c r="AE993" s="336"/>
      <c r="AF993" s="302"/>
      <c r="AG993" s="302"/>
      <c r="AH993" s="303"/>
      <c r="AI993" s="146"/>
      <c r="AJ993" s="145"/>
      <c r="AK993" s="336"/>
      <c r="AL993" s="302"/>
      <c r="AM993" s="302"/>
      <c r="AN993" s="303"/>
      <c r="AO993" s="146"/>
      <c r="AP993" s="145"/>
      <c r="AQ993" s="336"/>
      <c r="AR993" s="302"/>
      <c r="AS993" s="302"/>
      <c r="AT993" s="303"/>
      <c r="AU993" s="146"/>
      <c r="AV993" s="145"/>
      <c r="AW993" s="336"/>
      <c r="AX993" s="302"/>
      <c r="AY993" s="302"/>
      <c r="AZ993" s="303"/>
      <c r="BA993" s="146"/>
      <c r="BB993" s="145"/>
      <c r="BC993" s="336"/>
      <c r="BD993" s="303"/>
      <c r="BE993" s="163"/>
      <c r="BF993" s="306"/>
      <c r="BG993" s="302"/>
      <c r="BH993" s="303"/>
      <c r="BI993" s="336"/>
      <c r="BJ993" s="303"/>
      <c r="BK993" s="335" t="str">
        <f t="shared" si="96"/>
        <v/>
      </c>
      <c r="BL993" s="302"/>
      <c r="BM993" s="303"/>
      <c r="BN993" s="306"/>
      <c r="BO993" s="302"/>
      <c r="BP993" s="303"/>
      <c r="BQ993" s="306"/>
      <c r="BR993" s="303"/>
      <c r="BS993" s="148">
        <v>18</v>
      </c>
      <c r="BT993" s="335"/>
      <c r="BU993" s="302"/>
      <c r="BV993" s="302"/>
      <c r="BW993" s="303"/>
    </row>
    <row r="994" spans="1:75" ht="12.75" customHeight="1" x14ac:dyDescent="0.2">
      <c r="A994" s="134">
        <v>23</v>
      </c>
      <c r="B994" s="163" t="s">
        <v>195</v>
      </c>
      <c r="C994" s="163" t="s">
        <v>158</v>
      </c>
      <c r="D994" s="335"/>
      <c r="E994" s="302"/>
      <c r="F994" s="302"/>
      <c r="G994" s="302"/>
      <c r="H994" s="303"/>
      <c r="I994" s="335"/>
      <c r="J994" s="302"/>
      <c r="K994" s="302"/>
      <c r="L994" s="302"/>
      <c r="M994" s="303"/>
      <c r="N994" s="336" t="str">
        <f t="shared" si="93"/>
        <v/>
      </c>
      <c r="O994" s="302"/>
      <c r="P994" s="302"/>
      <c r="Q994" s="303"/>
      <c r="R994" s="335"/>
      <c r="S994" s="302"/>
      <c r="T994" s="303"/>
      <c r="U994" s="335"/>
      <c r="V994" s="302"/>
      <c r="W994" s="303"/>
      <c r="X994" s="336" t="str">
        <f t="shared" si="94"/>
        <v/>
      </c>
      <c r="Y994" s="303"/>
      <c r="Z994" s="335" t="str">
        <f t="shared" si="95"/>
        <v/>
      </c>
      <c r="AA994" s="302"/>
      <c r="AB994" s="303"/>
      <c r="AC994" s="144"/>
      <c r="AD994" s="145"/>
      <c r="AE994" s="336"/>
      <c r="AF994" s="302"/>
      <c r="AG994" s="302"/>
      <c r="AH994" s="303"/>
      <c r="AI994" s="146"/>
      <c r="AJ994" s="145"/>
      <c r="AK994" s="336"/>
      <c r="AL994" s="302"/>
      <c r="AM994" s="302"/>
      <c r="AN994" s="303"/>
      <c r="AO994" s="146"/>
      <c r="AP994" s="145"/>
      <c r="AQ994" s="336"/>
      <c r="AR994" s="302"/>
      <c r="AS994" s="302"/>
      <c r="AT994" s="303"/>
      <c r="AU994" s="146"/>
      <c r="AV994" s="145"/>
      <c r="AW994" s="336"/>
      <c r="AX994" s="302"/>
      <c r="AY994" s="302"/>
      <c r="AZ994" s="303"/>
      <c r="BA994" s="146"/>
      <c r="BB994" s="145"/>
      <c r="BC994" s="336"/>
      <c r="BD994" s="303"/>
      <c r="BE994" s="163"/>
      <c r="BF994" s="306"/>
      <c r="BG994" s="302"/>
      <c r="BH994" s="303"/>
      <c r="BI994" s="336"/>
      <c r="BJ994" s="303"/>
      <c r="BK994" s="335" t="str">
        <f t="shared" si="96"/>
        <v/>
      </c>
      <c r="BL994" s="302"/>
      <c r="BM994" s="303"/>
      <c r="BN994" s="306"/>
      <c r="BO994" s="302"/>
      <c r="BP994" s="303"/>
      <c r="BQ994" s="306"/>
      <c r="BR994" s="303"/>
      <c r="BS994" s="148">
        <v>19</v>
      </c>
      <c r="BT994" s="335"/>
      <c r="BU994" s="302"/>
      <c r="BV994" s="302"/>
      <c r="BW994" s="303"/>
    </row>
    <row r="995" spans="1:75" ht="12.75" customHeight="1" x14ac:dyDescent="0.2">
      <c r="A995" s="134">
        <v>23</v>
      </c>
      <c r="B995" s="163" t="s">
        <v>201</v>
      </c>
      <c r="C995" s="163" t="s">
        <v>163</v>
      </c>
      <c r="D995" s="335"/>
      <c r="E995" s="302"/>
      <c r="F995" s="302"/>
      <c r="G995" s="302"/>
      <c r="H995" s="303"/>
      <c r="I995" s="335"/>
      <c r="J995" s="302"/>
      <c r="K995" s="302"/>
      <c r="L995" s="302"/>
      <c r="M995" s="303"/>
      <c r="N995" s="336" t="str">
        <f t="shared" si="93"/>
        <v/>
      </c>
      <c r="O995" s="302"/>
      <c r="P995" s="302"/>
      <c r="Q995" s="303"/>
      <c r="R995" s="335"/>
      <c r="S995" s="302"/>
      <c r="T995" s="303"/>
      <c r="U995" s="335"/>
      <c r="V995" s="302"/>
      <c r="W995" s="303"/>
      <c r="X995" s="336" t="str">
        <f t="shared" si="94"/>
        <v/>
      </c>
      <c r="Y995" s="303"/>
      <c r="Z995" s="335" t="str">
        <f t="shared" si="95"/>
        <v/>
      </c>
      <c r="AA995" s="302"/>
      <c r="AB995" s="303"/>
      <c r="AC995" s="144"/>
      <c r="AD995" s="145"/>
      <c r="AE995" s="336"/>
      <c r="AF995" s="302"/>
      <c r="AG995" s="302"/>
      <c r="AH995" s="303"/>
      <c r="AI995" s="146"/>
      <c r="AJ995" s="145"/>
      <c r="AK995" s="336"/>
      <c r="AL995" s="302"/>
      <c r="AM995" s="302"/>
      <c r="AN995" s="303"/>
      <c r="AO995" s="146"/>
      <c r="AP995" s="145"/>
      <c r="AQ995" s="336"/>
      <c r="AR995" s="302"/>
      <c r="AS995" s="302"/>
      <c r="AT995" s="303"/>
      <c r="AU995" s="146"/>
      <c r="AV995" s="145"/>
      <c r="AW995" s="336"/>
      <c r="AX995" s="302"/>
      <c r="AY995" s="302"/>
      <c r="AZ995" s="303"/>
      <c r="BA995" s="146"/>
      <c r="BB995" s="145"/>
      <c r="BC995" s="336"/>
      <c r="BD995" s="303"/>
      <c r="BE995" s="163"/>
      <c r="BF995" s="306"/>
      <c r="BG995" s="302"/>
      <c r="BH995" s="303"/>
      <c r="BI995" s="336"/>
      <c r="BJ995" s="303"/>
      <c r="BK995" s="335" t="str">
        <f t="shared" si="96"/>
        <v/>
      </c>
      <c r="BL995" s="302"/>
      <c r="BM995" s="303"/>
      <c r="BN995" s="306"/>
      <c r="BO995" s="302"/>
      <c r="BP995" s="303"/>
      <c r="BQ995" s="306"/>
      <c r="BR995" s="303"/>
      <c r="BS995" s="148">
        <v>20</v>
      </c>
      <c r="BT995" s="335"/>
      <c r="BU995" s="302"/>
      <c r="BV995" s="302"/>
      <c r="BW995" s="303"/>
    </row>
    <row r="996" spans="1:75" ht="12.75" customHeight="1" x14ac:dyDescent="0.2">
      <c r="A996" s="134">
        <v>23</v>
      </c>
      <c r="B996" s="163" t="s">
        <v>209</v>
      </c>
      <c r="C996" s="163" t="s">
        <v>171</v>
      </c>
      <c r="D996" s="335"/>
      <c r="E996" s="302"/>
      <c r="F996" s="302"/>
      <c r="G996" s="302"/>
      <c r="H996" s="303"/>
      <c r="I996" s="335"/>
      <c r="J996" s="302"/>
      <c r="K996" s="302"/>
      <c r="L996" s="302"/>
      <c r="M996" s="303"/>
      <c r="N996" s="336" t="str">
        <f t="shared" si="93"/>
        <v/>
      </c>
      <c r="O996" s="302"/>
      <c r="P996" s="302"/>
      <c r="Q996" s="303"/>
      <c r="R996" s="335"/>
      <c r="S996" s="302"/>
      <c r="T996" s="303"/>
      <c r="U996" s="335"/>
      <c r="V996" s="302"/>
      <c r="W996" s="303"/>
      <c r="X996" s="336" t="str">
        <f t="shared" si="94"/>
        <v/>
      </c>
      <c r="Y996" s="303"/>
      <c r="Z996" s="335" t="str">
        <f t="shared" si="95"/>
        <v/>
      </c>
      <c r="AA996" s="302"/>
      <c r="AB996" s="303"/>
      <c r="AC996" s="144"/>
      <c r="AD996" s="145"/>
      <c r="AE996" s="336"/>
      <c r="AF996" s="302"/>
      <c r="AG996" s="302"/>
      <c r="AH996" s="303"/>
      <c r="AI996" s="146"/>
      <c r="AJ996" s="145"/>
      <c r="AK996" s="336"/>
      <c r="AL996" s="302"/>
      <c r="AM996" s="302"/>
      <c r="AN996" s="303"/>
      <c r="AO996" s="146"/>
      <c r="AP996" s="145"/>
      <c r="AQ996" s="336"/>
      <c r="AR996" s="302"/>
      <c r="AS996" s="302"/>
      <c r="AT996" s="303"/>
      <c r="AU996" s="146"/>
      <c r="AV996" s="145"/>
      <c r="AW996" s="336"/>
      <c r="AX996" s="302"/>
      <c r="AY996" s="302"/>
      <c r="AZ996" s="303"/>
      <c r="BA996" s="146"/>
      <c r="BB996" s="145"/>
      <c r="BC996" s="336"/>
      <c r="BD996" s="303"/>
      <c r="BE996" s="163"/>
      <c r="BF996" s="306"/>
      <c r="BG996" s="302"/>
      <c r="BH996" s="303"/>
      <c r="BI996" s="336"/>
      <c r="BJ996" s="303"/>
      <c r="BK996" s="335" t="str">
        <f t="shared" si="96"/>
        <v/>
      </c>
      <c r="BL996" s="302"/>
      <c r="BM996" s="303"/>
      <c r="BN996" s="306"/>
      <c r="BO996" s="302"/>
      <c r="BP996" s="303"/>
      <c r="BQ996" s="306"/>
      <c r="BR996" s="303"/>
      <c r="BS996" s="148">
        <v>21</v>
      </c>
      <c r="BT996" s="335"/>
      <c r="BU996" s="302"/>
      <c r="BV996" s="302"/>
      <c r="BW996" s="303"/>
    </row>
    <row r="997" spans="1:75" ht="12.75" customHeight="1" x14ac:dyDescent="0.2">
      <c r="A997" s="134">
        <v>23</v>
      </c>
      <c r="B997" s="163" t="s">
        <v>216</v>
      </c>
      <c r="C997" s="163" t="s">
        <v>177</v>
      </c>
      <c r="D997" s="335"/>
      <c r="E997" s="302"/>
      <c r="F997" s="302"/>
      <c r="G997" s="302"/>
      <c r="H997" s="303"/>
      <c r="I997" s="335"/>
      <c r="J997" s="302"/>
      <c r="K997" s="302"/>
      <c r="L997" s="302"/>
      <c r="M997" s="303"/>
      <c r="N997" s="336" t="str">
        <f t="shared" si="93"/>
        <v/>
      </c>
      <c r="O997" s="302"/>
      <c r="P997" s="302"/>
      <c r="Q997" s="303"/>
      <c r="R997" s="335"/>
      <c r="S997" s="302"/>
      <c r="T997" s="303"/>
      <c r="U997" s="335"/>
      <c r="V997" s="302"/>
      <c r="W997" s="303"/>
      <c r="X997" s="336" t="str">
        <f t="shared" si="94"/>
        <v/>
      </c>
      <c r="Y997" s="303"/>
      <c r="Z997" s="335" t="str">
        <f t="shared" si="95"/>
        <v/>
      </c>
      <c r="AA997" s="302"/>
      <c r="AB997" s="303"/>
      <c r="AC997" s="144"/>
      <c r="AD997" s="145"/>
      <c r="AE997" s="336"/>
      <c r="AF997" s="302"/>
      <c r="AG997" s="302"/>
      <c r="AH997" s="303"/>
      <c r="AI997" s="146"/>
      <c r="AJ997" s="145"/>
      <c r="AK997" s="336"/>
      <c r="AL997" s="302"/>
      <c r="AM997" s="302"/>
      <c r="AN997" s="303"/>
      <c r="AO997" s="146"/>
      <c r="AP997" s="145"/>
      <c r="AQ997" s="336"/>
      <c r="AR997" s="302"/>
      <c r="AS997" s="302"/>
      <c r="AT997" s="303"/>
      <c r="AU997" s="146"/>
      <c r="AV997" s="145"/>
      <c r="AW997" s="336"/>
      <c r="AX997" s="302"/>
      <c r="AY997" s="302"/>
      <c r="AZ997" s="303"/>
      <c r="BA997" s="146"/>
      <c r="BB997" s="145"/>
      <c r="BC997" s="336"/>
      <c r="BD997" s="303"/>
      <c r="BE997" s="163"/>
      <c r="BF997" s="306"/>
      <c r="BG997" s="302"/>
      <c r="BH997" s="303"/>
      <c r="BI997" s="336"/>
      <c r="BJ997" s="303"/>
      <c r="BK997" s="335" t="str">
        <f t="shared" si="96"/>
        <v/>
      </c>
      <c r="BL997" s="302"/>
      <c r="BM997" s="303"/>
      <c r="BN997" s="306"/>
      <c r="BO997" s="302"/>
      <c r="BP997" s="303"/>
      <c r="BQ997" s="306"/>
      <c r="BR997" s="303"/>
      <c r="BS997" s="148">
        <v>22</v>
      </c>
      <c r="BT997" s="335"/>
      <c r="BU997" s="302"/>
      <c r="BV997" s="302"/>
      <c r="BW997" s="303"/>
    </row>
    <row r="998" spans="1:75" ht="12.75" customHeight="1" x14ac:dyDescent="0.2">
      <c r="A998" s="134">
        <v>23</v>
      </c>
      <c r="B998" s="163" t="s">
        <v>224</v>
      </c>
      <c r="C998" s="163" t="s">
        <v>186</v>
      </c>
      <c r="D998" s="335"/>
      <c r="E998" s="302"/>
      <c r="F998" s="302"/>
      <c r="G998" s="302"/>
      <c r="H998" s="303"/>
      <c r="I998" s="335"/>
      <c r="J998" s="302"/>
      <c r="K998" s="302"/>
      <c r="L998" s="302"/>
      <c r="M998" s="303"/>
      <c r="N998" s="336" t="str">
        <f t="shared" si="93"/>
        <v/>
      </c>
      <c r="O998" s="302"/>
      <c r="P998" s="302"/>
      <c r="Q998" s="303"/>
      <c r="R998" s="335"/>
      <c r="S998" s="302"/>
      <c r="T998" s="303"/>
      <c r="U998" s="335"/>
      <c r="V998" s="302"/>
      <c r="W998" s="303"/>
      <c r="X998" s="336" t="str">
        <f t="shared" si="94"/>
        <v/>
      </c>
      <c r="Y998" s="303"/>
      <c r="Z998" s="335" t="str">
        <f t="shared" si="95"/>
        <v/>
      </c>
      <c r="AA998" s="302"/>
      <c r="AB998" s="303"/>
      <c r="AC998" s="144"/>
      <c r="AD998" s="145"/>
      <c r="AE998" s="336"/>
      <c r="AF998" s="302"/>
      <c r="AG998" s="302"/>
      <c r="AH998" s="303"/>
      <c r="AI998" s="146"/>
      <c r="AJ998" s="145"/>
      <c r="AK998" s="336"/>
      <c r="AL998" s="302"/>
      <c r="AM998" s="302"/>
      <c r="AN998" s="303"/>
      <c r="AO998" s="146"/>
      <c r="AP998" s="145"/>
      <c r="AQ998" s="336"/>
      <c r="AR998" s="302"/>
      <c r="AS998" s="302"/>
      <c r="AT998" s="303"/>
      <c r="AU998" s="146"/>
      <c r="AV998" s="145"/>
      <c r="AW998" s="336"/>
      <c r="AX998" s="302"/>
      <c r="AY998" s="302"/>
      <c r="AZ998" s="303"/>
      <c r="BA998" s="146"/>
      <c r="BB998" s="145"/>
      <c r="BC998" s="336"/>
      <c r="BD998" s="303"/>
      <c r="BE998" s="163"/>
      <c r="BF998" s="306"/>
      <c r="BG998" s="302"/>
      <c r="BH998" s="303"/>
      <c r="BI998" s="336"/>
      <c r="BJ998" s="303"/>
      <c r="BK998" s="335" t="str">
        <f t="shared" si="96"/>
        <v/>
      </c>
      <c r="BL998" s="302"/>
      <c r="BM998" s="303"/>
      <c r="BN998" s="306"/>
      <c r="BO998" s="302"/>
      <c r="BP998" s="303"/>
      <c r="BQ998" s="306"/>
      <c r="BR998" s="303"/>
      <c r="BS998" s="148">
        <v>23</v>
      </c>
      <c r="BT998" s="335"/>
      <c r="BU998" s="302"/>
      <c r="BV998" s="302"/>
      <c r="BW998" s="303"/>
    </row>
    <row r="999" spans="1:75" ht="12.75" customHeight="1" x14ac:dyDescent="0.2">
      <c r="A999" s="134">
        <v>23</v>
      </c>
      <c r="B999" s="163" t="s">
        <v>232</v>
      </c>
      <c r="C999" s="163" t="s">
        <v>195</v>
      </c>
      <c r="D999" s="335"/>
      <c r="E999" s="302"/>
      <c r="F999" s="302"/>
      <c r="G999" s="302"/>
      <c r="H999" s="303"/>
      <c r="I999" s="335"/>
      <c r="J999" s="302"/>
      <c r="K999" s="302"/>
      <c r="L999" s="302"/>
      <c r="M999" s="303"/>
      <c r="N999" s="336" t="str">
        <f t="shared" si="93"/>
        <v/>
      </c>
      <c r="O999" s="302"/>
      <c r="P999" s="302"/>
      <c r="Q999" s="303"/>
      <c r="R999" s="335"/>
      <c r="S999" s="302"/>
      <c r="T999" s="303"/>
      <c r="U999" s="335"/>
      <c r="V999" s="302"/>
      <c r="W999" s="303"/>
      <c r="X999" s="336" t="str">
        <f t="shared" si="94"/>
        <v/>
      </c>
      <c r="Y999" s="303"/>
      <c r="Z999" s="335" t="str">
        <f t="shared" si="95"/>
        <v/>
      </c>
      <c r="AA999" s="302"/>
      <c r="AB999" s="303"/>
      <c r="AC999" s="144"/>
      <c r="AD999" s="145"/>
      <c r="AE999" s="336"/>
      <c r="AF999" s="302"/>
      <c r="AG999" s="302"/>
      <c r="AH999" s="303"/>
      <c r="AI999" s="146"/>
      <c r="AJ999" s="145"/>
      <c r="AK999" s="336"/>
      <c r="AL999" s="302"/>
      <c r="AM999" s="302"/>
      <c r="AN999" s="303"/>
      <c r="AO999" s="146"/>
      <c r="AP999" s="145"/>
      <c r="AQ999" s="336"/>
      <c r="AR999" s="302"/>
      <c r="AS999" s="302"/>
      <c r="AT999" s="303"/>
      <c r="AU999" s="146"/>
      <c r="AV999" s="145"/>
      <c r="AW999" s="336"/>
      <c r="AX999" s="302"/>
      <c r="AY999" s="302"/>
      <c r="AZ999" s="303"/>
      <c r="BA999" s="146"/>
      <c r="BB999" s="145"/>
      <c r="BC999" s="336"/>
      <c r="BD999" s="303"/>
      <c r="BE999" s="163"/>
      <c r="BF999" s="306"/>
      <c r="BG999" s="302"/>
      <c r="BH999" s="303"/>
      <c r="BI999" s="336"/>
      <c r="BJ999" s="303"/>
      <c r="BK999" s="335" t="str">
        <f t="shared" si="96"/>
        <v/>
      </c>
      <c r="BL999" s="302"/>
      <c r="BM999" s="303"/>
      <c r="BN999" s="306"/>
      <c r="BO999" s="302"/>
      <c r="BP999" s="303"/>
      <c r="BQ999" s="306"/>
      <c r="BR999" s="303"/>
      <c r="BS999" s="148">
        <v>24</v>
      </c>
      <c r="BT999" s="335"/>
      <c r="BU999" s="302"/>
      <c r="BV999" s="302"/>
      <c r="BW999" s="303"/>
    </row>
    <row r="1000" spans="1:75" ht="12.75" customHeight="1" x14ac:dyDescent="0.2">
      <c r="A1000" s="134">
        <v>23</v>
      </c>
      <c r="B1000" s="163" t="s">
        <v>239</v>
      </c>
      <c r="C1000" s="163" t="s">
        <v>201</v>
      </c>
      <c r="D1000" s="335"/>
      <c r="E1000" s="302"/>
      <c r="F1000" s="302"/>
      <c r="G1000" s="302"/>
      <c r="H1000" s="303"/>
      <c r="I1000" s="335"/>
      <c r="J1000" s="302"/>
      <c r="K1000" s="302"/>
      <c r="L1000" s="302"/>
      <c r="M1000" s="303"/>
      <c r="N1000" s="336" t="str">
        <f t="shared" si="93"/>
        <v/>
      </c>
      <c r="O1000" s="302"/>
      <c r="P1000" s="302"/>
      <c r="Q1000" s="303"/>
      <c r="R1000" s="335"/>
      <c r="S1000" s="302"/>
      <c r="T1000" s="303"/>
      <c r="U1000" s="335"/>
      <c r="V1000" s="302"/>
      <c r="W1000" s="303"/>
      <c r="X1000" s="336" t="str">
        <f t="shared" si="94"/>
        <v/>
      </c>
      <c r="Y1000" s="303"/>
      <c r="Z1000" s="335" t="str">
        <f t="shared" si="95"/>
        <v/>
      </c>
      <c r="AA1000" s="302"/>
      <c r="AB1000" s="303"/>
      <c r="AC1000" s="144"/>
      <c r="AD1000" s="145"/>
      <c r="AE1000" s="336"/>
      <c r="AF1000" s="302"/>
      <c r="AG1000" s="302"/>
      <c r="AH1000" s="303"/>
      <c r="AI1000" s="146"/>
      <c r="AJ1000" s="145"/>
      <c r="AK1000" s="336"/>
      <c r="AL1000" s="302"/>
      <c r="AM1000" s="302"/>
      <c r="AN1000" s="303"/>
      <c r="AO1000" s="146"/>
      <c r="AP1000" s="145"/>
      <c r="AQ1000" s="336"/>
      <c r="AR1000" s="302"/>
      <c r="AS1000" s="302"/>
      <c r="AT1000" s="303"/>
      <c r="AU1000" s="146"/>
      <c r="AV1000" s="145"/>
      <c r="AW1000" s="336"/>
      <c r="AX1000" s="302"/>
      <c r="AY1000" s="302"/>
      <c r="AZ1000" s="303"/>
      <c r="BA1000" s="146"/>
      <c r="BB1000" s="145"/>
      <c r="BC1000" s="336"/>
      <c r="BD1000" s="303"/>
      <c r="BE1000" s="163"/>
      <c r="BF1000" s="306"/>
      <c r="BG1000" s="302"/>
      <c r="BH1000" s="303"/>
      <c r="BI1000" s="336"/>
      <c r="BJ1000" s="303"/>
      <c r="BK1000" s="335" t="str">
        <f t="shared" si="96"/>
        <v/>
      </c>
      <c r="BL1000" s="302"/>
      <c r="BM1000" s="303"/>
      <c r="BN1000" s="306"/>
      <c r="BO1000" s="302"/>
      <c r="BP1000" s="303"/>
      <c r="BQ1000" s="306"/>
      <c r="BR1000" s="303"/>
      <c r="BS1000" s="147" t="s">
        <v>19</v>
      </c>
      <c r="BT1000" s="335"/>
      <c r="BU1000" s="302"/>
      <c r="BV1000" s="302"/>
      <c r="BW1000" s="303"/>
    </row>
    <row r="1001" spans="1:75" ht="12.75" customHeight="1" x14ac:dyDescent="0.2">
      <c r="A1001" s="134">
        <v>23</v>
      </c>
      <c r="B1001" s="162" t="s">
        <v>2</v>
      </c>
      <c r="C1001" s="162" t="s">
        <v>209</v>
      </c>
      <c r="D1001" s="335"/>
      <c r="E1001" s="302"/>
      <c r="F1001" s="302"/>
      <c r="G1001" s="302"/>
      <c r="H1001" s="303"/>
      <c r="I1001" s="335"/>
      <c r="J1001" s="302"/>
      <c r="K1001" s="302"/>
      <c r="L1001" s="302"/>
      <c r="M1001" s="303"/>
      <c r="N1001" s="336" t="str">
        <f t="shared" si="93"/>
        <v/>
      </c>
      <c r="O1001" s="302"/>
      <c r="P1001" s="302"/>
      <c r="Q1001" s="303"/>
      <c r="R1001" s="335"/>
      <c r="S1001" s="302"/>
      <c r="T1001" s="303"/>
      <c r="U1001" s="335"/>
      <c r="V1001" s="302"/>
      <c r="W1001" s="303"/>
      <c r="X1001" s="336" t="str">
        <f t="shared" si="94"/>
        <v/>
      </c>
      <c r="Y1001" s="303"/>
      <c r="Z1001" s="335" t="str">
        <f t="shared" si="95"/>
        <v/>
      </c>
      <c r="AA1001" s="302"/>
      <c r="AB1001" s="303"/>
      <c r="AC1001" s="144"/>
      <c r="AD1001" s="145"/>
      <c r="AE1001" s="336"/>
      <c r="AF1001" s="302"/>
      <c r="AG1001" s="302"/>
      <c r="AH1001" s="303"/>
      <c r="AI1001" s="146"/>
      <c r="AJ1001" s="145"/>
      <c r="AK1001" s="336"/>
      <c r="AL1001" s="302"/>
      <c r="AM1001" s="302"/>
      <c r="AN1001" s="303"/>
      <c r="AO1001" s="146"/>
      <c r="AP1001" s="145"/>
      <c r="AQ1001" s="336"/>
      <c r="AR1001" s="302"/>
      <c r="AS1001" s="302"/>
      <c r="AT1001" s="303"/>
      <c r="AU1001" s="146"/>
      <c r="AV1001" s="145"/>
      <c r="AW1001" s="336"/>
      <c r="AX1001" s="302"/>
      <c r="AY1001" s="302"/>
      <c r="AZ1001" s="303"/>
      <c r="BA1001" s="146"/>
      <c r="BB1001" s="145"/>
      <c r="BC1001" s="336"/>
      <c r="BD1001" s="303"/>
      <c r="BE1001" s="163"/>
      <c r="BF1001" s="306"/>
      <c r="BG1001" s="302"/>
      <c r="BH1001" s="303"/>
      <c r="BI1001" s="336"/>
      <c r="BJ1001" s="303"/>
      <c r="BK1001" s="335" t="str">
        <f t="shared" si="96"/>
        <v/>
      </c>
      <c r="BL1001" s="302"/>
      <c r="BM1001" s="303"/>
      <c r="BN1001" s="306"/>
      <c r="BO1001" s="302"/>
      <c r="BP1001" s="303"/>
      <c r="BQ1001" s="306"/>
      <c r="BR1001" s="303"/>
      <c r="BS1001" s="147" t="s">
        <v>27</v>
      </c>
      <c r="BT1001" s="335"/>
      <c r="BU1001" s="302"/>
      <c r="BV1001" s="302"/>
      <c r="BW1001" s="303"/>
    </row>
    <row r="1002" spans="1:75" ht="12.75" customHeight="1" x14ac:dyDescent="0.2">
      <c r="A1002" s="134">
        <v>23</v>
      </c>
      <c r="B1002" s="162" t="s">
        <v>19</v>
      </c>
      <c r="C1002" s="162" t="s">
        <v>216</v>
      </c>
      <c r="D1002" s="335"/>
      <c r="E1002" s="302"/>
      <c r="F1002" s="302"/>
      <c r="G1002" s="302"/>
      <c r="H1002" s="303"/>
      <c r="I1002" s="335"/>
      <c r="J1002" s="302"/>
      <c r="K1002" s="302"/>
      <c r="L1002" s="302"/>
      <c r="M1002" s="303"/>
      <c r="N1002" s="336" t="str">
        <f t="shared" si="93"/>
        <v/>
      </c>
      <c r="O1002" s="302"/>
      <c r="P1002" s="302"/>
      <c r="Q1002" s="303"/>
      <c r="R1002" s="335"/>
      <c r="S1002" s="302"/>
      <c r="T1002" s="303"/>
      <c r="U1002" s="335"/>
      <c r="V1002" s="302"/>
      <c r="W1002" s="303"/>
      <c r="X1002" s="336" t="str">
        <f t="shared" si="94"/>
        <v/>
      </c>
      <c r="Y1002" s="303"/>
      <c r="Z1002" s="335" t="str">
        <f t="shared" si="95"/>
        <v/>
      </c>
      <c r="AA1002" s="302"/>
      <c r="AB1002" s="303"/>
      <c r="AC1002" s="144"/>
      <c r="AD1002" s="145"/>
      <c r="AE1002" s="336"/>
      <c r="AF1002" s="302"/>
      <c r="AG1002" s="302"/>
      <c r="AH1002" s="303"/>
      <c r="AI1002" s="146"/>
      <c r="AJ1002" s="145"/>
      <c r="AK1002" s="336"/>
      <c r="AL1002" s="302"/>
      <c r="AM1002" s="302"/>
      <c r="AN1002" s="303"/>
      <c r="AO1002" s="146"/>
      <c r="AP1002" s="145"/>
      <c r="AQ1002" s="336"/>
      <c r="AR1002" s="302"/>
      <c r="AS1002" s="302"/>
      <c r="AT1002" s="303"/>
      <c r="AU1002" s="146"/>
      <c r="AV1002" s="145"/>
      <c r="AW1002" s="336"/>
      <c r="AX1002" s="302"/>
      <c r="AY1002" s="302"/>
      <c r="AZ1002" s="303"/>
      <c r="BA1002" s="146"/>
      <c r="BB1002" s="145"/>
      <c r="BC1002" s="336"/>
      <c r="BD1002" s="303"/>
      <c r="BE1002" s="163"/>
      <c r="BF1002" s="306"/>
      <c r="BG1002" s="302"/>
      <c r="BH1002" s="303"/>
      <c r="BI1002" s="336"/>
      <c r="BJ1002" s="303"/>
      <c r="BK1002" s="335" t="str">
        <f t="shared" si="96"/>
        <v/>
      </c>
      <c r="BL1002" s="302"/>
      <c r="BM1002" s="303"/>
      <c r="BN1002" s="306"/>
      <c r="BO1002" s="302"/>
      <c r="BP1002" s="303"/>
      <c r="BQ1002" s="306"/>
      <c r="BR1002" s="303"/>
      <c r="BS1002" s="147" t="s">
        <v>33</v>
      </c>
      <c r="BT1002" s="335"/>
      <c r="BU1002" s="302"/>
      <c r="BV1002" s="302"/>
      <c r="BW1002" s="303"/>
    </row>
    <row r="1003" spans="1:75" ht="12.75" customHeight="1" x14ac:dyDescent="0.2">
      <c r="A1003" s="134">
        <v>23</v>
      </c>
      <c r="B1003" s="162" t="s">
        <v>27</v>
      </c>
      <c r="C1003" s="162" t="s">
        <v>224</v>
      </c>
      <c r="D1003" s="335"/>
      <c r="E1003" s="302"/>
      <c r="F1003" s="302"/>
      <c r="G1003" s="302"/>
      <c r="H1003" s="303"/>
      <c r="I1003" s="335"/>
      <c r="J1003" s="302"/>
      <c r="K1003" s="302"/>
      <c r="L1003" s="302"/>
      <c r="M1003" s="303"/>
      <c r="N1003" s="336" t="str">
        <f t="shared" si="93"/>
        <v/>
      </c>
      <c r="O1003" s="302"/>
      <c r="P1003" s="302"/>
      <c r="Q1003" s="303"/>
      <c r="R1003" s="335"/>
      <c r="S1003" s="302"/>
      <c r="T1003" s="303"/>
      <c r="U1003" s="335"/>
      <c r="V1003" s="302"/>
      <c r="W1003" s="303"/>
      <c r="X1003" s="336" t="str">
        <f t="shared" si="94"/>
        <v/>
      </c>
      <c r="Y1003" s="303"/>
      <c r="Z1003" s="335" t="str">
        <f t="shared" si="95"/>
        <v/>
      </c>
      <c r="AA1003" s="302"/>
      <c r="AB1003" s="303"/>
      <c r="AC1003" s="144"/>
      <c r="AD1003" s="145"/>
      <c r="AE1003" s="336"/>
      <c r="AF1003" s="302"/>
      <c r="AG1003" s="302"/>
      <c r="AH1003" s="303"/>
      <c r="AI1003" s="146"/>
      <c r="AJ1003" s="145"/>
      <c r="AK1003" s="336"/>
      <c r="AL1003" s="302"/>
      <c r="AM1003" s="302"/>
      <c r="AN1003" s="303"/>
      <c r="AO1003" s="146"/>
      <c r="AP1003" s="145"/>
      <c r="AQ1003" s="336"/>
      <c r="AR1003" s="302"/>
      <c r="AS1003" s="302"/>
      <c r="AT1003" s="303"/>
      <c r="AU1003" s="146"/>
      <c r="AV1003" s="145"/>
      <c r="AW1003" s="336"/>
      <c r="AX1003" s="302"/>
      <c r="AY1003" s="302"/>
      <c r="AZ1003" s="303"/>
      <c r="BA1003" s="146"/>
      <c r="BB1003" s="145"/>
      <c r="BC1003" s="336"/>
      <c r="BD1003" s="303"/>
      <c r="BE1003" s="163"/>
      <c r="BF1003" s="306"/>
      <c r="BG1003" s="302"/>
      <c r="BH1003" s="303"/>
      <c r="BI1003" s="336"/>
      <c r="BJ1003" s="303"/>
      <c r="BK1003" s="335" t="str">
        <f t="shared" si="96"/>
        <v/>
      </c>
      <c r="BL1003" s="302"/>
      <c r="BM1003" s="303"/>
      <c r="BN1003" s="306"/>
      <c r="BO1003" s="302"/>
      <c r="BP1003" s="303"/>
      <c r="BQ1003" s="306"/>
      <c r="BR1003" s="303"/>
      <c r="BS1003" s="147" t="s">
        <v>47</v>
      </c>
      <c r="BT1003" s="335"/>
      <c r="BU1003" s="302"/>
      <c r="BV1003" s="302"/>
      <c r="BW1003" s="303"/>
    </row>
    <row r="1004" spans="1:75" ht="12.75" customHeight="1" x14ac:dyDescent="0.2">
      <c r="A1004" s="134">
        <v>23</v>
      </c>
      <c r="B1004" s="162" t="s">
        <v>33</v>
      </c>
      <c r="C1004" s="162" t="s">
        <v>232</v>
      </c>
      <c r="D1004" s="335"/>
      <c r="E1004" s="302"/>
      <c r="F1004" s="302"/>
      <c r="G1004" s="302"/>
      <c r="H1004" s="303"/>
      <c r="I1004" s="335"/>
      <c r="J1004" s="302"/>
      <c r="K1004" s="302"/>
      <c r="L1004" s="302"/>
      <c r="M1004" s="303"/>
      <c r="N1004" s="336" t="str">
        <f t="shared" si="93"/>
        <v/>
      </c>
      <c r="O1004" s="302"/>
      <c r="P1004" s="302"/>
      <c r="Q1004" s="303"/>
      <c r="R1004" s="335"/>
      <c r="S1004" s="302"/>
      <c r="T1004" s="303"/>
      <c r="U1004" s="335"/>
      <c r="V1004" s="302"/>
      <c r="W1004" s="303"/>
      <c r="X1004" s="336" t="str">
        <f t="shared" si="94"/>
        <v/>
      </c>
      <c r="Y1004" s="303"/>
      <c r="Z1004" s="335" t="str">
        <f t="shared" si="95"/>
        <v/>
      </c>
      <c r="AA1004" s="302"/>
      <c r="AB1004" s="303"/>
      <c r="AC1004" s="144"/>
      <c r="AD1004" s="145"/>
      <c r="AE1004" s="336"/>
      <c r="AF1004" s="302"/>
      <c r="AG1004" s="302"/>
      <c r="AH1004" s="303"/>
      <c r="AI1004" s="146"/>
      <c r="AJ1004" s="145"/>
      <c r="AK1004" s="336"/>
      <c r="AL1004" s="302"/>
      <c r="AM1004" s="302"/>
      <c r="AN1004" s="303"/>
      <c r="AO1004" s="146"/>
      <c r="AP1004" s="145"/>
      <c r="AQ1004" s="336"/>
      <c r="AR1004" s="302"/>
      <c r="AS1004" s="302"/>
      <c r="AT1004" s="303"/>
      <c r="AU1004" s="146"/>
      <c r="AV1004" s="145"/>
      <c r="AW1004" s="336"/>
      <c r="AX1004" s="302"/>
      <c r="AY1004" s="302"/>
      <c r="AZ1004" s="303"/>
      <c r="BA1004" s="146"/>
      <c r="BB1004" s="145"/>
      <c r="BC1004" s="336"/>
      <c r="BD1004" s="303"/>
      <c r="BE1004" s="163"/>
      <c r="BF1004" s="306"/>
      <c r="BG1004" s="302"/>
      <c r="BH1004" s="303"/>
      <c r="BI1004" s="336"/>
      <c r="BJ1004" s="303"/>
      <c r="BK1004" s="335" t="str">
        <f t="shared" si="96"/>
        <v/>
      </c>
      <c r="BL1004" s="302"/>
      <c r="BM1004" s="303"/>
      <c r="BN1004" s="306"/>
      <c r="BO1004" s="302"/>
      <c r="BP1004" s="303"/>
      <c r="BQ1004" s="306"/>
      <c r="BR1004" s="303"/>
      <c r="BS1004" s="147" t="s">
        <v>75</v>
      </c>
      <c r="BT1004" s="335"/>
      <c r="BU1004" s="302"/>
      <c r="BV1004" s="302"/>
      <c r="BW1004" s="303"/>
    </row>
    <row r="1005" spans="1:75" ht="12.75" customHeight="1" x14ac:dyDescent="0.2">
      <c r="A1005" s="134">
        <v>23</v>
      </c>
      <c r="B1005" s="162" t="s">
        <v>47</v>
      </c>
      <c r="C1005" s="162" t="s">
        <v>239</v>
      </c>
      <c r="D1005" s="335"/>
      <c r="E1005" s="302"/>
      <c r="F1005" s="302"/>
      <c r="G1005" s="302"/>
      <c r="H1005" s="303"/>
      <c r="I1005" s="335"/>
      <c r="J1005" s="302"/>
      <c r="K1005" s="302"/>
      <c r="L1005" s="302"/>
      <c r="M1005" s="303"/>
      <c r="N1005" s="336" t="str">
        <f t="shared" si="93"/>
        <v/>
      </c>
      <c r="O1005" s="302"/>
      <c r="P1005" s="302"/>
      <c r="Q1005" s="303"/>
      <c r="R1005" s="335"/>
      <c r="S1005" s="302"/>
      <c r="T1005" s="303"/>
      <c r="U1005" s="335"/>
      <c r="V1005" s="302"/>
      <c r="W1005" s="303"/>
      <c r="X1005" s="336" t="str">
        <f t="shared" si="94"/>
        <v/>
      </c>
      <c r="Y1005" s="303"/>
      <c r="Z1005" s="335" t="str">
        <f t="shared" si="95"/>
        <v/>
      </c>
      <c r="AA1005" s="302"/>
      <c r="AB1005" s="303"/>
      <c r="AC1005" s="144"/>
      <c r="AD1005" s="145"/>
      <c r="AE1005" s="336"/>
      <c r="AF1005" s="302"/>
      <c r="AG1005" s="302"/>
      <c r="AH1005" s="303"/>
      <c r="AI1005" s="146"/>
      <c r="AJ1005" s="145"/>
      <c r="AK1005" s="336"/>
      <c r="AL1005" s="302"/>
      <c r="AM1005" s="302"/>
      <c r="AN1005" s="303"/>
      <c r="AO1005" s="146"/>
      <c r="AP1005" s="145"/>
      <c r="AQ1005" s="336"/>
      <c r="AR1005" s="302"/>
      <c r="AS1005" s="302"/>
      <c r="AT1005" s="303"/>
      <c r="AU1005" s="146"/>
      <c r="AV1005" s="145"/>
      <c r="AW1005" s="336"/>
      <c r="AX1005" s="302"/>
      <c r="AY1005" s="302"/>
      <c r="AZ1005" s="303"/>
      <c r="BA1005" s="146"/>
      <c r="BB1005" s="145"/>
      <c r="BC1005" s="336"/>
      <c r="BD1005" s="303"/>
      <c r="BE1005" s="163"/>
      <c r="BF1005" s="306"/>
      <c r="BG1005" s="302"/>
      <c r="BH1005" s="303"/>
      <c r="BI1005" s="336"/>
      <c r="BJ1005" s="303"/>
      <c r="BK1005" s="335" t="str">
        <f t="shared" si="96"/>
        <v/>
      </c>
      <c r="BL1005" s="302"/>
      <c r="BM1005" s="303"/>
      <c r="BN1005" s="306"/>
      <c r="BO1005" s="302"/>
      <c r="BP1005" s="303"/>
      <c r="BQ1005" s="306"/>
      <c r="BR1005" s="303"/>
      <c r="BS1005" s="147" t="s">
        <v>87</v>
      </c>
      <c r="BT1005" s="335"/>
      <c r="BU1005" s="302"/>
      <c r="BV1005" s="302"/>
      <c r="BW1005" s="303"/>
    </row>
    <row r="1006" spans="1:75" ht="12.75" customHeight="1" x14ac:dyDescent="0.2">
      <c r="A1006" s="134">
        <v>23</v>
      </c>
      <c r="B1006" s="164" t="s">
        <v>75</v>
      </c>
      <c r="C1006" s="164" t="s">
        <v>245</v>
      </c>
      <c r="D1006" s="320"/>
      <c r="E1006" s="294"/>
      <c r="F1006" s="294"/>
      <c r="G1006" s="294"/>
      <c r="H1006" s="295"/>
      <c r="I1006" s="320"/>
      <c r="J1006" s="294"/>
      <c r="K1006" s="294"/>
      <c r="L1006" s="294"/>
      <c r="M1006" s="295"/>
      <c r="N1006" s="334" t="str">
        <f t="shared" si="93"/>
        <v/>
      </c>
      <c r="O1006" s="294"/>
      <c r="P1006" s="294"/>
      <c r="Q1006" s="295"/>
      <c r="R1006" s="320"/>
      <c r="S1006" s="294"/>
      <c r="T1006" s="295"/>
      <c r="U1006" s="320"/>
      <c r="V1006" s="294"/>
      <c r="W1006" s="295"/>
      <c r="X1006" s="334" t="str">
        <f t="shared" si="94"/>
        <v/>
      </c>
      <c r="Y1006" s="295"/>
      <c r="Z1006" s="320" t="str">
        <f t="shared" si="95"/>
        <v/>
      </c>
      <c r="AA1006" s="294"/>
      <c r="AB1006" s="295"/>
      <c r="AC1006" s="151"/>
      <c r="AD1006" s="152"/>
      <c r="AE1006" s="334"/>
      <c r="AF1006" s="294"/>
      <c r="AG1006" s="294"/>
      <c r="AH1006" s="295"/>
      <c r="AI1006" s="153"/>
      <c r="AJ1006" s="152"/>
      <c r="AK1006" s="334"/>
      <c r="AL1006" s="294"/>
      <c r="AM1006" s="294"/>
      <c r="AN1006" s="295"/>
      <c r="AO1006" s="153"/>
      <c r="AP1006" s="152"/>
      <c r="AQ1006" s="334"/>
      <c r="AR1006" s="294"/>
      <c r="AS1006" s="294"/>
      <c r="AT1006" s="295"/>
      <c r="AU1006" s="153"/>
      <c r="AV1006" s="152"/>
      <c r="AW1006" s="334"/>
      <c r="AX1006" s="294"/>
      <c r="AY1006" s="294"/>
      <c r="AZ1006" s="295"/>
      <c r="BA1006" s="153"/>
      <c r="BB1006" s="152"/>
      <c r="BC1006" s="334"/>
      <c r="BD1006" s="295"/>
      <c r="BE1006" s="165"/>
      <c r="BF1006" s="298"/>
      <c r="BG1006" s="294"/>
      <c r="BH1006" s="295"/>
      <c r="BI1006" s="334"/>
      <c r="BJ1006" s="295"/>
      <c r="BK1006" s="320" t="str">
        <f t="shared" si="96"/>
        <v/>
      </c>
      <c r="BL1006" s="294"/>
      <c r="BM1006" s="295"/>
      <c r="BN1006" s="298"/>
      <c r="BO1006" s="294"/>
      <c r="BP1006" s="295"/>
      <c r="BQ1006" s="298"/>
      <c r="BR1006" s="295"/>
      <c r="BS1006" s="154" t="s">
        <v>94</v>
      </c>
      <c r="BT1006" s="320"/>
      <c r="BU1006" s="294"/>
      <c r="BV1006" s="294"/>
      <c r="BW1006" s="295"/>
    </row>
    <row r="1007" spans="1:75" ht="12.75" customHeight="1" x14ac:dyDescent="0.2">
      <c r="A1007" s="134">
        <v>23</v>
      </c>
      <c r="B1007" s="321"/>
      <c r="C1007" s="322"/>
      <c r="D1007" s="322"/>
      <c r="E1007" s="322"/>
      <c r="F1007" s="322"/>
      <c r="G1007" s="322"/>
      <c r="H1007" s="322"/>
      <c r="I1007" s="322"/>
      <c r="J1007" s="322"/>
      <c r="K1007" s="322"/>
      <c r="L1007" s="322"/>
      <c r="M1007" s="322"/>
      <c r="N1007" s="322"/>
      <c r="O1007" s="322"/>
      <c r="P1007" s="322"/>
      <c r="Q1007" s="322"/>
      <c r="R1007" s="322"/>
      <c r="S1007" s="322"/>
      <c r="T1007" s="322"/>
      <c r="U1007" s="322"/>
      <c r="V1007" s="322"/>
      <c r="W1007" s="322"/>
      <c r="X1007" s="322"/>
      <c r="Y1007" s="322"/>
      <c r="Z1007" s="322"/>
      <c r="AA1007" s="322"/>
      <c r="AB1007" s="322"/>
      <c r="AC1007" s="322"/>
      <c r="AD1007" s="322"/>
      <c r="AE1007" s="322"/>
      <c r="AF1007" s="322"/>
      <c r="AG1007" s="322"/>
      <c r="AH1007" s="322"/>
      <c r="AI1007" s="322"/>
      <c r="AJ1007" s="322"/>
      <c r="AK1007" s="322"/>
      <c r="AL1007" s="322"/>
      <c r="AM1007" s="322"/>
      <c r="AN1007" s="322"/>
      <c r="AO1007" s="322"/>
      <c r="AP1007" s="322"/>
      <c r="AQ1007" s="322"/>
      <c r="AR1007" s="322"/>
      <c r="AS1007" s="322"/>
      <c r="AT1007" s="322"/>
      <c r="AU1007" s="322"/>
      <c r="AV1007" s="322"/>
      <c r="AW1007" s="322"/>
      <c r="AX1007" s="322"/>
      <c r="AY1007" s="322"/>
      <c r="AZ1007" s="322"/>
      <c r="BA1007" s="322"/>
      <c r="BB1007" s="322"/>
      <c r="BC1007" s="322"/>
      <c r="BD1007" s="322"/>
      <c r="BE1007" s="322"/>
      <c r="BF1007" s="322"/>
      <c r="BG1007" s="322"/>
      <c r="BH1007" s="322"/>
      <c r="BI1007" s="322"/>
      <c r="BJ1007" s="322"/>
      <c r="BK1007" s="322"/>
      <c r="BL1007" s="322"/>
      <c r="BM1007" s="322"/>
      <c r="BN1007" s="322"/>
      <c r="BO1007" s="322"/>
      <c r="BP1007" s="322"/>
      <c r="BQ1007" s="322"/>
      <c r="BR1007" s="322"/>
      <c r="BS1007" s="322"/>
      <c r="BT1007" s="322"/>
      <c r="BU1007" s="322"/>
      <c r="BV1007" s="322"/>
      <c r="BW1007" s="322"/>
    </row>
    <row r="1008" spans="1:75" ht="12.75" customHeight="1" x14ac:dyDescent="0.2">
      <c r="A1008" s="134">
        <v>23</v>
      </c>
      <c r="B1008" s="323" t="s">
        <v>247</v>
      </c>
      <c r="C1008" s="324"/>
      <c r="D1008" s="324"/>
      <c r="E1008" s="324"/>
      <c r="F1008" s="324"/>
      <c r="G1008" s="324"/>
      <c r="H1008" s="324"/>
      <c r="I1008" s="324"/>
      <c r="J1008" s="324"/>
      <c r="K1008" s="324"/>
      <c r="L1008" s="324"/>
      <c r="M1008" s="324"/>
      <c r="N1008" s="324"/>
      <c r="O1008" s="324"/>
      <c r="P1008" s="324"/>
      <c r="Q1008" s="324"/>
      <c r="R1008" s="324"/>
      <c r="S1008" s="324"/>
      <c r="T1008" s="324"/>
      <c r="U1008" s="324"/>
      <c r="V1008" s="324"/>
      <c r="W1008" s="324"/>
      <c r="X1008" s="324"/>
      <c r="Y1008" s="324"/>
      <c r="Z1008" s="324"/>
      <c r="AA1008" s="324"/>
      <c r="AB1008" s="324"/>
      <c r="AC1008" s="324"/>
      <c r="AD1008" s="324"/>
      <c r="AE1008" s="324"/>
      <c r="AF1008" s="324"/>
      <c r="AG1008" s="324"/>
      <c r="AH1008" s="324"/>
      <c r="AI1008" s="324"/>
      <c r="AJ1008" s="324"/>
      <c r="AK1008" s="324"/>
      <c r="AL1008" s="324"/>
      <c r="AM1008" s="324"/>
      <c r="AN1008" s="324"/>
      <c r="AO1008" s="324"/>
      <c r="AP1008" s="324"/>
      <c r="AQ1008" s="324"/>
      <c r="AR1008" s="324"/>
      <c r="AS1008" s="324"/>
      <c r="AT1008" s="324"/>
      <c r="AU1008" s="324"/>
      <c r="AV1008" s="324"/>
      <c r="AW1008" s="324"/>
      <c r="AX1008" s="324"/>
      <c r="AY1008" s="324"/>
      <c r="AZ1008" s="324"/>
      <c r="BA1008" s="324"/>
      <c r="BB1008" s="324"/>
      <c r="BC1008" s="324"/>
      <c r="BD1008" s="324"/>
      <c r="BE1008" s="324"/>
      <c r="BF1008" s="324"/>
      <c r="BG1008" s="324"/>
      <c r="BH1008" s="324"/>
      <c r="BI1008" s="324"/>
      <c r="BJ1008" s="325" t="s">
        <v>248</v>
      </c>
      <c r="BK1008" s="326"/>
      <c r="BL1008" s="326"/>
      <c r="BM1008" s="326"/>
      <c r="BN1008" s="326"/>
      <c r="BO1008" s="326"/>
      <c r="BP1008" s="326"/>
      <c r="BQ1008" s="326"/>
      <c r="BR1008" s="326"/>
      <c r="BS1008" s="326"/>
      <c r="BT1008" s="326"/>
      <c r="BU1008" s="326"/>
      <c r="BV1008" s="326"/>
      <c r="BW1008" s="327"/>
    </row>
    <row r="1009" spans="1:75" ht="12.75" customHeight="1" x14ac:dyDescent="0.2">
      <c r="A1009" s="134">
        <v>23</v>
      </c>
      <c r="B1009" s="331" t="s">
        <v>249</v>
      </c>
      <c r="C1009" s="316"/>
      <c r="D1009" s="332" t="s">
        <v>250</v>
      </c>
      <c r="E1009" s="316"/>
      <c r="F1009" s="333" t="s">
        <v>251</v>
      </c>
      <c r="G1009" s="315"/>
      <c r="H1009" s="315"/>
      <c r="I1009" s="316"/>
      <c r="J1009" s="333" t="s">
        <v>252</v>
      </c>
      <c r="K1009" s="315"/>
      <c r="L1009" s="315"/>
      <c r="M1009" s="318"/>
      <c r="N1009" s="331" t="s">
        <v>249</v>
      </c>
      <c r="O1009" s="316"/>
      <c r="P1009" s="332" t="s">
        <v>250</v>
      </c>
      <c r="Q1009" s="316"/>
      <c r="R1009" s="333" t="s">
        <v>251</v>
      </c>
      <c r="S1009" s="315"/>
      <c r="T1009" s="315"/>
      <c r="U1009" s="316"/>
      <c r="V1009" s="333" t="s">
        <v>252</v>
      </c>
      <c r="W1009" s="315"/>
      <c r="X1009" s="315"/>
      <c r="Y1009" s="318"/>
      <c r="Z1009" s="331" t="s">
        <v>249</v>
      </c>
      <c r="AA1009" s="316"/>
      <c r="AB1009" s="332" t="s">
        <v>250</v>
      </c>
      <c r="AC1009" s="316"/>
      <c r="AD1009" s="333" t="s">
        <v>251</v>
      </c>
      <c r="AE1009" s="315"/>
      <c r="AF1009" s="315"/>
      <c r="AG1009" s="316"/>
      <c r="AH1009" s="333" t="s">
        <v>252</v>
      </c>
      <c r="AI1009" s="315"/>
      <c r="AJ1009" s="315"/>
      <c r="AK1009" s="318"/>
      <c r="AL1009" s="331" t="s">
        <v>249</v>
      </c>
      <c r="AM1009" s="316"/>
      <c r="AN1009" s="332" t="s">
        <v>250</v>
      </c>
      <c r="AO1009" s="316"/>
      <c r="AP1009" s="333" t="s">
        <v>251</v>
      </c>
      <c r="AQ1009" s="315"/>
      <c r="AR1009" s="315"/>
      <c r="AS1009" s="316"/>
      <c r="AT1009" s="333" t="s">
        <v>252</v>
      </c>
      <c r="AU1009" s="315"/>
      <c r="AV1009" s="315"/>
      <c r="AW1009" s="318"/>
      <c r="AX1009" s="331" t="s">
        <v>249</v>
      </c>
      <c r="AY1009" s="316"/>
      <c r="AZ1009" s="332" t="s">
        <v>250</v>
      </c>
      <c r="BA1009" s="316"/>
      <c r="BB1009" s="333" t="s">
        <v>251</v>
      </c>
      <c r="BC1009" s="315"/>
      <c r="BD1009" s="315"/>
      <c r="BE1009" s="316"/>
      <c r="BF1009" s="333" t="s">
        <v>253</v>
      </c>
      <c r="BG1009" s="315"/>
      <c r="BH1009" s="315"/>
      <c r="BI1009" s="318"/>
      <c r="BJ1009" s="328"/>
      <c r="BK1009" s="329"/>
      <c r="BL1009" s="329"/>
      <c r="BM1009" s="329"/>
      <c r="BN1009" s="329"/>
      <c r="BO1009" s="329"/>
      <c r="BP1009" s="329"/>
      <c r="BQ1009" s="329"/>
      <c r="BR1009" s="329"/>
      <c r="BS1009" s="329"/>
      <c r="BT1009" s="329"/>
      <c r="BU1009" s="329"/>
      <c r="BV1009" s="329"/>
      <c r="BW1009" s="330"/>
    </row>
    <row r="1010" spans="1:75" ht="12.75" customHeight="1" x14ac:dyDescent="0.2">
      <c r="A1010" s="134">
        <v>23</v>
      </c>
      <c r="B1010" s="319"/>
      <c r="C1010" s="310"/>
      <c r="D1010" s="309"/>
      <c r="E1010" s="310"/>
      <c r="F1010" s="311"/>
      <c r="G1010" s="312"/>
      <c r="H1010" s="312"/>
      <c r="I1010" s="310"/>
      <c r="J1010" s="311"/>
      <c r="K1010" s="312"/>
      <c r="L1010" s="312"/>
      <c r="M1010" s="313"/>
      <c r="N1010" s="319"/>
      <c r="O1010" s="310"/>
      <c r="P1010" s="309"/>
      <c r="Q1010" s="310"/>
      <c r="R1010" s="311"/>
      <c r="S1010" s="312"/>
      <c r="T1010" s="312"/>
      <c r="U1010" s="310"/>
      <c r="V1010" s="311"/>
      <c r="W1010" s="312"/>
      <c r="X1010" s="312"/>
      <c r="Y1010" s="313"/>
      <c r="Z1010" s="319"/>
      <c r="AA1010" s="310"/>
      <c r="AB1010" s="309"/>
      <c r="AC1010" s="310"/>
      <c r="AD1010" s="311"/>
      <c r="AE1010" s="312"/>
      <c r="AF1010" s="312"/>
      <c r="AG1010" s="310"/>
      <c r="AH1010" s="311"/>
      <c r="AI1010" s="312"/>
      <c r="AJ1010" s="312"/>
      <c r="AK1010" s="313"/>
      <c r="AL1010" s="319"/>
      <c r="AM1010" s="310"/>
      <c r="AN1010" s="309"/>
      <c r="AO1010" s="310"/>
      <c r="AP1010" s="311"/>
      <c r="AQ1010" s="312"/>
      <c r="AR1010" s="312"/>
      <c r="AS1010" s="310"/>
      <c r="AT1010" s="311"/>
      <c r="AU1010" s="312"/>
      <c r="AV1010" s="312"/>
      <c r="AW1010" s="313"/>
      <c r="AX1010" s="319"/>
      <c r="AY1010" s="310"/>
      <c r="AZ1010" s="309"/>
      <c r="BA1010" s="310"/>
      <c r="BB1010" s="311"/>
      <c r="BC1010" s="312"/>
      <c r="BD1010" s="312"/>
      <c r="BE1010" s="310"/>
      <c r="BF1010" s="311"/>
      <c r="BG1010" s="312"/>
      <c r="BH1010" s="312"/>
      <c r="BI1010" s="313"/>
      <c r="BJ1010" s="314" t="s">
        <v>255</v>
      </c>
      <c r="BK1010" s="315"/>
      <c r="BL1010" s="315"/>
      <c r="BM1010" s="315"/>
      <c r="BN1010" s="315"/>
      <c r="BO1010" s="315"/>
      <c r="BP1010" s="315"/>
      <c r="BQ1010" s="315"/>
      <c r="BR1010" s="315"/>
      <c r="BS1010" s="316"/>
      <c r="BT1010" s="317" t="str">
        <f>IF(MAX(R946:T962,R983:T989)=0,"",MAX(R946:T962,R983:T989))</f>
        <v/>
      </c>
      <c r="BU1010" s="315"/>
      <c r="BV1010" s="315"/>
      <c r="BW1010" s="318"/>
    </row>
    <row r="1011" spans="1:75" ht="12.75" customHeight="1" x14ac:dyDescent="0.2">
      <c r="A1011" s="134">
        <v>23</v>
      </c>
      <c r="B1011" s="306"/>
      <c r="C1011" s="300"/>
      <c r="D1011" s="299"/>
      <c r="E1011" s="300"/>
      <c r="F1011" s="301"/>
      <c r="G1011" s="302"/>
      <c r="H1011" s="302"/>
      <c r="I1011" s="300"/>
      <c r="J1011" s="301"/>
      <c r="K1011" s="302"/>
      <c r="L1011" s="302"/>
      <c r="M1011" s="303"/>
      <c r="N1011" s="306"/>
      <c r="O1011" s="300"/>
      <c r="P1011" s="299"/>
      <c r="Q1011" s="300"/>
      <c r="R1011" s="301"/>
      <c r="S1011" s="302"/>
      <c r="T1011" s="302"/>
      <c r="U1011" s="300"/>
      <c r="V1011" s="301"/>
      <c r="W1011" s="302"/>
      <c r="X1011" s="302"/>
      <c r="Y1011" s="303"/>
      <c r="Z1011" s="306"/>
      <c r="AA1011" s="300"/>
      <c r="AB1011" s="299"/>
      <c r="AC1011" s="300"/>
      <c r="AD1011" s="301"/>
      <c r="AE1011" s="302"/>
      <c r="AF1011" s="302"/>
      <c r="AG1011" s="300"/>
      <c r="AH1011" s="301"/>
      <c r="AI1011" s="302"/>
      <c r="AJ1011" s="302"/>
      <c r="AK1011" s="303"/>
      <c r="AL1011" s="306"/>
      <c r="AM1011" s="300"/>
      <c r="AN1011" s="299"/>
      <c r="AO1011" s="300"/>
      <c r="AP1011" s="301"/>
      <c r="AQ1011" s="302"/>
      <c r="AR1011" s="302"/>
      <c r="AS1011" s="300"/>
      <c r="AT1011" s="301"/>
      <c r="AU1011" s="302"/>
      <c r="AV1011" s="302"/>
      <c r="AW1011" s="303"/>
      <c r="AX1011" s="306"/>
      <c r="AY1011" s="300"/>
      <c r="AZ1011" s="299"/>
      <c r="BA1011" s="300"/>
      <c r="BB1011" s="301"/>
      <c r="BC1011" s="302"/>
      <c r="BD1011" s="302"/>
      <c r="BE1011" s="300"/>
      <c r="BF1011" s="301"/>
      <c r="BG1011" s="302"/>
      <c r="BH1011" s="302"/>
      <c r="BI1011" s="303"/>
      <c r="BJ1011" s="304" t="s">
        <v>256</v>
      </c>
      <c r="BK1011" s="302"/>
      <c r="BL1011" s="302"/>
      <c r="BM1011" s="302"/>
      <c r="BN1011" s="302"/>
      <c r="BO1011" s="302"/>
      <c r="BP1011" s="302"/>
      <c r="BQ1011" s="302"/>
      <c r="BR1011" s="302"/>
      <c r="BS1011" s="300"/>
      <c r="BT1011" s="305" t="str">
        <f>IF(MIN(R946:T962,R983:T989)=0,"",MIN(R946:T962,R983:T989))</f>
        <v/>
      </c>
      <c r="BU1011" s="302"/>
      <c r="BV1011" s="302"/>
      <c r="BW1011" s="303"/>
    </row>
    <row r="1012" spans="1:75" ht="12.75" customHeight="1" x14ac:dyDescent="0.2">
      <c r="A1012" s="134">
        <v>23</v>
      </c>
      <c r="B1012" s="306"/>
      <c r="C1012" s="300"/>
      <c r="D1012" s="299"/>
      <c r="E1012" s="300"/>
      <c r="F1012" s="301"/>
      <c r="G1012" s="302"/>
      <c r="H1012" s="302"/>
      <c r="I1012" s="300"/>
      <c r="J1012" s="301"/>
      <c r="K1012" s="302"/>
      <c r="L1012" s="302"/>
      <c r="M1012" s="303"/>
      <c r="N1012" s="306"/>
      <c r="O1012" s="300"/>
      <c r="P1012" s="299"/>
      <c r="Q1012" s="300"/>
      <c r="R1012" s="301"/>
      <c r="S1012" s="302"/>
      <c r="T1012" s="302"/>
      <c r="U1012" s="300"/>
      <c r="V1012" s="301"/>
      <c r="W1012" s="302"/>
      <c r="X1012" s="302"/>
      <c r="Y1012" s="303"/>
      <c r="Z1012" s="306"/>
      <c r="AA1012" s="300"/>
      <c r="AB1012" s="299"/>
      <c r="AC1012" s="300"/>
      <c r="AD1012" s="301"/>
      <c r="AE1012" s="302"/>
      <c r="AF1012" s="302"/>
      <c r="AG1012" s="300"/>
      <c r="AH1012" s="301"/>
      <c r="AI1012" s="302"/>
      <c r="AJ1012" s="302"/>
      <c r="AK1012" s="303"/>
      <c r="AL1012" s="306"/>
      <c r="AM1012" s="300"/>
      <c r="AN1012" s="299"/>
      <c r="AO1012" s="300"/>
      <c r="AP1012" s="301"/>
      <c r="AQ1012" s="302"/>
      <c r="AR1012" s="302"/>
      <c r="AS1012" s="300"/>
      <c r="AT1012" s="301"/>
      <c r="AU1012" s="302"/>
      <c r="AV1012" s="302"/>
      <c r="AW1012" s="303"/>
      <c r="AX1012" s="306"/>
      <c r="AY1012" s="300"/>
      <c r="AZ1012" s="299"/>
      <c r="BA1012" s="300"/>
      <c r="BB1012" s="301"/>
      <c r="BC1012" s="302"/>
      <c r="BD1012" s="302"/>
      <c r="BE1012" s="300"/>
      <c r="BF1012" s="301"/>
      <c r="BG1012" s="302"/>
      <c r="BH1012" s="302"/>
      <c r="BI1012" s="303"/>
      <c r="BJ1012" s="304" t="s">
        <v>257</v>
      </c>
      <c r="BK1012" s="302"/>
      <c r="BL1012" s="302"/>
      <c r="BM1012" s="302"/>
      <c r="BN1012" s="302"/>
      <c r="BO1012" s="302"/>
      <c r="BP1012" s="302"/>
      <c r="BQ1012" s="302"/>
      <c r="BR1012" s="302"/>
      <c r="BS1012" s="300"/>
      <c r="BT1012" s="307" t="str">
        <f ca="1">IF(BT1013="","",IF(ISERROR(MATCH(BT1013,BK946:BK962,0))=TRUE,OFFSET(BK982,MATCH(BT1013,BK983:BK989,0),-5),OFFSET(BK945,MATCH(BT1013,BK946:BK962,0),-5)))</f>
        <v/>
      </c>
      <c r="BU1012" s="302"/>
      <c r="BV1012" s="302"/>
      <c r="BW1012" s="303"/>
    </row>
    <row r="1013" spans="1:75" ht="12.75" customHeight="1" x14ac:dyDescent="0.2">
      <c r="A1013" s="134">
        <v>23</v>
      </c>
      <c r="B1013" s="306"/>
      <c r="C1013" s="300"/>
      <c r="D1013" s="299"/>
      <c r="E1013" s="300"/>
      <c r="F1013" s="301"/>
      <c r="G1013" s="302"/>
      <c r="H1013" s="302"/>
      <c r="I1013" s="300"/>
      <c r="J1013" s="301"/>
      <c r="K1013" s="302"/>
      <c r="L1013" s="302"/>
      <c r="M1013" s="303"/>
      <c r="N1013" s="306"/>
      <c r="O1013" s="300"/>
      <c r="P1013" s="299"/>
      <c r="Q1013" s="300"/>
      <c r="R1013" s="301"/>
      <c r="S1013" s="302"/>
      <c r="T1013" s="302"/>
      <c r="U1013" s="300"/>
      <c r="V1013" s="301"/>
      <c r="W1013" s="302"/>
      <c r="X1013" s="302"/>
      <c r="Y1013" s="303"/>
      <c r="Z1013" s="306"/>
      <c r="AA1013" s="300"/>
      <c r="AB1013" s="299"/>
      <c r="AC1013" s="300"/>
      <c r="AD1013" s="301"/>
      <c r="AE1013" s="302"/>
      <c r="AF1013" s="302"/>
      <c r="AG1013" s="300"/>
      <c r="AH1013" s="301"/>
      <c r="AI1013" s="302"/>
      <c r="AJ1013" s="302"/>
      <c r="AK1013" s="303"/>
      <c r="AL1013" s="306"/>
      <c r="AM1013" s="300"/>
      <c r="AN1013" s="299"/>
      <c r="AO1013" s="300"/>
      <c r="AP1013" s="301"/>
      <c r="AQ1013" s="302"/>
      <c r="AR1013" s="302"/>
      <c r="AS1013" s="300"/>
      <c r="AT1013" s="301"/>
      <c r="AU1013" s="302"/>
      <c r="AV1013" s="302"/>
      <c r="AW1013" s="303"/>
      <c r="AX1013" s="306"/>
      <c r="AY1013" s="300"/>
      <c r="AZ1013" s="299"/>
      <c r="BA1013" s="300"/>
      <c r="BB1013" s="301"/>
      <c r="BC1013" s="302"/>
      <c r="BD1013" s="302"/>
      <c r="BE1013" s="300"/>
      <c r="BF1013" s="301"/>
      <c r="BG1013" s="302"/>
      <c r="BH1013" s="302"/>
      <c r="BI1013" s="303"/>
      <c r="BJ1013" s="308" t="s">
        <v>258</v>
      </c>
      <c r="BK1013" s="302"/>
      <c r="BL1013" s="302"/>
      <c r="BM1013" s="302"/>
      <c r="BN1013" s="302"/>
      <c r="BO1013" s="302"/>
      <c r="BP1013" s="302"/>
      <c r="BQ1013" s="302"/>
      <c r="BR1013" s="302"/>
      <c r="BS1013" s="300"/>
      <c r="BT1013" s="305" t="str">
        <f>IF(MAX(BK946:BM962,BK983:BM989)=0,"",MAX(BK946:BM962,BK983:BM989))</f>
        <v/>
      </c>
      <c r="BU1013" s="302"/>
      <c r="BV1013" s="302"/>
      <c r="BW1013" s="303"/>
    </row>
    <row r="1014" spans="1:75" ht="12.75" customHeight="1" x14ac:dyDescent="0.2">
      <c r="A1014" s="134">
        <v>23</v>
      </c>
      <c r="B1014" s="306"/>
      <c r="C1014" s="300"/>
      <c r="D1014" s="299"/>
      <c r="E1014" s="300"/>
      <c r="F1014" s="301"/>
      <c r="G1014" s="302"/>
      <c r="H1014" s="302"/>
      <c r="I1014" s="300"/>
      <c r="J1014" s="301"/>
      <c r="K1014" s="302"/>
      <c r="L1014" s="302"/>
      <c r="M1014" s="303"/>
      <c r="N1014" s="306"/>
      <c r="O1014" s="300"/>
      <c r="P1014" s="299"/>
      <c r="Q1014" s="300"/>
      <c r="R1014" s="301"/>
      <c r="S1014" s="302"/>
      <c r="T1014" s="302"/>
      <c r="U1014" s="300"/>
      <c r="V1014" s="301"/>
      <c r="W1014" s="302"/>
      <c r="X1014" s="302"/>
      <c r="Y1014" s="303"/>
      <c r="Z1014" s="306"/>
      <c r="AA1014" s="300"/>
      <c r="AB1014" s="299"/>
      <c r="AC1014" s="300"/>
      <c r="AD1014" s="301"/>
      <c r="AE1014" s="302"/>
      <c r="AF1014" s="302"/>
      <c r="AG1014" s="300"/>
      <c r="AH1014" s="301"/>
      <c r="AI1014" s="302"/>
      <c r="AJ1014" s="302"/>
      <c r="AK1014" s="303"/>
      <c r="AL1014" s="306"/>
      <c r="AM1014" s="300"/>
      <c r="AN1014" s="299"/>
      <c r="AO1014" s="300"/>
      <c r="AP1014" s="301"/>
      <c r="AQ1014" s="302"/>
      <c r="AR1014" s="302"/>
      <c r="AS1014" s="300"/>
      <c r="AT1014" s="301"/>
      <c r="AU1014" s="302"/>
      <c r="AV1014" s="302"/>
      <c r="AW1014" s="303"/>
      <c r="AX1014" s="306"/>
      <c r="AY1014" s="300"/>
      <c r="AZ1014" s="299"/>
      <c r="BA1014" s="300"/>
      <c r="BB1014" s="301"/>
      <c r="BC1014" s="302"/>
      <c r="BD1014" s="302"/>
      <c r="BE1014" s="300"/>
      <c r="BF1014" s="301"/>
      <c r="BG1014" s="302"/>
      <c r="BH1014" s="302"/>
      <c r="BI1014" s="303"/>
      <c r="BJ1014" s="304" t="s">
        <v>261</v>
      </c>
      <c r="BK1014" s="302"/>
      <c r="BL1014" s="302"/>
      <c r="BM1014" s="302"/>
      <c r="BN1014" s="302"/>
      <c r="BO1014" s="302"/>
      <c r="BP1014" s="302"/>
      <c r="BQ1014" s="302"/>
      <c r="BR1014" s="302"/>
      <c r="BS1014" s="300"/>
      <c r="BT1014" s="305"/>
      <c r="BU1014" s="300"/>
      <c r="BV1014" s="305"/>
      <c r="BW1014" s="303"/>
    </row>
    <row r="1015" spans="1:75" ht="12.75" customHeight="1" x14ac:dyDescent="0.2">
      <c r="A1015" s="134">
        <v>23</v>
      </c>
      <c r="B1015" s="306"/>
      <c r="C1015" s="300"/>
      <c r="D1015" s="299"/>
      <c r="E1015" s="300"/>
      <c r="F1015" s="301"/>
      <c r="G1015" s="302"/>
      <c r="H1015" s="302"/>
      <c r="I1015" s="300"/>
      <c r="J1015" s="301"/>
      <c r="K1015" s="302"/>
      <c r="L1015" s="302"/>
      <c r="M1015" s="303"/>
      <c r="N1015" s="306"/>
      <c r="O1015" s="300"/>
      <c r="P1015" s="299"/>
      <c r="Q1015" s="300"/>
      <c r="R1015" s="301"/>
      <c r="S1015" s="302"/>
      <c r="T1015" s="302"/>
      <c r="U1015" s="300"/>
      <c r="V1015" s="301"/>
      <c r="W1015" s="302"/>
      <c r="X1015" s="302"/>
      <c r="Y1015" s="303"/>
      <c r="Z1015" s="306"/>
      <c r="AA1015" s="300"/>
      <c r="AB1015" s="299"/>
      <c r="AC1015" s="300"/>
      <c r="AD1015" s="301"/>
      <c r="AE1015" s="302"/>
      <c r="AF1015" s="302"/>
      <c r="AG1015" s="300"/>
      <c r="AH1015" s="301"/>
      <c r="AI1015" s="302"/>
      <c r="AJ1015" s="302"/>
      <c r="AK1015" s="303"/>
      <c r="AL1015" s="306"/>
      <c r="AM1015" s="300"/>
      <c r="AN1015" s="299"/>
      <c r="AO1015" s="300"/>
      <c r="AP1015" s="301"/>
      <c r="AQ1015" s="302"/>
      <c r="AR1015" s="302"/>
      <c r="AS1015" s="300"/>
      <c r="AT1015" s="301"/>
      <c r="AU1015" s="302"/>
      <c r="AV1015" s="302"/>
      <c r="AW1015" s="303"/>
      <c r="AX1015" s="306"/>
      <c r="AY1015" s="300"/>
      <c r="AZ1015" s="299"/>
      <c r="BA1015" s="300"/>
      <c r="BB1015" s="301"/>
      <c r="BC1015" s="302"/>
      <c r="BD1015" s="302"/>
      <c r="BE1015" s="300"/>
      <c r="BF1015" s="301"/>
      <c r="BG1015" s="302"/>
      <c r="BH1015" s="302"/>
      <c r="BI1015" s="303"/>
      <c r="BJ1015" s="304" t="s">
        <v>263</v>
      </c>
      <c r="BK1015" s="302"/>
      <c r="BL1015" s="302"/>
      <c r="BM1015" s="302"/>
      <c r="BN1015" s="302"/>
      <c r="BO1015" s="302"/>
      <c r="BP1015" s="302"/>
      <c r="BQ1015" s="302"/>
      <c r="BR1015" s="302"/>
      <c r="BS1015" s="300"/>
      <c r="BT1015" s="305" t="str">
        <f>IF(COUNTBLANK(BT983:BW1006)=96,"",(SUM(BT985+BT988+BT991+BT994+BT997+BT1000+BT1003+BT1006)))</f>
        <v/>
      </c>
      <c r="BU1015" s="302"/>
      <c r="BV1015" s="302"/>
      <c r="BW1015" s="303"/>
    </row>
    <row r="1016" spans="1:75" ht="12.75" customHeight="1" x14ac:dyDescent="0.2">
      <c r="A1016" s="134">
        <v>23</v>
      </c>
      <c r="B1016" s="298"/>
      <c r="C1016" s="292"/>
      <c r="D1016" s="291"/>
      <c r="E1016" s="292"/>
      <c r="F1016" s="293"/>
      <c r="G1016" s="294"/>
      <c r="H1016" s="294"/>
      <c r="I1016" s="292"/>
      <c r="J1016" s="293"/>
      <c r="K1016" s="294"/>
      <c r="L1016" s="294"/>
      <c r="M1016" s="295"/>
      <c r="N1016" s="298"/>
      <c r="O1016" s="292"/>
      <c r="P1016" s="291"/>
      <c r="Q1016" s="292"/>
      <c r="R1016" s="293"/>
      <c r="S1016" s="294"/>
      <c r="T1016" s="294"/>
      <c r="U1016" s="292"/>
      <c r="V1016" s="293"/>
      <c r="W1016" s="294"/>
      <c r="X1016" s="294"/>
      <c r="Y1016" s="295"/>
      <c r="Z1016" s="298"/>
      <c r="AA1016" s="292"/>
      <c r="AB1016" s="291"/>
      <c r="AC1016" s="292"/>
      <c r="AD1016" s="293"/>
      <c r="AE1016" s="294"/>
      <c r="AF1016" s="294"/>
      <c r="AG1016" s="292"/>
      <c r="AH1016" s="293"/>
      <c r="AI1016" s="294"/>
      <c r="AJ1016" s="294"/>
      <c r="AK1016" s="295"/>
      <c r="AL1016" s="298"/>
      <c r="AM1016" s="292"/>
      <c r="AN1016" s="291"/>
      <c r="AO1016" s="292"/>
      <c r="AP1016" s="293"/>
      <c r="AQ1016" s="294"/>
      <c r="AR1016" s="294"/>
      <c r="AS1016" s="292"/>
      <c r="AT1016" s="293"/>
      <c r="AU1016" s="294"/>
      <c r="AV1016" s="294"/>
      <c r="AW1016" s="295"/>
      <c r="AX1016" s="298"/>
      <c r="AY1016" s="292"/>
      <c r="AZ1016" s="291"/>
      <c r="BA1016" s="292"/>
      <c r="BB1016" s="293"/>
      <c r="BC1016" s="294"/>
      <c r="BD1016" s="294"/>
      <c r="BE1016" s="292"/>
      <c r="BF1016" s="293"/>
      <c r="BG1016" s="294"/>
      <c r="BH1016" s="294"/>
      <c r="BI1016" s="295"/>
      <c r="BJ1016" s="296" t="s">
        <v>299</v>
      </c>
      <c r="BK1016" s="294"/>
      <c r="BL1016" s="294"/>
      <c r="BM1016" s="294"/>
      <c r="BN1016" s="294"/>
      <c r="BO1016" s="294"/>
      <c r="BP1016" s="294"/>
      <c r="BQ1016" s="294"/>
      <c r="BR1016" s="294"/>
      <c r="BS1016" s="294"/>
      <c r="BT1016" s="297"/>
      <c r="BU1016" s="294"/>
      <c r="BV1016" s="294"/>
      <c r="BW1016" s="295"/>
    </row>
    <row r="1017" spans="1:75" ht="12.75" customHeight="1" x14ac:dyDescent="0.2">
      <c r="A1017" s="134">
        <v>23</v>
      </c>
      <c r="B1017" s="166"/>
      <c r="C1017" s="166"/>
      <c r="D1017" s="166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  <c r="BI1017" s="166"/>
      <c r="BJ1017" s="166"/>
      <c r="BK1017" s="166"/>
      <c r="BL1017" s="166"/>
      <c r="BM1017" s="166"/>
      <c r="BN1017" s="166"/>
      <c r="BO1017" s="166"/>
      <c r="BP1017" s="166"/>
      <c r="BQ1017" s="166"/>
      <c r="BR1017" s="166"/>
      <c r="BS1017" s="166"/>
      <c r="BT1017" s="166"/>
      <c r="BU1017" s="166"/>
      <c r="BV1017" s="166"/>
      <c r="BW1017" s="166"/>
    </row>
    <row r="1018" spans="1:75" ht="12.75" customHeight="1" x14ac:dyDescent="0.2">
      <c r="A1018" s="171">
        <v>24</v>
      </c>
      <c r="B1018" s="364" t="s">
        <v>4</v>
      </c>
      <c r="C1018" s="324"/>
      <c r="D1018" s="324"/>
      <c r="E1018" s="338"/>
      <c r="F1018" s="365" t="s">
        <v>5</v>
      </c>
      <c r="G1018" s="338"/>
      <c r="H1018" s="365" t="s">
        <v>6</v>
      </c>
      <c r="I1018" s="324"/>
      <c r="J1018" s="323" t="s">
        <v>7</v>
      </c>
      <c r="K1018" s="324"/>
      <c r="L1018" s="324"/>
      <c r="M1018" s="324"/>
      <c r="N1018" s="324"/>
      <c r="O1018" s="324"/>
      <c r="P1018" s="324"/>
      <c r="Q1018" s="324"/>
      <c r="R1018" s="324"/>
      <c r="S1018" s="324"/>
      <c r="T1018" s="324"/>
      <c r="U1018" s="324"/>
      <c r="V1018" s="324"/>
      <c r="W1018" s="324"/>
      <c r="X1018" s="324"/>
      <c r="Y1018" s="324"/>
      <c r="Z1018" s="324"/>
      <c r="AA1018" s="324"/>
      <c r="AB1018" s="324"/>
      <c r="AC1018" s="324"/>
      <c r="AD1018" s="324"/>
      <c r="AE1018" s="324"/>
      <c r="AF1018" s="338"/>
      <c r="AG1018" s="366" t="s">
        <v>8</v>
      </c>
      <c r="AH1018" s="324"/>
      <c r="AI1018" s="324"/>
      <c r="AJ1018" s="324"/>
      <c r="AK1018" s="324"/>
      <c r="AL1018" s="324"/>
      <c r="AM1018" s="324"/>
      <c r="AN1018" s="324"/>
      <c r="AO1018" s="324"/>
      <c r="AP1018" s="338"/>
      <c r="AQ1018" s="323" t="s">
        <v>9</v>
      </c>
      <c r="AR1018" s="324"/>
      <c r="AS1018" s="324"/>
      <c r="AT1018" s="324"/>
      <c r="AU1018" s="324"/>
      <c r="AV1018" s="324"/>
      <c r="AW1018" s="324"/>
      <c r="AX1018" s="324"/>
      <c r="AY1018" s="324"/>
      <c r="AZ1018" s="324"/>
      <c r="BA1018" s="324"/>
      <c r="BB1018" s="324"/>
      <c r="BC1018" s="324"/>
      <c r="BD1018" s="324"/>
      <c r="BE1018" s="324"/>
      <c r="BF1018" s="324"/>
      <c r="BG1018" s="338"/>
      <c r="BH1018" s="323" t="s">
        <v>10</v>
      </c>
      <c r="BI1018" s="324"/>
      <c r="BJ1018" s="324"/>
      <c r="BK1018" s="324"/>
      <c r="BL1018" s="324"/>
      <c r="BM1018" s="324"/>
      <c r="BN1018" s="338"/>
      <c r="BO1018" s="323" t="s">
        <v>11</v>
      </c>
      <c r="BP1018" s="324"/>
      <c r="BQ1018" s="324"/>
      <c r="BR1018" s="324"/>
      <c r="BS1018" s="338"/>
      <c r="BT1018" s="323" t="s">
        <v>12</v>
      </c>
      <c r="BU1018" s="324"/>
      <c r="BV1018" s="324"/>
      <c r="BW1018" s="338"/>
    </row>
    <row r="1019" spans="1:75" ht="12.75" customHeight="1" x14ac:dyDescent="0.2">
      <c r="A1019" s="171">
        <v>24</v>
      </c>
      <c r="B1019" s="364">
        <f>$B$7</f>
        <v>0</v>
      </c>
      <c r="C1019" s="324"/>
      <c r="D1019" s="324"/>
      <c r="E1019" s="338"/>
      <c r="F1019" s="365">
        <f>$F$7</f>
        <v>0</v>
      </c>
      <c r="G1019" s="338"/>
      <c r="H1019" s="365" t="s">
        <v>245</v>
      </c>
      <c r="I1019" s="324"/>
      <c r="J1019" s="323">
        <f>J931</f>
        <v>0</v>
      </c>
      <c r="K1019" s="324"/>
      <c r="L1019" s="324"/>
      <c r="M1019" s="324"/>
      <c r="N1019" s="324"/>
      <c r="O1019" s="324"/>
      <c r="P1019" s="324"/>
      <c r="Q1019" s="324"/>
      <c r="R1019" s="324"/>
      <c r="S1019" s="324"/>
      <c r="T1019" s="324"/>
      <c r="U1019" s="324"/>
      <c r="V1019" s="324"/>
      <c r="W1019" s="324"/>
      <c r="X1019" s="324"/>
      <c r="Y1019" s="324"/>
      <c r="Z1019" s="324"/>
      <c r="AA1019" s="324"/>
      <c r="AB1019" s="324"/>
      <c r="AC1019" s="324"/>
      <c r="AD1019" s="324"/>
      <c r="AE1019" s="324"/>
      <c r="AF1019" s="338"/>
      <c r="AG1019" s="367" t="e">
        <f>VLOOKUP(J1019,$DH$6:$DO$31,4,FALSE)</f>
        <v>#N/A</v>
      </c>
      <c r="AH1019" s="324"/>
      <c r="AI1019" s="324"/>
      <c r="AJ1019" s="324"/>
      <c r="AK1019" s="324"/>
      <c r="AL1019" s="324"/>
      <c r="AM1019" s="324"/>
      <c r="AN1019" s="324"/>
      <c r="AO1019" s="324"/>
      <c r="AP1019" s="338"/>
      <c r="AQ1019" s="323" t="e">
        <f>VLOOKUP(J1019,$DH$6:$DO$31,7,FALSE)</f>
        <v>#N/A</v>
      </c>
      <c r="AR1019" s="324"/>
      <c r="AS1019" s="324"/>
      <c r="AT1019" s="324"/>
      <c r="AU1019" s="324"/>
      <c r="AV1019" s="324"/>
      <c r="AW1019" s="324"/>
      <c r="AX1019" s="324"/>
      <c r="AY1019" s="324"/>
      <c r="AZ1019" s="324"/>
      <c r="BA1019" s="324"/>
      <c r="BB1019" s="324"/>
      <c r="BC1019" s="324"/>
      <c r="BD1019" s="324"/>
      <c r="BE1019" s="324"/>
      <c r="BF1019" s="324"/>
      <c r="BG1019" s="338"/>
      <c r="BH1019" s="323" t="e">
        <f>VLOOKUP(J1019,$DH$6:$DP$31,9,FALSE)</f>
        <v>#N/A</v>
      </c>
      <c r="BI1019" s="324"/>
      <c r="BJ1019" s="324"/>
      <c r="BK1019" s="324"/>
      <c r="BL1019" s="324"/>
      <c r="BM1019" s="324"/>
      <c r="BN1019" s="338"/>
      <c r="BO1019" s="323" t="e">
        <f>VLOOKUP(J1019,$DH$6:$DP$31,8,FALSE)</f>
        <v>#N/A</v>
      </c>
      <c r="BP1019" s="324"/>
      <c r="BQ1019" s="324"/>
      <c r="BR1019" s="324"/>
      <c r="BS1019" s="338"/>
      <c r="BT1019" s="323" t="e">
        <f>VLOOKUP(J1019,$DH$6:$DP$31,2,FALSE)</f>
        <v>#N/A</v>
      </c>
      <c r="BU1019" s="324"/>
      <c r="BV1019" s="324"/>
      <c r="BW1019" s="338"/>
    </row>
    <row r="1020" spans="1:75" ht="12.75" customHeight="1" x14ac:dyDescent="0.2">
      <c r="A1020" s="171">
        <v>24</v>
      </c>
      <c r="B1020" s="169"/>
      <c r="C1020" s="157"/>
      <c r="D1020" s="157"/>
      <c r="E1020" s="157"/>
      <c r="F1020" s="157"/>
      <c r="G1020" s="157"/>
      <c r="H1020" s="157"/>
      <c r="I1020" s="157"/>
      <c r="J1020" s="157"/>
      <c r="K1020" s="157"/>
      <c r="L1020" s="157"/>
      <c r="M1020" s="157"/>
      <c r="N1020" s="157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  <c r="AI1020" s="158"/>
      <c r="AJ1020" s="158"/>
      <c r="AK1020" s="158"/>
      <c r="AL1020" s="158"/>
      <c r="AM1020" s="158"/>
      <c r="AN1020" s="158"/>
      <c r="AO1020" s="158"/>
      <c r="AP1020" s="158"/>
      <c r="AQ1020" s="158"/>
      <c r="AR1020" s="158"/>
      <c r="AS1020" s="158"/>
      <c r="AT1020" s="158"/>
      <c r="AU1020" s="158"/>
      <c r="AV1020" s="158"/>
      <c r="AW1020" s="158"/>
      <c r="AX1020" s="158"/>
      <c r="AY1020" s="158"/>
      <c r="AZ1020" s="158"/>
      <c r="BA1020" s="158"/>
      <c r="BB1020" s="158"/>
      <c r="BC1020" s="158"/>
      <c r="BD1020" s="158"/>
      <c r="BE1020" s="158"/>
      <c r="BF1020" s="158"/>
      <c r="BG1020" s="158"/>
      <c r="BH1020" s="158"/>
      <c r="BI1020" s="158"/>
      <c r="BJ1020" s="158"/>
      <c r="BK1020" s="158"/>
      <c r="BL1020" s="158"/>
      <c r="BM1020" s="158"/>
      <c r="BN1020" s="158"/>
      <c r="BO1020" s="158"/>
      <c r="BP1020" s="158"/>
      <c r="BQ1020" s="158"/>
      <c r="BR1020" s="158"/>
      <c r="BS1020" s="158"/>
      <c r="BT1020" s="158"/>
      <c r="BU1020" s="158"/>
      <c r="BV1020" s="158"/>
      <c r="BW1020" s="170"/>
    </row>
    <row r="1021" spans="1:75" ht="12.75" customHeight="1" x14ac:dyDescent="0.2">
      <c r="A1021" s="171">
        <v>24</v>
      </c>
      <c r="B1021" s="351" t="s">
        <v>34</v>
      </c>
      <c r="C1021" s="327"/>
      <c r="D1021" s="352" t="s">
        <v>35</v>
      </c>
      <c r="E1021" s="324"/>
      <c r="F1021" s="324"/>
      <c r="G1021" s="324"/>
      <c r="H1021" s="324"/>
      <c r="I1021" s="324"/>
      <c r="J1021" s="324"/>
      <c r="K1021" s="324"/>
      <c r="L1021" s="324"/>
      <c r="M1021" s="324"/>
      <c r="N1021" s="324"/>
      <c r="O1021" s="324"/>
      <c r="P1021" s="324"/>
      <c r="Q1021" s="338"/>
      <c r="R1021" s="352" t="s">
        <v>36</v>
      </c>
      <c r="S1021" s="324"/>
      <c r="T1021" s="324"/>
      <c r="U1021" s="324"/>
      <c r="V1021" s="324"/>
      <c r="W1021" s="324"/>
      <c r="X1021" s="324"/>
      <c r="Y1021" s="324"/>
      <c r="Z1021" s="324"/>
      <c r="AA1021" s="324"/>
      <c r="AB1021" s="338"/>
      <c r="AC1021" s="352" t="s">
        <v>37</v>
      </c>
      <c r="AD1021" s="324"/>
      <c r="AE1021" s="324"/>
      <c r="AF1021" s="324"/>
      <c r="AG1021" s="324"/>
      <c r="AH1021" s="324"/>
      <c r="AI1021" s="324"/>
      <c r="AJ1021" s="324"/>
      <c r="AK1021" s="324"/>
      <c r="AL1021" s="324"/>
      <c r="AM1021" s="324"/>
      <c r="AN1021" s="324"/>
      <c r="AO1021" s="324"/>
      <c r="AP1021" s="324"/>
      <c r="AQ1021" s="324"/>
      <c r="AR1021" s="324"/>
      <c r="AS1021" s="324"/>
      <c r="AT1021" s="324"/>
      <c r="AU1021" s="324"/>
      <c r="AV1021" s="324"/>
      <c r="AW1021" s="324"/>
      <c r="AX1021" s="324"/>
      <c r="AY1021" s="324"/>
      <c r="AZ1021" s="324"/>
      <c r="BA1021" s="324"/>
      <c r="BB1021" s="324"/>
      <c r="BC1021" s="324"/>
      <c r="BD1021" s="324"/>
      <c r="BE1021" s="338"/>
      <c r="BF1021" s="352" t="s">
        <v>38</v>
      </c>
      <c r="BG1021" s="324"/>
      <c r="BH1021" s="324"/>
      <c r="BI1021" s="324"/>
      <c r="BJ1021" s="324"/>
      <c r="BK1021" s="324"/>
      <c r="BL1021" s="324"/>
      <c r="BM1021" s="338"/>
      <c r="BN1021" s="353" t="s">
        <v>39</v>
      </c>
      <c r="BO1021" s="326"/>
      <c r="BP1021" s="327"/>
      <c r="BQ1021" s="353" t="s">
        <v>40</v>
      </c>
      <c r="BR1021" s="327"/>
      <c r="BS1021" s="354" t="s">
        <v>41</v>
      </c>
      <c r="BT1021" s="324"/>
      <c r="BU1021" s="324"/>
      <c r="BV1021" s="324"/>
      <c r="BW1021" s="338"/>
    </row>
    <row r="1022" spans="1:75" ht="12.75" customHeight="1" x14ac:dyDescent="0.2">
      <c r="A1022" s="171">
        <v>24</v>
      </c>
      <c r="B1022" s="346"/>
      <c r="C1022" s="347"/>
      <c r="D1022" s="355" t="s">
        <v>52</v>
      </c>
      <c r="E1022" s="326"/>
      <c r="F1022" s="326"/>
      <c r="G1022" s="326"/>
      <c r="H1022" s="327"/>
      <c r="I1022" s="355" t="s">
        <v>53</v>
      </c>
      <c r="J1022" s="326"/>
      <c r="K1022" s="326"/>
      <c r="L1022" s="326"/>
      <c r="M1022" s="327"/>
      <c r="N1022" s="355" t="s">
        <v>54</v>
      </c>
      <c r="O1022" s="326"/>
      <c r="P1022" s="326"/>
      <c r="Q1022" s="327"/>
      <c r="R1022" s="356" t="s">
        <v>55</v>
      </c>
      <c r="S1022" s="326"/>
      <c r="T1022" s="327"/>
      <c r="U1022" s="353" t="s">
        <v>56</v>
      </c>
      <c r="V1022" s="326"/>
      <c r="W1022" s="327"/>
      <c r="X1022" s="353" t="s">
        <v>57</v>
      </c>
      <c r="Y1022" s="327"/>
      <c r="Z1022" s="353" t="s">
        <v>58</v>
      </c>
      <c r="AA1022" s="326"/>
      <c r="AB1022" s="327"/>
      <c r="AC1022" s="352" t="s">
        <v>59</v>
      </c>
      <c r="AD1022" s="324"/>
      <c r="AE1022" s="324"/>
      <c r="AF1022" s="324"/>
      <c r="AG1022" s="324"/>
      <c r="AH1022" s="338"/>
      <c r="AI1022" s="352" t="s">
        <v>60</v>
      </c>
      <c r="AJ1022" s="324"/>
      <c r="AK1022" s="324"/>
      <c r="AL1022" s="324"/>
      <c r="AM1022" s="324"/>
      <c r="AN1022" s="338"/>
      <c r="AO1022" s="352" t="s">
        <v>61</v>
      </c>
      <c r="AP1022" s="324"/>
      <c r="AQ1022" s="324"/>
      <c r="AR1022" s="324"/>
      <c r="AS1022" s="324"/>
      <c r="AT1022" s="338"/>
      <c r="AU1022" s="352" t="s">
        <v>62</v>
      </c>
      <c r="AV1022" s="324"/>
      <c r="AW1022" s="324"/>
      <c r="AX1022" s="324"/>
      <c r="AY1022" s="324"/>
      <c r="AZ1022" s="357"/>
      <c r="BA1022" s="352" t="s">
        <v>63</v>
      </c>
      <c r="BB1022" s="324"/>
      <c r="BC1022" s="324"/>
      <c r="BD1022" s="338"/>
      <c r="BE1022" s="358" t="s">
        <v>64</v>
      </c>
      <c r="BF1022" s="361" t="s">
        <v>65</v>
      </c>
      <c r="BG1022" s="326"/>
      <c r="BH1022" s="327"/>
      <c r="BI1022" s="361" t="s">
        <v>66</v>
      </c>
      <c r="BJ1022" s="326"/>
      <c r="BK1022" s="326"/>
      <c r="BL1022" s="326"/>
      <c r="BM1022" s="327"/>
      <c r="BN1022" s="346"/>
      <c r="BO1022" s="322"/>
      <c r="BP1022" s="347"/>
      <c r="BQ1022" s="346"/>
      <c r="BR1022" s="347"/>
      <c r="BS1022" s="358" t="s">
        <v>67</v>
      </c>
      <c r="BT1022" s="363" t="s">
        <v>68</v>
      </c>
      <c r="BU1022" s="326"/>
      <c r="BV1022" s="326"/>
      <c r="BW1022" s="327"/>
    </row>
    <row r="1023" spans="1:75" ht="12.75" customHeight="1" x14ac:dyDescent="0.2">
      <c r="A1023" s="171">
        <v>24</v>
      </c>
      <c r="B1023" s="346"/>
      <c r="C1023" s="347"/>
      <c r="D1023" s="346"/>
      <c r="E1023" s="322"/>
      <c r="F1023" s="322"/>
      <c r="G1023" s="322"/>
      <c r="H1023" s="347"/>
      <c r="I1023" s="346"/>
      <c r="J1023" s="322"/>
      <c r="K1023" s="322"/>
      <c r="L1023" s="322"/>
      <c r="M1023" s="347"/>
      <c r="N1023" s="346"/>
      <c r="O1023" s="322"/>
      <c r="P1023" s="322"/>
      <c r="Q1023" s="347"/>
      <c r="R1023" s="346"/>
      <c r="S1023" s="322"/>
      <c r="T1023" s="347"/>
      <c r="U1023" s="346"/>
      <c r="V1023" s="322"/>
      <c r="W1023" s="347"/>
      <c r="X1023" s="346"/>
      <c r="Y1023" s="347"/>
      <c r="Z1023" s="346"/>
      <c r="AA1023" s="322"/>
      <c r="AB1023" s="347"/>
      <c r="AC1023" s="342" t="s">
        <v>77</v>
      </c>
      <c r="AD1023" s="342" t="s">
        <v>78</v>
      </c>
      <c r="AE1023" s="345" t="s">
        <v>79</v>
      </c>
      <c r="AF1023" s="326"/>
      <c r="AG1023" s="326"/>
      <c r="AH1023" s="327"/>
      <c r="AI1023" s="342" t="s">
        <v>77</v>
      </c>
      <c r="AJ1023" s="342" t="s">
        <v>78</v>
      </c>
      <c r="AK1023" s="345" t="s">
        <v>79</v>
      </c>
      <c r="AL1023" s="326"/>
      <c r="AM1023" s="326"/>
      <c r="AN1023" s="327"/>
      <c r="AO1023" s="342" t="s">
        <v>77</v>
      </c>
      <c r="AP1023" s="342" t="s">
        <v>78</v>
      </c>
      <c r="AQ1023" s="345" t="s">
        <v>79</v>
      </c>
      <c r="AR1023" s="326"/>
      <c r="AS1023" s="326"/>
      <c r="AT1023" s="327"/>
      <c r="AU1023" s="342" t="s">
        <v>77</v>
      </c>
      <c r="AV1023" s="342" t="s">
        <v>78</v>
      </c>
      <c r="AW1023" s="345" t="s">
        <v>79</v>
      </c>
      <c r="AX1023" s="326"/>
      <c r="AY1023" s="326"/>
      <c r="AZ1023" s="327"/>
      <c r="BA1023" s="342" t="s">
        <v>77</v>
      </c>
      <c r="BB1023" s="342" t="s">
        <v>65</v>
      </c>
      <c r="BC1023" s="348" t="s">
        <v>80</v>
      </c>
      <c r="BD1023" s="349"/>
      <c r="BE1023" s="359"/>
      <c r="BF1023" s="346"/>
      <c r="BG1023" s="322"/>
      <c r="BH1023" s="347"/>
      <c r="BI1023" s="346"/>
      <c r="BJ1023" s="322"/>
      <c r="BK1023" s="322"/>
      <c r="BL1023" s="322"/>
      <c r="BM1023" s="347"/>
      <c r="BN1023" s="346"/>
      <c r="BO1023" s="322"/>
      <c r="BP1023" s="347"/>
      <c r="BQ1023" s="346"/>
      <c r="BR1023" s="347"/>
      <c r="BS1023" s="359"/>
      <c r="BT1023" s="346"/>
      <c r="BU1023" s="322"/>
      <c r="BV1023" s="322"/>
      <c r="BW1023" s="347"/>
    </row>
    <row r="1024" spans="1:75" ht="12.75" customHeight="1" x14ac:dyDescent="0.2">
      <c r="A1024" s="171">
        <v>24</v>
      </c>
      <c r="B1024" s="346"/>
      <c r="C1024" s="347"/>
      <c r="D1024" s="346"/>
      <c r="E1024" s="322"/>
      <c r="F1024" s="322"/>
      <c r="G1024" s="322"/>
      <c r="H1024" s="347"/>
      <c r="I1024" s="346"/>
      <c r="J1024" s="322"/>
      <c r="K1024" s="322"/>
      <c r="L1024" s="322"/>
      <c r="M1024" s="347"/>
      <c r="N1024" s="346"/>
      <c r="O1024" s="322"/>
      <c r="P1024" s="322"/>
      <c r="Q1024" s="347"/>
      <c r="R1024" s="346"/>
      <c r="S1024" s="322"/>
      <c r="T1024" s="347"/>
      <c r="U1024" s="346"/>
      <c r="V1024" s="322"/>
      <c r="W1024" s="347"/>
      <c r="X1024" s="346"/>
      <c r="Y1024" s="347"/>
      <c r="Z1024" s="346"/>
      <c r="AA1024" s="322"/>
      <c r="AB1024" s="347"/>
      <c r="AC1024" s="343"/>
      <c r="AD1024" s="343"/>
      <c r="AE1024" s="346"/>
      <c r="AF1024" s="322"/>
      <c r="AG1024" s="322"/>
      <c r="AH1024" s="347"/>
      <c r="AI1024" s="343"/>
      <c r="AJ1024" s="343"/>
      <c r="AK1024" s="346"/>
      <c r="AL1024" s="322"/>
      <c r="AM1024" s="322"/>
      <c r="AN1024" s="347"/>
      <c r="AO1024" s="343"/>
      <c r="AP1024" s="343"/>
      <c r="AQ1024" s="346"/>
      <c r="AR1024" s="322"/>
      <c r="AS1024" s="322"/>
      <c r="AT1024" s="347"/>
      <c r="AU1024" s="343"/>
      <c r="AV1024" s="343"/>
      <c r="AW1024" s="346"/>
      <c r="AX1024" s="322"/>
      <c r="AY1024" s="322"/>
      <c r="AZ1024" s="347"/>
      <c r="BA1024" s="343"/>
      <c r="BB1024" s="343"/>
      <c r="BC1024" s="346"/>
      <c r="BD1024" s="347"/>
      <c r="BE1024" s="359"/>
      <c r="BF1024" s="346"/>
      <c r="BG1024" s="322"/>
      <c r="BH1024" s="347"/>
      <c r="BI1024" s="346"/>
      <c r="BJ1024" s="322"/>
      <c r="BK1024" s="322"/>
      <c r="BL1024" s="322"/>
      <c r="BM1024" s="347"/>
      <c r="BN1024" s="346"/>
      <c r="BO1024" s="322"/>
      <c r="BP1024" s="347"/>
      <c r="BQ1024" s="346"/>
      <c r="BR1024" s="347"/>
      <c r="BS1024" s="359"/>
      <c r="BT1024" s="346"/>
      <c r="BU1024" s="322"/>
      <c r="BV1024" s="322"/>
      <c r="BW1024" s="347"/>
    </row>
    <row r="1025" spans="1:75" ht="12.75" customHeight="1" x14ac:dyDescent="0.2">
      <c r="A1025" s="171">
        <v>24</v>
      </c>
      <c r="B1025" s="328"/>
      <c r="C1025" s="330"/>
      <c r="D1025" s="328"/>
      <c r="E1025" s="329"/>
      <c r="F1025" s="329"/>
      <c r="G1025" s="329"/>
      <c r="H1025" s="330"/>
      <c r="I1025" s="328"/>
      <c r="J1025" s="329"/>
      <c r="K1025" s="329"/>
      <c r="L1025" s="329"/>
      <c r="M1025" s="330"/>
      <c r="N1025" s="328"/>
      <c r="O1025" s="329"/>
      <c r="P1025" s="329"/>
      <c r="Q1025" s="330"/>
      <c r="R1025" s="328"/>
      <c r="S1025" s="329"/>
      <c r="T1025" s="330"/>
      <c r="U1025" s="328"/>
      <c r="V1025" s="329"/>
      <c r="W1025" s="330"/>
      <c r="X1025" s="328"/>
      <c r="Y1025" s="330"/>
      <c r="Z1025" s="328"/>
      <c r="AA1025" s="329"/>
      <c r="AB1025" s="330"/>
      <c r="AC1025" s="343"/>
      <c r="AD1025" s="343"/>
      <c r="AE1025" s="346"/>
      <c r="AF1025" s="322"/>
      <c r="AG1025" s="322"/>
      <c r="AH1025" s="347"/>
      <c r="AI1025" s="343"/>
      <c r="AJ1025" s="343"/>
      <c r="AK1025" s="346"/>
      <c r="AL1025" s="322"/>
      <c r="AM1025" s="322"/>
      <c r="AN1025" s="347"/>
      <c r="AO1025" s="343"/>
      <c r="AP1025" s="343"/>
      <c r="AQ1025" s="346"/>
      <c r="AR1025" s="322"/>
      <c r="AS1025" s="322"/>
      <c r="AT1025" s="347"/>
      <c r="AU1025" s="343"/>
      <c r="AV1025" s="343"/>
      <c r="AW1025" s="346"/>
      <c r="AX1025" s="322"/>
      <c r="AY1025" s="322"/>
      <c r="AZ1025" s="347"/>
      <c r="BA1025" s="343"/>
      <c r="BB1025" s="343"/>
      <c r="BC1025" s="346"/>
      <c r="BD1025" s="347"/>
      <c r="BE1025" s="359"/>
      <c r="BF1025" s="328"/>
      <c r="BG1025" s="329"/>
      <c r="BH1025" s="330"/>
      <c r="BI1025" s="328"/>
      <c r="BJ1025" s="329"/>
      <c r="BK1025" s="329"/>
      <c r="BL1025" s="329"/>
      <c r="BM1025" s="330"/>
      <c r="BN1025" s="346"/>
      <c r="BO1025" s="322"/>
      <c r="BP1025" s="347"/>
      <c r="BQ1025" s="346"/>
      <c r="BR1025" s="347"/>
      <c r="BS1025" s="362"/>
      <c r="BT1025" s="328"/>
      <c r="BU1025" s="329"/>
      <c r="BV1025" s="329"/>
      <c r="BW1025" s="330"/>
    </row>
    <row r="1026" spans="1:75" ht="12.75" customHeight="1" x14ac:dyDescent="0.2">
      <c r="A1026" s="171">
        <v>24</v>
      </c>
      <c r="B1026" s="135" t="s">
        <v>103</v>
      </c>
      <c r="C1026" s="135" t="s">
        <v>104</v>
      </c>
      <c r="D1026" s="337" t="s">
        <v>105</v>
      </c>
      <c r="E1026" s="324"/>
      <c r="F1026" s="324"/>
      <c r="G1026" s="324"/>
      <c r="H1026" s="338"/>
      <c r="I1026" s="337" t="s">
        <v>105</v>
      </c>
      <c r="J1026" s="324"/>
      <c r="K1026" s="324"/>
      <c r="L1026" s="324"/>
      <c r="M1026" s="338"/>
      <c r="N1026" s="337" t="s">
        <v>105</v>
      </c>
      <c r="O1026" s="324"/>
      <c r="P1026" s="324"/>
      <c r="Q1026" s="338"/>
      <c r="R1026" s="337" t="s">
        <v>106</v>
      </c>
      <c r="S1026" s="324"/>
      <c r="T1026" s="338"/>
      <c r="U1026" s="337" t="s">
        <v>106</v>
      </c>
      <c r="V1026" s="324"/>
      <c r="W1026" s="338"/>
      <c r="X1026" s="337" t="s">
        <v>107</v>
      </c>
      <c r="Y1026" s="338"/>
      <c r="Z1026" s="337" t="s">
        <v>105</v>
      </c>
      <c r="AA1026" s="324"/>
      <c r="AB1026" s="338"/>
      <c r="AC1026" s="344"/>
      <c r="AD1026" s="344"/>
      <c r="AE1026" s="328"/>
      <c r="AF1026" s="329"/>
      <c r="AG1026" s="329"/>
      <c r="AH1026" s="330"/>
      <c r="AI1026" s="344"/>
      <c r="AJ1026" s="344"/>
      <c r="AK1026" s="328"/>
      <c r="AL1026" s="329"/>
      <c r="AM1026" s="329"/>
      <c r="AN1026" s="330"/>
      <c r="AO1026" s="344"/>
      <c r="AP1026" s="344"/>
      <c r="AQ1026" s="328"/>
      <c r="AR1026" s="329"/>
      <c r="AS1026" s="329"/>
      <c r="AT1026" s="330"/>
      <c r="AU1026" s="344"/>
      <c r="AV1026" s="344"/>
      <c r="AW1026" s="328"/>
      <c r="AX1026" s="329"/>
      <c r="AY1026" s="329"/>
      <c r="AZ1026" s="330"/>
      <c r="BA1026" s="344"/>
      <c r="BB1026" s="344"/>
      <c r="BC1026" s="328"/>
      <c r="BD1026" s="330"/>
      <c r="BE1026" s="360"/>
      <c r="BF1026" s="350" t="s">
        <v>108</v>
      </c>
      <c r="BG1026" s="324"/>
      <c r="BH1026" s="338"/>
      <c r="BI1026" s="337" t="s">
        <v>109</v>
      </c>
      <c r="BJ1026" s="338"/>
      <c r="BK1026" s="337" t="s">
        <v>110</v>
      </c>
      <c r="BL1026" s="324"/>
      <c r="BM1026" s="338"/>
      <c r="BN1026" s="328"/>
      <c r="BO1026" s="329"/>
      <c r="BP1026" s="330"/>
      <c r="BQ1026" s="328"/>
      <c r="BR1026" s="330"/>
      <c r="BS1026" s="159" t="s">
        <v>104</v>
      </c>
      <c r="BT1026" s="337" t="s">
        <v>111</v>
      </c>
      <c r="BU1026" s="324"/>
      <c r="BV1026" s="324"/>
      <c r="BW1026" s="338"/>
    </row>
    <row r="1027" spans="1:75" ht="12.75" customHeight="1" x14ac:dyDescent="0.2">
      <c r="A1027" s="171">
        <v>24</v>
      </c>
      <c r="B1027" s="160" t="s">
        <v>87</v>
      </c>
      <c r="C1027" s="160" t="s">
        <v>19</v>
      </c>
      <c r="D1027" s="339"/>
      <c r="E1027" s="315"/>
      <c r="F1027" s="315"/>
      <c r="G1027" s="315"/>
      <c r="H1027" s="318"/>
      <c r="I1027" s="339"/>
      <c r="J1027" s="315"/>
      <c r="K1027" s="315"/>
      <c r="L1027" s="315"/>
      <c r="M1027" s="318"/>
      <c r="N1027" s="340" t="str">
        <f t="shared" ref="N1027:N1050" si="97">IF(D1027="","",INT(VLOOKUP($J$7,$DH$6:$DO$31,3,FALSE)+D1027))</f>
        <v/>
      </c>
      <c r="O1027" s="315"/>
      <c r="P1027" s="315"/>
      <c r="Q1027" s="318"/>
      <c r="R1027" s="339"/>
      <c r="S1027" s="315"/>
      <c r="T1027" s="318"/>
      <c r="U1027" s="339"/>
      <c r="V1027" s="315"/>
      <c r="W1027" s="318"/>
      <c r="X1027" s="340" t="str">
        <f t="shared" ref="X1027:X1050" si="98">IF(OR(U1027="",U1027&gt;R1027),"",100*(Z1027/(6.11*EXP((17.27*R1027)/(237.3+R1027)))))</f>
        <v/>
      </c>
      <c r="Y1027" s="318"/>
      <c r="Z1027" s="339" t="str">
        <f t="shared" ref="Z1027:Z1050" si="99">IF(OR(U1027="",U1027&gt;R1027),"",6.11*EXP((17.7*U1027/(243.5+U1027))))</f>
        <v/>
      </c>
      <c r="AA1027" s="315"/>
      <c r="AB1027" s="318"/>
      <c r="AC1027" s="138"/>
      <c r="AD1027" s="139"/>
      <c r="AE1027" s="340"/>
      <c r="AF1027" s="315"/>
      <c r="AG1027" s="315"/>
      <c r="AH1027" s="318"/>
      <c r="AI1027" s="140"/>
      <c r="AJ1027" s="139"/>
      <c r="AK1027" s="340"/>
      <c r="AL1027" s="315"/>
      <c r="AM1027" s="315"/>
      <c r="AN1027" s="318"/>
      <c r="AO1027" s="140"/>
      <c r="AP1027" s="139"/>
      <c r="AQ1027" s="340"/>
      <c r="AR1027" s="315"/>
      <c r="AS1027" s="315"/>
      <c r="AT1027" s="318"/>
      <c r="AU1027" s="140"/>
      <c r="AV1027" s="139"/>
      <c r="AW1027" s="340"/>
      <c r="AX1027" s="315"/>
      <c r="AY1027" s="315"/>
      <c r="AZ1027" s="318"/>
      <c r="BA1027" s="140"/>
      <c r="BB1027" s="141"/>
      <c r="BC1027" s="340"/>
      <c r="BD1027" s="318"/>
      <c r="BE1027" s="161"/>
      <c r="BF1027" s="341"/>
      <c r="BG1027" s="315"/>
      <c r="BH1027" s="318"/>
      <c r="BI1027" s="340"/>
      <c r="BJ1027" s="318"/>
      <c r="BK1027" s="339" t="str">
        <f t="shared" ref="BK1027:BK1050" si="100">IF(BI1027="","",BI1027/1.94384)</f>
        <v/>
      </c>
      <c r="BL1027" s="315"/>
      <c r="BM1027" s="318"/>
      <c r="BN1027" s="341"/>
      <c r="BO1027" s="315"/>
      <c r="BP1027" s="318"/>
      <c r="BQ1027" s="341"/>
      <c r="BR1027" s="318"/>
      <c r="BS1027" s="142" t="s">
        <v>101</v>
      </c>
      <c r="BT1027" s="339"/>
      <c r="BU1027" s="315"/>
      <c r="BV1027" s="315"/>
      <c r="BW1027" s="318"/>
    </row>
    <row r="1028" spans="1:75" ht="12.75" customHeight="1" x14ac:dyDescent="0.2">
      <c r="A1028" s="171">
        <v>24</v>
      </c>
      <c r="B1028" s="162" t="s">
        <v>94</v>
      </c>
      <c r="C1028" s="162" t="s">
        <v>27</v>
      </c>
      <c r="D1028" s="335"/>
      <c r="E1028" s="302"/>
      <c r="F1028" s="302"/>
      <c r="G1028" s="302"/>
      <c r="H1028" s="303"/>
      <c r="I1028" s="335"/>
      <c r="J1028" s="302"/>
      <c r="K1028" s="302"/>
      <c r="L1028" s="302"/>
      <c r="M1028" s="303"/>
      <c r="N1028" s="336" t="str">
        <f t="shared" si="97"/>
        <v/>
      </c>
      <c r="O1028" s="302"/>
      <c r="P1028" s="302"/>
      <c r="Q1028" s="303"/>
      <c r="R1028" s="335"/>
      <c r="S1028" s="302"/>
      <c r="T1028" s="303"/>
      <c r="U1028" s="335"/>
      <c r="V1028" s="302"/>
      <c r="W1028" s="303"/>
      <c r="X1028" s="336" t="str">
        <f t="shared" si="98"/>
        <v/>
      </c>
      <c r="Y1028" s="303"/>
      <c r="Z1028" s="335" t="str">
        <f t="shared" si="99"/>
        <v/>
      </c>
      <c r="AA1028" s="302"/>
      <c r="AB1028" s="303"/>
      <c r="AC1028" s="144"/>
      <c r="AD1028" s="145"/>
      <c r="AE1028" s="336"/>
      <c r="AF1028" s="302"/>
      <c r="AG1028" s="302"/>
      <c r="AH1028" s="303"/>
      <c r="AI1028" s="146"/>
      <c r="AJ1028" s="145"/>
      <c r="AK1028" s="336"/>
      <c r="AL1028" s="302"/>
      <c r="AM1028" s="302"/>
      <c r="AN1028" s="303"/>
      <c r="AO1028" s="146"/>
      <c r="AP1028" s="145"/>
      <c r="AQ1028" s="336"/>
      <c r="AR1028" s="302"/>
      <c r="AS1028" s="302"/>
      <c r="AT1028" s="303"/>
      <c r="AU1028" s="146"/>
      <c r="AV1028" s="145"/>
      <c r="AW1028" s="336"/>
      <c r="AX1028" s="302"/>
      <c r="AY1028" s="302"/>
      <c r="AZ1028" s="303"/>
      <c r="BA1028" s="146"/>
      <c r="BB1028" s="145"/>
      <c r="BC1028" s="336"/>
      <c r="BD1028" s="303"/>
      <c r="BE1028" s="163"/>
      <c r="BF1028" s="306"/>
      <c r="BG1028" s="302"/>
      <c r="BH1028" s="303"/>
      <c r="BI1028" s="336"/>
      <c r="BJ1028" s="303"/>
      <c r="BK1028" s="335" t="str">
        <f t="shared" si="100"/>
        <v/>
      </c>
      <c r="BL1028" s="302"/>
      <c r="BM1028" s="303"/>
      <c r="BN1028" s="306"/>
      <c r="BO1028" s="302"/>
      <c r="BP1028" s="303"/>
      <c r="BQ1028" s="306"/>
      <c r="BR1028" s="303"/>
      <c r="BS1028" s="147" t="s">
        <v>117</v>
      </c>
      <c r="BT1028" s="335"/>
      <c r="BU1028" s="302"/>
      <c r="BV1028" s="302"/>
      <c r="BW1028" s="303"/>
    </row>
    <row r="1029" spans="1:75" ht="12.75" customHeight="1" x14ac:dyDescent="0.2">
      <c r="A1029" s="171">
        <v>24</v>
      </c>
      <c r="B1029" s="162" t="s">
        <v>101</v>
      </c>
      <c r="C1029" s="162" t="s">
        <v>33</v>
      </c>
      <c r="D1029" s="335"/>
      <c r="E1029" s="302"/>
      <c r="F1029" s="302"/>
      <c r="G1029" s="302"/>
      <c r="H1029" s="303"/>
      <c r="I1029" s="335"/>
      <c r="J1029" s="302"/>
      <c r="K1029" s="302"/>
      <c r="L1029" s="302"/>
      <c r="M1029" s="303"/>
      <c r="N1029" s="336" t="str">
        <f t="shared" si="97"/>
        <v/>
      </c>
      <c r="O1029" s="302"/>
      <c r="P1029" s="302"/>
      <c r="Q1029" s="303"/>
      <c r="R1029" s="335"/>
      <c r="S1029" s="302"/>
      <c r="T1029" s="303"/>
      <c r="U1029" s="335"/>
      <c r="V1029" s="302"/>
      <c r="W1029" s="303"/>
      <c r="X1029" s="336" t="str">
        <f t="shared" si="98"/>
        <v/>
      </c>
      <c r="Y1029" s="303"/>
      <c r="Z1029" s="335" t="str">
        <f t="shared" si="99"/>
        <v/>
      </c>
      <c r="AA1029" s="302"/>
      <c r="AB1029" s="303"/>
      <c r="AC1029" s="144"/>
      <c r="AD1029" s="145"/>
      <c r="AE1029" s="336"/>
      <c r="AF1029" s="302"/>
      <c r="AG1029" s="302"/>
      <c r="AH1029" s="303"/>
      <c r="AI1029" s="146"/>
      <c r="AJ1029" s="145"/>
      <c r="AK1029" s="336"/>
      <c r="AL1029" s="302"/>
      <c r="AM1029" s="302"/>
      <c r="AN1029" s="303"/>
      <c r="AO1029" s="146"/>
      <c r="AP1029" s="145"/>
      <c r="AQ1029" s="336"/>
      <c r="AR1029" s="302"/>
      <c r="AS1029" s="302"/>
      <c r="AT1029" s="303"/>
      <c r="AU1029" s="146"/>
      <c r="AV1029" s="145"/>
      <c r="AW1029" s="336"/>
      <c r="AX1029" s="302"/>
      <c r="AY1029" s="302"/>
      <c r="AZ1029" s="303"/>
      <c r="BA1029" s="146"/>
      <c r="BB1029" s="145"/>
      <c r="BC1029" s="336"/>
      <c r="BD1029" s="303"/>
      <c r="BE1029" s="163"/>
      <c r="BF1029" s="306"/>
      <c r="BG1029" s="302"/>
      <c r="BH1029" s="303"/>
      <c r="BI1029" s="336"/>
      <c r="BJ1029" s="303"/>
      <c r="BK1029" s="335" t="str">
        <f t="shared" si="100"/>
        <v/>
      </c>
      <c r="BL1029" s="302"/>
      <c r="BM1029" s="303"/>
      <c r="BN1029" s="306"/>
      <c r="BO1029" s="302"/>
      <c r="BP1029" s="303"/>
      <c r="BQ1029" s="306"/>
      <c r="BR1029" s="303"/>
      <c r="BS1029" s="148">
        <v>10</v>
      </c>
      <c r="BT1029" s="335"/>
      <c r="BU1029" s="302"/>
      <c r="BV1029" s="302"/>
      <c r="BW1029" s="303"/>
    </row>
    <row r="1030" spans="1:75" ht="12.75" customHeight="1" x14ac:dyDescent="0.2">
      <c r="A1030" s="171">
        <v>24</v>
      </c>
      <c r="B1030" s="162" t="s">
        <v>117</v>
      </c>
      <c r="C1030" s="162" t="s">
        <v>47</v>
      </c>
      <c r="D1030" s="335"/>
      <c r="E1030" s="302"/>
      <c r="F1030" s="302"/>
      <c r="G1030" s="302"/>
      <c r="H1030" s="303"/>
      <c r="I1030" s="335"/>
      <c r="J1030" s="302"/>
      <c r="K1030" s="302"/>
      <c r="L1030" s="302"/>
      <c r="M1030" s="303"/>
      <c r="N1030" s="336" t="str">
        <f t="shared" si="97"/>
        <v/>
      </c>
      <c r="O1030" s="302"/>
      <c r="P1030" s="302"/>
      <c r="Q1030" s="303"/>
      <c r="R1030" s="335"/>
      <c r="S1030" s="302"/>
      <c r="T1030" s="303"/>
      <c r="U1030" s="335"/>
      <c r="V1030" s="302"/>
      <c r="W1030" s="303"/>
      <c r="X1030" s="336" t="str">
        <f t="shared" si="98"/>
        <v/>
      </c>
      <c r="Y1030" s="303"/>
      <c r="Z1030" s="335" t="str">
        <f t="shared" si="99"/>
        <v/>
      </c>
      <c r="AA1030" s="302"/>
      <c r="AB1030" s="303"/>
      <c r="AC1030" s="144"/>
      <c r="AD1030" s="145"/>
      <c r="AE1030" s="336"/>
      <c r="AF1030" s="302"/>
      <c r="AG1030" s="302"/>
      <c r="AH1030" s="303"/>
      <c r="AI1030" s="146"/>
      <c r="AJ1030" s="145"/>
      <c r="AK1030" s="336"/>
      <c r="AL1030" s="302"/>
      <c r="AM1030" s="302"/>
      <c r="AN1030" s="303"/>
      <c r="AO1030" s="146"/>
      <c r="AP1030" s="145"/>
      <c r="AQ1030" s="336"/>
      <c r="AR1030" s="302"/>
      <c r="AS1030" s="302"/>
      <c r="AT1030" s="303"/>
      <c r="AU1030" s="146"/>
      <c r="AV1030" s="145"/>
      <c r="AW1030" s="336"/>
      <c r="AX1030" s="302"/>
      <c r="AY1030" s="302"/>
      <c r="AZ1030" s="303"/>
      <c r="BA1030" s="146"/>
      <c r="BB1030" s="145"/>
      <c r="BC1030" s="336"/>
      <c r="BD1030" s="303"/>
      <c r="BE1030" s="163"/>
      <c r="BF1030" s="306"/>
      <c r="BG1030" s="302"/>
      <c r="BH1030" s="303"/>
      <c r="BI1030" s="336"/>
      <c r="BJ1030" s="303"/>
      <c r="BK1030" s="335" t="str">
        <f t="shared" si="100"/>
        <v/>
      </c>
      <c r="BL1030" s="302"/>
      <c r="BM1030" s="303"/>
      <c r="BN1030" s="306"/>
      <c r="BO1030" s="302"/>
      <c r="BP1030" s="303"/>
      <c r="BQ1030" s="306"/>
      <c r="BR1030" s="303"/>
      <c r="BS1030" s="148">
        <v>11</v>
      </c>
      <c r="BT1030" s="335"/>
      <c r="BU1030" s="302"/>
      <c r="BV1030" s="302"/>
      <c r="BW1030" s="303"/>
    </row>
    <row r="1031" spans="1:75" ht="12.75" customHeight="1" x14ac:dyDescent="0.2">
      <c r="A1031" s="171">
        <v>24</v>
      </c>
      <c r="B1031" s="163" t="s">
        <v>145</v>
      </c>
      <c r="C1031" s="163" t="s">
        <v>75</v>
      </c>
      <c r="D1031" s="335"/>
      <c r="E1031" s="302"/>
      <c r="F1031" s="302"/>
      <c r="G1031" s="302"/>
      <c r="H1031" s="303"/>
      <c r="I1031" s="335"/>
      <c r="J1031" s="302"/>
      <c r="K1031" s="302"/>
      <c r="L1031" s="302"/>
      <c r="M1031" s="303"/>
      <c r="N1031" s="336" t="str">
        <f t="shared" si="97"/>
        <v/>
      </c>
      <c r="O1031" s="302"/>
      <c r="P1031" s="302"/>
      <c r="Q1031" s="303"/>
      <c r="R1031" s="335"/>
      <c r="S1031" s="302"/>
      <c r="T1031" s="303"/>
      <c r="U1031" s="335"/>
      <c r="V1031" s="302"/>
      <c r="W1031" s="303"/>
      <c r="X1031" s="336" t="str">
        <f t="shared" si="98"/>
        <v/>
      </c>
      <c r="Y1031" s="303"/>
      <c r="Z1031" s="335" t="str">
        <f t="shared" si="99"/>
        <v/>
      </c>
      <c r="AA1031" s="302"/>
      <c r="AB1031" s="303"/>
      <c r="AC1031" s="144"/>
      <c r="AD1031" s="145"/>
      <c r="AE1031" s="336"/>
      <c r="AF1031" s="302"/>
      <c r="AG1031" s="302"/>
      <c r="AH1031" s="303"/>
      <c r="AI1031" s="146"/>
      <c r="AJ1031" s="145"/>
      <c r="AK1031" s="336"/>
      <c r="AL1031" s="302"/>
      <c r="AM1031" s="302"/>
      <c r="AN1031" s="303"/>
      <c r="AO1031" s="146"/>
      <c r="AP1031" s="145"/>
      <c r="AQ1031" s="336"/>
      <c r="AR1031" s="302"/>
      <c r="AS1031" s="302"/>
      <c r="AT1031" s="303"/>
      <c r="AU1031" s="146"/>
      <c r="AV1031" s="145"/>
      <c r="AW1031" s="336"/>
      <c r="AX1031" s="302"/>
      <c r="AY1031" s="302"/>
      <c r="AZ1031" s="303"/>
      <c r="BA1031" s="146"/>
      <c r="BB1031" s="145"/>
      <c r="BC1031" s="336"/>
      <c r="BD1031" s="303"/>
      <c r="BE1031" s="163"/>
      <c r="BF1031" s="306"/>
      <c r="BG1031" s="302"/>
      <c r="BH1031" s="303"/>
      <c r="BI1031" s="336"/>
      <c r="BJ1031" s="303"/>
      <c r="BK1031" s="335" t="str">
        <f t="shared" si="100"/>
        <v/>
      </c>
      <c r="BL1031" s="302"/>
      <c r="BM1031" s="303"/>
      <c r="BN1031" s="306"/>
      <c r="BO1031" s="302"/>
      <c r="BP1031" s="303"/>
      <c r="BQ1031" s="306"/>
      <c r="BR1031" s="303"/>
      <c r="BS1031" s="148">
        <v>12</v>
      </c>
      <c r="BT1031" s="335"/>
      <c r="BU1031" s="302"/>
      <c r="BV1031" s="302"/>
      <c r="BW1031" s="303"/>
    </row>
    <row r="1032" spans="1:75" ht="12.75" customHeight="1" x14ac:dyDescent="0.2">
      <c r="A1032" s="171">
        <v>24</v>
      </c>
      <c r="B1032" s="163" t="s">
        <v>151</v>
      </c>
      <c r="C1032" s="163" t="s">
        <v>87</v>
      </c>
      <c r="D1032" s="335"/>
      <c r="E1032" s="302"/>
      <c r="F1032" s="302"/>
      <c r="G1032" s="302"/>
      <c r="H1032" s="303"/>
      <c r="I1032" s="335"/>
      <c r="J1032" s="302"/>
      <c r="K1032" s="302"/>
      <c r="L1032" s="302"/>
      <c r="M1032" s="303"/>
      <c r="N1032" s="336" t="str">
        <f t="shared" si="97"/>
        <v/>
      </c>
      <c r="O1032" s="302"/>
      <c r="P1032" s="302"/>
      <c r="Q1032" s="303"/>
      <c r="R1032" s="335"/>
      <c r="S1032" s="302"/>
      <c r="T1032" s="303"/>
      <c r="U1032" s="335"/>
      <c r="V1032" s="302"/>
      <c r="W1032" s="303"/>
      <c r="X1032" s="336" t="str">
        <f t="shared" si="98"/>
        <v/>
      </c>
      <c r="Y1032" s="303"/>
      <c r="Z1032" s="335" t="str">
        <f t="shared" si="99"/>
        <v/>
      </c>
      <c r="AA1032" s="302"/>
      <c r="AB1032" s="303"/>
      <c r="AC1032" s="144"/>
      <c r="AD1032" s="145"/>
      <c r="AE1032" s="336"/>
      <c r="AF1032" s="302"/>
      <c r="AG1032" s="302"/>
      <c r="AH1032" s="303"/>
      <c r="AI1032" s="146"/>
      <c r="AJ1032" s="145"/>
      <c r="AK1032" s="336"/>
      <c r="AL1032" s="302"/>
      <c r="AM1032" s="302"/>
      <c r="AN1032" s="303"/>
      <c r="AO1032" s="146"/>
      <c r="AP1032" s="145"/>
      <c r="AQ1032" s="336"/>
      <c r="AR1032" s="302"/>
      <c r="AS1032" s="302"/>
      <c r="AT1032" s="303"/>
      <c r="AU1032" s="146"/>
      <c r="AV1032" s="145"/>
      <c r="AW1032" s="336"/>
      <c r="AX1032" s="302"/>
      <c r="AY1032" s="302"/>
      <c r="AZ1032" s="303"/>
      <c r="BA1032" s="146"/>
      <c r="BB1032" s="145"/>
      <c r="BC1032" s="336"/>
      <c r="BD1032" s="303"/>
      <c r="BE1032" s="163"/>
      <c r="BF1032" s="306"/>
      <c r="BG1032" s="302"/>
      <c r="BH1032" s="303"/>
      <c r="BI1032" s="336"/>
      <c r="BJ1032" s="303"/>
      <c r="BK1032" s="335" t="str">
        <f t="shared" si="100"/>
        <v/>
      </c>
      <c r="BL1032" s="302"/>
      <c r="BM1032" s="303"/>
      <c r="BN1032" s="306"/>
      <c r="BO1032" s="302"/>
      <c r="BP1032" s="303"/>
      <c r="BQ1032" s="306"/>
      <c r="BR1032" s="303"/>
      <c r="BS1032" s="148">
        <v>13</v>
      </c>
      <c r="BT1032" s="335"/>
      <c r="BU1032" s="302"/>
      <c r="BV1032" s="302"/>
      <c r="BW1032" s="303"/>
    </row>
    <row r="1033" spans="1:75" ht="12.75" customHeight="1" x14ac:dyDescent="0.2">
      <c r="A1033" s="171">
        <v>24</v>
      </c>
      <c r="B1033" s="163" t="s">
        <v>158</v>
      </c>
      <c r="C1033" s="163" t="s">
        <v>94</v>
      </c>
      <c r="D1033" s="335"/>
      <c r="E1033" s="302"/>
      <c r="F1033" s="302"/>
      <c r="G1033" s="302"/>
      <c r="H1033" s="303"/>
      <c r="I1033" s="335"/>
      <c r="J1033" s="302"/>
      <c r="K1033" s="302"/>
      <c r="L1033" s="302"/>
      <c r="M1033" s="303"/>
      <c r="N1033" s="336" t="str">
        <f t="shared" si="97"/>
        <v/>
      </c>
      <c r="O1033" s="302"/>
      <c r="P1033" s="302"/>
      <c r="Q1033" s="303"/>
      <c r="R1033" s="335"/>
      <c r="S1033" s="302"/>
      <c r="T1033" s="303"/>
      <c r="U1033" s="335"/>
      <c r="V1033" s="302"/>
      <c r="W1033" s="303"/>
      <c r="X1033" s="336" t="str">
        <f t="shared" si="98"/>
        <v/>
      </c>
      <c r="Y1033" s="303"/>
      <c r="Z1033" s="335" t="str">
        <f t="shared" si="99"/>
        <v/>
      </c>
      <c r="AA1033" s="302"/>
      <c r="AB1033" s="303"/>
      <c r="AC1033" s="144"/>
      <c r="AD1033" s="145"/>
      <c r="AE1033" s="336"/>
      <c r="AF1033" s="302"/>
      <c r="AG1033" s="302"/>
      <c r="AH1033" s="303"/>
      <c r="AI1033" s="146"/>
      <c r="AJ1033" s="145"/>
      <c r="AK1033" s="336"/>
      <c r="AL1033" s="302"/>
      <c r="AM1033" s="302"/>
      <c r="AN1033" s="303"/>
      <c r="AO1033" s="146"/>
      <c r="AP1033" s="145"/>
      <c r="AQ1033" s="336"/>
      <c r="AR1033" s="302"/>
      <c r="AS1033" s="302"/>
      <c r="AT1033" s="303"/>
      <c r="AU1033" s="146"/>
      <c r="AV1033" s="145"/>
      <c r="AW1033" s="336"/>
      <c r="AX1033" s="302"/>
      <c r="AY1033" s="302"/>
      <c r="AZ1033" s="303"/>
      <c r="BA1033" s="146"/>
      <c r="BB1033" s="145"/>
      <c r="BC1033" s="336"/>
      <c r="BD1033" s="303"/>
      <c r="BE1033" s="163"/>
      <c r="BF1033" s="306"/>
      <c r="BG1033" s="302"/>
      <c r="BH1033" s="303"/>
      <c r="BI1033" s="336"/>
      <c r="BJ1033" s="303"/>
      <c r="BK1033" s="335" t="str">
        <f t="shared" si="100"/>
        <v/>
      </c>
      <c r="BL1033" s="302"/>
      <c r="BM1033" s="303"/>
      <c r="BN1033" s="306"/>
      <c r="BO1033" s="302"/>
      <c r="BP1033" s="303"/>
      <c r="BQ1033" s="306"/>
      <c r="BR1033" s="303"/>
      <c r="BS1033" s="148">
        <v>14</v>
      </c>
      <c r="BT1033" s="335"/>
      <c r="BU1033" s="302"/>
      <c r="BV1033" s="302"/>
      <c r="BW1033" s="303"/>
    </row>
    <row r="1034" spans="1:75" ht="12.75" customHeight="1" x14ac:dyDescent="0.2">
      <c r="A1034" s="171">
        <v>24</v>
      </c>
      <c r="B1034" s="163" t="s">
        <v>163</v>
      </c>
      <c r="C1034" s="163" t="s">
        <v>101</v>
      </c>
      <c r="D1034" s="335"/>
      <c r="E1034" s="302"/>
      <c r="F1034" s="302"/>
      <c r="G1034" s="302"/>
      <c r="H1034" s="303"/>
      <c r="I1034" s="335"/>
      <c r="J1034" s="302"/>
      <c r="K1034" s="302"/>
      <c r="L1034" s="302"/>
      <c r="M1034" s="303"/>
      <c r="N1034" s="336" t="str">
        <f t="shared" si="97"/>
        <v/>
      </c>
      <c r="O1034" s="302"/>
      <c r="P1034" s="302"/>
      <c r="Q1034" s="303"/>
      <c r="R1034" s="335"/>
      <c r="S1034" s="302"/>
      <c r="T1034" s="303"/>
      <c r="U1034" s="335"/>
      <c r="V1034" s="302"/>
      <c r="W1034" s="303"/>
      <c r="X1034" s="336" t="str">
        <f t="shared" si="98"/>
        <v/>
      </c>
      <c r="Y1034" s="303"/>
      <c r="Z1034" s="335" t="str">
        <f t="shared" si="99"/>
        <v/>
      </c>
      <c r="AA1034" s="302"/>
      <c r="AB1034" s="303"/>
      <c r="AC1034" s="144"/>
      <c r="AD1034" s="145"/>
      <c r="AE1034" s="336"/>
      <c r="AF1034" s="302"/>
      <c r="AG1034" s="302"/>
      <c r="AH1034" s="303"/>
      <c r="AI1034" s="146"/>
      <c r="AJ1034" s="145"/>
      <c r="AK1034" s="336"/>
      <c r="AL1034" s="302"/>
      <c r="AM1034" s="302"/>
      <c r="AN1034" s="303"/>
      <c r="AO1034" s="146"/>
      <c r="AP1034" s="145"/>
      <c r="AQ1034" s="336"/>
      <c r="AR1034" s="302"/>
      <c r="AS1034" s="302"/>
      <c r="AT1034" s="303"/>
      <c r="AU1034" s="146"/>
      <c r="AV1034" s="145"/>
      <c r="AW1034" s="336"/>
      <c r="AX1034" s="302"/>
      <c r="AY1034" s="302"/>
      <c r="AZ1034" s="303"/>
      <c r="BA1034" s="146"/>
      <c r="BB1034" s="145"/>
      <c r="BC1034" s="336"/>
      <c r="BD1034" s="303"/>
      <c r="BE1034" s="163"/>
      <c r="BF1034" s="306"/>
      <c r="BG1034" s="302"/>
      <c r="BH1034" s="303"/>
      <c r="BI1034" s="336"/>
      <c r="BJ1034" s="303"/>
      <c r="BK1034" s="335" t="str">
        <f t="shared" si="100"/>
        <v/>
      </c>
      <c r="BL1034" s="302"/>
      <c r="BM1034" s="303"/>
      <c r="BN1034" s="306"/>
      <c r="BO1034" s="302"/>
      <c r="BP1034" s="303"/>
      <c r="BQ1034" s="306"/>
      <c r="BR1034" s="303"/>
      <c r="BS1034" s="148">
        <v>15</v>
      </c>
      <c r="BT1034" s="335"/>
      <c r="BU1034" s="302"/>
      <c r="BV1034" s="302"/>
      <c r="BW1034" s="303"/>
    </row>
    <row r="1035" spans="1:75" ht="12.75" customHeight="1" x14ac:dyDescent="0.2">
      <c r="A1035" s="171">
        <v>24</v>
      </c>
      <c r="B1035" s="163" t="s">
        <v>171</v>
      </c>
      <c r="C1035" s="163" t="s">
        <v>117</v>
      </c>
      <c r="D1035" s="335"/>
      <c r="E1035" s="302"/>
      <c r="F1035" s="302"/>
      <c r="G1035" s="302"/>
      <c r="H1035" s="303"/>
      <c r="I1035" s="335"/>
      <c r="J1035" s="302"/>
      <c r="K1035" s="302"/>
      <c r="L1035" s="302"/>
      <c r="M1035" s="303"/>
      <c r="N1035" s="336" t="str">
        <f t="shared" si="97"/>
        <v/>
      </c>
      <c r="O1035" s="302"/>
      <c r="P1035" s="302"/>
      <c r="Q1035" s="303"/>
      <c r="R1035" s="335"/>
      <c r="S1035" s="302"/>
      <c r="T1035" s="303"/>
      <c r="U1035" s="335"/>
      <c r="V1035" s="302"/>
      <c r="W1035" s="303"/>
      <c r="X1035" s="336" t="str">
        <f t="shared" si="98"/>
        <v/>
      </c>
      <c r="Y1035" s="303"/>
      <c r="Z1035" s="335" t="str">
        <f t="shared" si="99"/>
        <v/>
      </c>
      <c r="AA1035" s="302"/>
      <c r="AB1035" s="303"/>
      <c r="AC1035" s="144"/>
      <c r="AD1035" s="145"/>
      <c r="AE1035" s="336"/>
      <c r="AF1035" s="302"/>
      <c r="AG1035" s="302"/>
      <c r="AH1035" s="303"/>
      <c r="AI1035" s="146"/>
      <c r="AJ1035" s="145"/>
      <c r="AK1035" s="336"/>
      <c r="AL1035" s="302"/>
      <c r="AM1035" s="302"/>
      <c r="AN1035" s="303"/>
      <c r="AO1035" s="146"/>
      <c r="AP1035" s="145"/>
      <c r="AQ1035" s="336"/>
      <c r="AR1035" s="302"/>
      <c r="AS1035" s="302"/>
      <c r="AT1035" s="303"/>
      <c r="AU1035" s="146"/>
      <c r="AV1035" s="145"/>
      <c r="AW1035" s="336"/>
      <c r="AX1035" s="302"/>
      <c r="AY1035" s="302"/>
      <c r="AZ1035" s="303"/>
      <c r="BA1035" s="146"/>
      <c r="BB1035" s="145"/>
      <c r="BC1035" s="336"/>
      <c r="BD1035" s="303"/>
      <c r="BE1035" s="163"/>
      <c r="BF1035" s="306"/>
      <c r="BG1035" s="302"/>
      <c r="BH1035" s="303"/>
      <c r="BI1035" s="336"/>
      <c r="BJ1035" s="303"/>
      <c r="BK1035" s="335" t="str">
        <f t="shared" si="100"/>
        <v/>
      </c>
      <c r="BL1035" s="302"/>
      <c r="BM1035" s="303"/>
      <c r="BN1035" s="306"/>
      <c r="BO1035" s="302"/>
      <c r="BP1035" s="303"/>
      <c r="BQ1035" s="306"/>
      <c r="BR1035" s="303"/>
      <c r="BS1035" s="148">
        <v>16</v>
      </c>
      <c r="BT1035" s="335"/>
      <c r="BU1035" s="302"/>
      <c r="BV1035" s="302"/>
      <c r="BW1035" s="303"/>
    </row>
    <row r="1036" spans="1:75" ht="12.75" customHeight="1" x14ac:dyDescent="0.2">
      <c r="A1036" s="171">
        <v>24</v>
      </c>
      <c r="B1036" s="163" t="s">
        <v>177</v>
      </c>
      <c r="C1036" s="163" t="s">
        <v>145</v>
      </c>
      <c r="D1036" s="335"/>
      <c r="E1036" s="302"/>
      <c r="F1036" s="302"/>
      <c r="G1036" s="302"/>
      <c r="H1036" s="303"/>
      <c r="I1036" s="335"/>
      <c r="J1036" s="302"/>
      <c r="K1036" s="302"/>
      <c r="L1036" s="302"/>
      <c r="M1036" s="303"/>
      <c r="N1036" s="336" t="str">
        <f t="shared" si="97"/>
        <v/>
      </c>
      <c r="O1036" s="302"/>
      <c r="P1036" s="302"/>
      <c r="Q1036" s="303"/>
      <c r="R1036" s="335"/>
      <c r="S1036" s="302"/>
      <c r="T1036" s="303"/>
      <c r="U1036" s="335"/>
      <c r="V1036" s="302"/>
      <c r="W1036" s="303"/>
      <c r="X1036" s="336" t="str">
        <f t="shared" si="98"/>
        <v/>
      </c>
      <c r="Y1036" s="303"/>
      <c r="Z1036" s="335" t="str">
        <f t="shared" si="99"/>
        <v/>
      </c>
      <c r="AA1036" s="302"/>
      <c r="AB1036" s="303"/>
      <c r="AC1036" s="144"/>
      <c r="AD1036" s="145"/>
      <c r="AE1036" s="336"/>
      <c r="AF1036" s="302"/>
      <c r="AG1036" s="302"/>
      <c r="AH1036" s="303"/>
      <c r="AI1036" s="146"/>
      <c r="AJ1036" s="145"/>
      <c r="AK1036" s="336"/>
      <c r="AL1036" s="302"/>
      <c r="AM1036" s="302"/>
      <c r="AN1036" s="303"/>
      <c r="AO1036" s="146"/>
      <c r="AP1036" s="145"/>
      <c r="AQ1036" s="336"/>
      <c r="AR1036" s="302"/>
      <c r="AS1036" s="302"/>
      <c r="AT1036" s="303"/>
      <c r="AU1036" s="146"/>
      <c r="AV1036" s="145"/>
      <c r="AW1036" s="336"/>
      <c r="AX1036" s="302"/>
      <c r="AY1036" s="302"/>
      <c r="AZ1036" s="303"/>
      <c r="BA1036" s="146"/>
      <c r="BB1036" s="145"/>
      <c r="BC1036" s="336"/>
      <c r="BD1036" s="303"/>
      <c r="BE1036" s="163"/>
      <c r="BF1036" s="306"/>
      <c r="BG1036" s="302"/>
      <c r="BH1036" s="303"/>
      <c r="BI1036" s="336"/>
      <c r="BJ1036" s="303"/>
      <c r="BK1036" s="335" t="str">
        <f t="shared" si="100"/>
        <v/>
      </c>
      <c r="BL1036" s="302"/>
      <c r="BM1036" s="303"/>
      <c r="BN1036" s="306"/>
      <c r="BO1036" s="302"/>
      <c r="BP1036" s="303"/>
      <c r="BQ1036" s="306"/>
      <c r="BR1036" s="303"/>
      <c r="BS1036" s="148">
        <v>17</v>
      </c>
      <c r="BT1036" s="335"/>
      <c r="BU1036" s="302"/>
      <c r="BV1036" s="302"/>
      <c r="BW1036" s="303"/>
    </row>
    <row r="1037" spans="1:75" ht="12.75" customHeight="1" x14ac:dyDescent="0.2">
      <c r="A1037" s="171">
        <v>24</v>
      </c>
      <c r="B1037" s="163" t="s">
        <v>186</v>
      </c>
      <c r="C1037" s="163" t="s">
        <v>151</v>
      </c>
      <c r="D1037" s="335"/>
      <c r="E1037" s="302"/>
      <c r="F1037" s="302"/>
      <c r="G1037" s="302"/>
      <c r="H1037" s="303"/>
      <c r="I1037" s="335"/>
      <c r="J1037" s="302"/>
      <c r="K1037" s="302"/>
      <c r="L1037" s="302"/>
      <c r="M1037" s="303"/>
      <c r="N1037" s="336" t="str">
        <f t="shared" si="97"/>
        <v/>
      </c>
      <c r="O1037" s="302"/>
      <c r="P1037" s="302"/>
      <c r="Q1037" s="303"/>
      <c r="R1037" s="335"/>
      <c r="S1037" s="302"/>
      <c r="T1037" s="303"/>
      <c r="U1037" s="335"/>
      <c r="V1037" s="302"/>
      <c r="W1037" s="303"/>
      <c r="X1037" s="336" t="str">
        <f t="shared" si="98"/>
        <v/>
      </c>
      <c r="Y1037" s="303"/>
      <c r="Z1037" s="335" t="str">
        <f t="shared" si="99"/>
        <v/>
      </c>
      <c r="AA1037" s="302"/>
      <c r="AB1037" s="303"/>
      <c r="AC1037" s="144"/>
      <c r="AD1037" s="145"/>
      <c r="AE1037" s="336"/>
      <c r="AF1037" s="302"/>
      <c r="AG1037" s="302"/>
      <c r="AH1037" s="303"/>
      <c r="AI1037" s="146"/>
      <c r="AJ1037" s="145"/>
      <c r="AK1037" s="336"/>
      <c r="AL1037" s="302"/>
      <c r="AM1037" s="302"/>
      <c r="AN1037" s="303"/>
      <c r="AO1037" s="146"/>
      <c r="AP1037" s="145"/>
      <c r="AQ1037" s="336"/>
      <c r="AR1037" s="302"/>
      <c r="AS1037" s="302"/>
      <c r="AT1037" s="303"/>
      <c r="AU1037" s="146"/>
      <c r="AV1037" s="145"/>
      <c r="AW1037" s="336"/>
      <c r="AX1037" s="302"/>
      <c r="AY1037" s="302"/>
      <c r="AZ1037" s="303"/>
      <c r="BA1037" s="146"/>
      <c r="BB1037" s="145"/>
      <c r="BC1037" s="336"/>
      <c r="BD1037" s="303"/>
      <c r="BE1037" s="163"/>
      <c r="BF1037" s="306"/>
      <c r="BG1037" s="302"/>
      <c r="BH1037" s="303"/>
      <c r="BI1037" s="336"/>
      <c r="BJ1037" s="303"/>
      <c r="BK1037" s="335" t="str">
        <f t="shared" si="100"/>
        <v/>
      </c>
      <c r="BL1037" s="302"/>
      <c r="BM1037" s="303"/>
      <c r="BN1037" s="306"/>
      <c r="BO1037" s="302"/>
      <c r="BP1037" s="303"/>
      <c r="BQ1037" s="306"/>
      <c r="BR1037" s="303"/>
      <c r="BS1037" s="148">
        <v>18</v>
      </c>
      <c r="BT1037" s="335"/>
      <c r="BU1037" s="302"/>
      <c r="BV1037" s="302"/>
      <c r="BW1037" s="303"/>
    </row>
    <row r="1038" spans="1:75" ht="12.75" customHeight="1" x14ac:dyDescent="0.2">
      <c r="A1038" s="171">
        <v>24</v>
      </c>
      <c r="B1038" s="163" t="s">
        <v>195</v>
      </c>
      <c r="C1038" s="163" t="s">
        <v>158</v>
      </c>
      <c r="D1038" s="335"/>
      <c r="E1038" s="302"/>
      <c r="F1038" s="302"/>
      <c r="G1038" s="302"/>
      <c r="H1038" s="303"/>
      <c r="I1038" s="335"/>
      <c r="J1038" s="302"/>
      <c r="K1038" s="302"/>
      <c r="L1038" s="302"/>
      <c r="M1038" s="303"/>
      <c r="N1038" s="336" t="str">
        <f t="shared" si="97"/>
        <v/>
      </c>
      <c r="O1038" s="302"/>
      <c r="P1038" s="302"/>
      <c r="Q1038" s="303"/>
      <c r="R1038" s="335"/>
      <c r="S1038" s="302"/>
      <c r="T1038" s="303"/>
      <c r="U1038" s="335"/>
      <c r="V1038" s="302"/>
      <c r="W1038" s="303"/>
      <c r="X1038" s="336" t="str">
        <f t="shared" si="98"/>
        <v/>
      </c>
      <c r="Y1038" s="303"/>
      <c r="Z1038" s="335" t="str">
        <f t="shared" si="99"/>
        <v/>
      </c>
      <c r="AA1038" s="302"/>
      <c r="AB1038" s="303"/>
      <c r="AC1038" s="144"/>
      <c r="AD1038" s="145"/>
      <c r="AE1038" s="336"/>
      <c r="AF1038" s="302"/>
      <c r="AG1038" s="302"/>
      <c r="AH1038" s="303"/>
      <c r="AI1038" s="146"/>
      <c r="AJ1038" s="145"/>
      <c r="AK1038" s="336"/>
      <c r="AL1038" s="302"/>
      <c r="AM1038" s="302"/>
      <c r="AN1038" s="303"/>
      <c r="AO1038" s="146"/>
      <c r="AP1038" s="145"/>
      <c r="AQ1038" s="336"/>
      <c r="AR1038" s="302"/>
      <c r="AS1038" s="302"/>
      <c r="AT1038" s="303"/>
      <c r="AU1038" s="146"/>
      <c r="AV1038" s="145"/>
      <c r="AW1038" s="336"/>
      <c r="AX1038" s="302"/>
      <c r="AY1038" s="302"/>
      <c r="AZ1038" s="303"/>
      <c r="BA1038" s="146"/>
      <c r="BB1038" s="145"/>
      <c r="BC1038" s="336"/>
      <c r="BD1038" s="303"/>
      <c r="BE1038" s="163"/>
      <c r="BF1038" s="306"/>
      <c r="BG1038" s="302"/>
      <c r="BH1038" s="303"/>
      <c r="BI1038" s="336"/>
      <c r="BJ1038" s="303"/>
      <c r="BK1038" s="335" t="str">
        <f t="shared" si="100"/>
        <v/>
      </c>
      <c r="BL1038" s="302"/>
      <c r="BM1038" s="303"/>
      <c r="BN1038" s="306"/>
      <c r="BO1038" s="302"/>
      <c r="BP1038" s="303"/>
      <c r="BQ1038" s="306"/>
      <c r="BR1038" s="303"/>
      <c r="BS1038" s="148">
        <v>19</v>
      </c>
      <c r="BT1038" s="335"/>
      <c r="BU1038" s="302"/>
      <c r="BV1038" s="302"/>
      <c r="BW1038" s="303"/>
    </row>
    <row r="1039" spans="1:75" ht="12.75" customHeight="1" x14ac:dyDescent="0.2">
      <c r="A1039" s="171">
        <v>24</v>
      </c>
      <c r="B1039" s="163" t="s">
        <v>201</v>
      </c>
      <c r="C1039" s="163" t="s">
        <v>163</v>
      </c>
      <c r="D1039" s="335"/>
      <c r="E1039" s="302"/>
      <c r="F1039" s="302"/>
      <c r="G1039" s="302"/>
      <c r="H1039" s="303"/>
      <c r="I1039" s="335"/>
      <c r="J1039" s="302"/>
      <c r="K1039" s="302"/>
      <c r="L1039" s="302"/>
      <c r="M1039" s="303"/>
      <c r="N1039" s="336" t="str">
        <f t="shared" si="97"/>
        <v/>
      </c>
      <c r="O1039" s="302"/>
      <c r="P1039" s="302"/>
      <c r="Q1039" s="303"/>
      <c r="R1039" s="335"/>
      <c r="S1039" s="302"/>
      <c r="T1039" s="303"/>
      <c r="U1039" s="335"/>
      <c r="V1039" s="302"/>
      <c r="W1039" s="303"/>
      <c r="X1039" s="336" t="str">
        <f t="shared" si="98"/>
        <v/>
      </c>
      <c r="Y1039" s="303"/>
      <c r="Z1039" s="335" t="str">
        <f t="shared" si="99"/>
        <v/>
      </c>
      <c r="AA1039" s="302"/>
      <c r="AB1039" s="303"/>
      <c r="AC1039" s="144"/>
      <c r="AD1039" s="145"/>
      <c r="AE1039" s="336"/>
      <c r="AF1039" s="302"/>
      <c r="AG1039" s="302"/>
      <c r="AH1039" s="303"/>
      <c r="AI1039" s="146"/>
      <c r="AJ1039" s="145"/>
      <c r="AK1039" s="336"/>
      <c r="AL1039" s="302"/>
      <c r="AM1039" s="302"/>
      <c r="AN1039" s="303"/>
      <c r="AO1039" s="146"/>
      <c r="AP1039" s="145"/>
      <c r="AQ1039" s="336"/>
      <c r="AR1039" s="302"/>
      <c r="AS1039" s="302"/>
      <c r="AT1039" s="303"/>
      <c r="AU1039" s="146"/>
      <c r="AV1039" s="145"/>
      <c r="AW1039" s="336"/>
      <c r="AX1039" s="302"/>
      <c r="AY1039" s="302"/>
      <c r="AZ1039" s="303"/>
      <c r="BA1039" s="146"/>
      <c r="BB1039" s="145"/>
      <c r="BC1039" s="336"/>
      <c r="BD1039" s="303"/>
      <c r="BE1039" s="163"/>
      <c r="BF1039" s="306"/>
      <c r="BG1039" s="302"/>
      <c r="BH1039" s="303"/>
      <c r="BI1039" s="336"/>
      <c r="BJ1039" s="303"/>
      <c r="BK1039" s="335" t="str">
        <f t="shared" si="100"/>
        <v/>
      </c>
      <c r="BL1039" s="302"/>
      <c r="BM1039" s="303"/>
      <c r="BN1039" s="306"/>
      <c r="BO1039" s="302"/>
      <c r="BP1039" s="303"/>
      <c r="BQ1039" s="306"/>
      <c r="BR1039" s="303"/>
      <c r="BS1039" s="148">
        <v>20</v>
      </c>
      <c r="BT1039" s="335"/>
      <c r="BU1039" s="302"/>
      <c r="BV1039" s="302"/>
      <c r="BW1039" s="303"/>
    </row>
    <row r="1040" spans="1:75" ht="12.75" customHeight="1" x14ac:dyDescent="0.2">
      <c r="A1040" s="171">
        <v>24</v>
      </c>
      <c r="B1040" s="163" t="s">
        <v>209</v>
      </c>
      <c r="C1040" s="163" t="s">
        <v>171</v>
      </c>
      <c r="D1040" s="335"/>
      <c r="E1040" s="302"/>
      <c r="F1040" s="302"/>
      <c r="G1040" s="302"/>
      <c r="H1040" s="303"/>
      <c r="I1040" s="335"/>
      <c r="J1040" s="302"/>
      <c r="K1040" s="302"/>
      <c r="L1040" s="302"/>
      <c r="M1040" s="303"/>
      <c r="N1040" s="336" t="str">
        <f t="shared" si="97"/>
        <v/>
      </c>
      <c r="O1040" s="302"/>
      <c r="P1040" s="302"/>
      <c r="Q1040" s="303"/>
      <c r="R1040" s="335"/>
      <c r="S1040" s="302"/>
      <c r="T1040" s="303"/>
      <c r="U1040" s="335"/>
      <c r="V1040" s="302"/>
      <c r="W1040" s="303"/>
      <c r="X1040" s="336" t="str">
        <f t="shared" si="98"/>
        <v/>
      </c>
      <c r="Y1040" s="303"/>
      <c r="Z1040" s="335" t="str">
        <f t="shared" si="99"/>
        <v/>
      </c>
      <c r="AA1040" s="302"/>
      <c r="AB1040" s="303"/>
      <c r="AC1040" s="144"/>
      <c r="AD1040" s="145"/>
      <c r="AE1040" s="336"/>
      <c r="AF1040" s="302"/>
      <c r="AG1040" s="302"/>
      <c r="AH1040" s="303"/>
      <c r="AI1040" s="146"/>
      <c r="AJ1040" s="145"/>
      <c r="AK1040" s="336"/>
      <c r="AL1040" s="302"/>
      <c r="AM1040" s="302"/>
      <c r="AN1040" s="303"/>
      <c r="AO1040" s="146"/>
      <c r="AP1040" s="145"/>
      <c r="AQ1040" s="336"/>
      <c r="AR1040" s="302"/>
      <c r="AS1040" s="302"/>
      <c r="AT1040" s="303"/>
      <c r="AU1040" s="146"/>
      <c r="AV1040" s="145"/>
      <c r="AW1040" s="336"/>
      <c r="AX1040" s="302"/>
      <c r="AY1040" s="302"/>
      <c r="AZ1040" s="303"/>
      <c r="BA1040" s="146"/>
      <c r="BB1040" s="145"/>
      <c r="BC1040" s="336"/>
      <c r="BD1040" s="303"/>
      <c r="BE1040" s="163"/>
      <c r="BF1040" s="306"/>
      <c r="BG1040" s="302"/>
      <c r="BH1040" s="303"/>
      <c r="BI1040" s="336"/>
      <c r="BJ1040" s="303"/>
      <c r="BK1040" s="335" t="str">
        <f t="shared" si="100"/>
        <v/>
      </c>
      <c r="BL1040" s="302"/>
      <c r="BM1040" s="303"/>
      <c r="BN1040" s="306"/>
      <c r="BO1040" s="302"/>
      <c r="BP1040" s="303"/>
      <c r="BQ1040" s="306"/>
      <c r="BR1040" s="303"/>
      <c r="BS1040" s="148">
        <v>21</v>
      </c>
      <c r="BT1040" s="335"/>
      <c r="BU1040" s="302"/>
      <c r="BV1040" s="302"/>
      <c r="BW1040" s="303"/>
    </row>
    <row r="1041" spans="1:75" ht="12.75" customHeight="1" x14ac:dyDescent="0.2">
      <c r="A1041" s="171">
        <v>24</v>
      </c>
      <c r="B1041" s="163" t="s">
        <v>216</v>
      </c>
      <c r="C1041" s="163" t="s">
        <v>177</v>
      </c>
      <c r="D1041" s="335"/>
      <c r="E1041" s="302"/>
      <c r="F1041" s="302"/>
      <c r="G1041" s="302"/>
      <c r="H1041" s="303"/>
      <c r="I1041" s="335"/>
      <c r="J1041" s="302"/>
      <c r="K1041" s="302"/>
      <c r="L1041" s="302"/>
      <c r="M1041" s="303"/>
      <c r="N1041" s="336" t="str">
        <f t="shared" si="97"/>
        <v/>
      </c>
      <c r="O1041" s="302"/>
      <c r="P1041" s="302"/>
      <c r="Q1041" s="303"/>
      <c r="R1041" s="335"/>
      <c r="S1041" s="302"/>
      <c r="T1041" s="303"/>
      <c r="U1041" s="335"/>
      <c r="V1041" s="302"/>
      <c r="W1041" s="303"/>
      <c r="X1041" s="336" t="str">
        <f t="shared" si="98"/>
        <v/>
      </c>
      <c r="Y1041" s="303"/>
      <c r="Z1041" s="335" t="str">
        <f t="shared" si="99"/>
        <v/>
      </c>
      <c r="AA1041" s="302"/>
      <c r="AB1041" s="303"/>
      <c r="AC1041" s="144"/>
      <c r="AD1041" s="145"/>
      <c r="AE1041" s="336"/>
      <c r="AF1041" s="302"/>
      <c r="AG1041" s="302"/>
      <c r="AH1041" s="303"/>
      <c r="AI1041" s="146"/>
      <c r="AJ1041" s="145"/>
      <c r="AK1041" s="336"/>
      <c r="AL1041" s="302"/>
      <c r="AM1041" s="302"/>
      <c r="AN1041" s="303"/>
      <c r="AO1041" s="146"/>
      <c r="AP1041" s="145"/>
      <c r="AQ1041" s="336"/>
      <c r="AR1041" s="302"/>
      <c r="AS1041" s="302"/>
      <c r="AT1041" s="303"/>
      <c r="AU1041" s="146"/>
      <c r="AV1041" s="145"/>
      <c r="AW1041" s="336"/>
      <c r="AX1041" s="302"/>
      <c r="AY1041" s="302"/>
      <c r="AZ1041" s="303"/>
      <c r="BA1041" s="146"/>
      <c r="BB1041" s="145"/>
      <c r="BC1041" s="336"/>
      <c r="BD1041" s="303"/>
      <c r="BE1041" s="163"/>
      <c r="BF1041" s="306"/>
      <c r="BG1041" s="302"/>
      <c r="BH1041" s="303"/>
      <c r="BI1041" s="336"/>
      <c r="BJ1041" s="303"/>
      <c r="BK1041" s="335" t="str">
        <f t="shared" si="100"/>
        <v/>
      </c>
      <c r="BL1041" s="302"/>
      <c r="BM1041" s="303"/>
      <c r="BN1041" s="306"/>
      <c r="BO1041" s="302"/>
      <c r="BP1041" s="303"/>
      <c r="BQ1041" s="306"/>
      <c r="BR1041" s="303"/>
      <c r="BS1041" s="148">
        <v>22</v>
      </c>
      <c r="BT1041" s="335"/>
      <c r="BU1041" s="302"/>
      <c r="BV1041" s="302"/>
      <c r="BW1041" s="303"/>
    </row>
    <row r="1042" spans="1:75" ht="12.75" customHeight="1" x14ac:dyDescent="0.2">
      <c r="A1042" s="171">
        <v>24</v>
      </c>
      <c r="B1042" s="163" t="s">
        <v>224</v>
      </c>
      <c r="C1042" s="163" t="s">
        <v>186</v>
      </c>
      <c r="D1042" s="335"/>
      <c r="E1042" s="302"/>
      <c r="F1042" s="302"/>
      <c r="G1042" s="302"/>
      <c r="H1042" s="303"/>
      <c r="I1042" s="335"/>
      <c r="J1042" s="302"/>
      <c r="K1042" s="302"/>
      <c r="L1042" s="302"/>
      <c r="M1042" s="303"/>
      <c r="N1042" s="336" t="str">
        <f t="shared" si="97"/>
        <v/>
      </c>
      <c r="O1042" s="302"/>
      <c r="P1042" s="302"/>
      <c r="Q1042" s="303"/>
      <c r="R1042" s="335"/>
      <c r="S1042" s="302"/>
      <c r="T1042" s="303"/>
      <c r="U1042" s="335"/>
      <c r="V1042" s="302"/>
      <c r="W1042" s="303"/>
      <c r="X1042" s="336" t="str">
        <f t="shared" si="98"/>
        <v/>
      </c>
      <c r="Y1042" s="303"/>
      <c r="Z1042" s="335" t="str">
        <f t="shared" si="99"/>
        <v/>
      </c>
      <c r="AA1042" s="302"/>
      <c r="AB1042" s="303"/>
      <c r="AC1042" s="144"/>
      <c r="AD1042" s="145"/>
      <c r="AE1042" s="336"/>
      <c r="AF1042" s="302"/>
      <c r="AG1042" s="302"/>
      <c r="AH1042" s="303"/>
      <c r="AI1042" s="146"/>
      <c r="AJ1042" s="145"/>
      <c r="AK1042" s="336"/>
      <c r="AL1042" s="302"/>
      <c r="AM1042" s="302"/>
      <c r="AN1042" s="303"/>
      <c r="AO1042" s="146"/>
      <c r="AP1042" s="145"/>
      <c r="AQ1042" s="336"/>
      <c r="AR1042" s="302"/>
      <c r="AS1042" s="302"/>
      <c r="AT1042" s="303"/>
      <c r="AU1042" s="146"/>
      <c r="AV1042" s="145"/>
      <c r="AW1042" s="336"/>
      <c r="AX1042" s="302"/>
      <c r="AY1042" s="302"/>
      <c r="AZ1042" s="303"/>
      <c r="BA1042" s="146"/>
      <c r="BB1042" s="145"/>
      <c r="BC1042" s="336"/>
      <c r="BD1042" s="303"/>
      <c r="BE1042" s="163"/>
      <c r="BF1042" s="306"/>
      <c r="BG1042" s="302"/>
      <c r="BH1042" s="303"/>
      <c r="BI1042" s="336"/>
      <c r="BJ1042" s="303"/>
      <c r="BK1042" s="335" t="str">
        <f t="shared" si="100"/>
        <v/>
      </c>
      <c r="BL1042" s="302"/>
      <c r="BM1042" s="303"/>
      <c r="BN1042" s="306"/>
      <c r="BO1042" s="302"/>
      <c r="BP1042" s="303"/>
      <c r="BQ1042" s="306"/>
      <c r="BR1042" s="303"/>
      <c r="BS1042" s="148">
        <v>23</v>
      </c>
      <c r="BT1042" s="335"/>
      <c r="BU1042" s="302"/>
      <c r="BV1042" s="302"/>
      <c r="BW1042" s="303"/>
    </row>
    <row r="1043" spans="1:75" ht="12.75" customHeight="1" x14ac:dyDescent="0.2">
      <c r="A1043" s="171">
        <v>24</v>
      </c>
      <c r="B1043" s="163" t="s">
        <v>232</v>
      </c>
      <c r="C1043" s="163" t="s">
        <v>195</v>
      </c>
      <c r="D1043" s="335"/>
      <c r="E1043" s="302"/>
      <c r="F1043" s="302"/>
      <c r="G1043" s="302"/>
      <c r="H1043" s="303"/>
      <c r="I1043" s="335"/>
      <c r="J1043" s="302"/>
      <c r="K1043" s="302"/>
      <c r="L1043" s="302"/>
      <c r="M1043" s="303"/>
      <c r="N1043" s="336" t="str">
        <f t="shared" si="97"/>
        <v/>
      </c>
      <c r="O1043" s="302"/>
      <c r="P1043" s="302"/>
      <c r="Q1043" s="303"/>
      <c r="R1043" s="335"/>
      <c r="S1043" s="302"/>
      <c r="T1043" s="303"/>
      <c r="U1043" s="335"/>
      <c r="V1043" s="302"/>
      <c r="W1043" s="303"/>
      <c r="X1043" s="336" t="str">
        <f t="shared" si="98"/>
        <v/>
      </c>
      <c r="Y1043" s="303"/>
      <c r="Z1043" s="335" t="str">
        <f t="shared" si="99"/>
        <v/>
      </c>
      <c r="AA1043" s="302"/>
      <c r="AB1043" s="303"/>
      <c r="AC1043" s="144"/>
      <c r="AD1043" s="145"/>
      <c r="AE1043" s="336"/>
      <c r="AF1043" s="302"/>
      <c r="AG1043" s="302"/>
      <c r="AH1043" s="303"/>
      <c r="AI1043" s="146"/>
      <c r="AJ1043" s="145"/>
      <c r="AK1043" s="336"/>
      <c r="AL1043" s="302"/>
      <c r="AM1043" s="302"/>
      <c r="AN1043" s="303"/>
      <c r="AO1043" s="146"/>
      <c r="AP1043" s="145"/>
      <c r="AQ1043" s="336"/>
      <c r="AR1043" s="302"/>
      <c r="AS1043" s="302"/>
      <c r="AT1043" s="303"/>
      <c r="AU1043" s="146"/>
      <c r="AV1043" s="145"/>
      <c r="AW1043" s="336"/>
      <c r="AX1043" s="302"/>
      <c r="AY1043" s="302"/>
      <c r="AZ1043" s="303"/>
      <c r="BA1043" s="146"/>
      <c r="BB1043" s="145"/>
      <c r="BC1043" s="336"/>
      <c r="BD1043" s="303"/>
      <c r="BE1043" s="163"/>
      <c r="BF1043" s="306"/>
      <c r="BG1043" s="302"/>
      <c r="BH1043" s="303"/>
      <c r="BI1043" s="336"/>
      <c r="BJ1043" s="303"/>
      <c r="BK1043" s="335" t="str">
        <f t="shared" si="100"/>
        <v/>
      </c>
      <c r="BL1043" s="302"/>
      <c r="BM1043" s="303"/>
      <c r="BN1043" s="306"/>
      <c r="BO1043" s="302"/>
      <c r="BP1043" s="303"/>
      <c r="BQ1043" s="306"/>
      <c r="BR1043" s="303"/>
      <c r="BS1043" s="148">
        <v>24</v>
      </c>
      <c r="BT1043" s="335"/>
      <c r="BU1043" s="302"/>
      <c r="BV1043" s="302"/>
      <c r="BW1043" s="303"/>
    </row>
    <row r="1044" spans="1:75" ht="12.75" customHeight="1" x14ac:dyDescent="0.2">
      <c r="A1044" s="171">
        <v>24</v>
      </c>
      <c r="B1044" s="163" t="s">
        <v>239</v>
      </c>
      <c r="C1044" s="163" t="s">
        <v>201</v>
      </c>
      <c r="D1044" s="335"/>
      <c r="E1044" s="302"/>
      <c r="F1044" s="302"/>
      <c r="G1044" s="302"/>
      <c r="H1044" s="303"/>
      <c r="I1044" s="335"/>
      <c r="J1044" s="302"/>
      <c r="K1044" s="302"/>
      <c r="L1044" s="302"/>
      <c r="M1044" s="303"/>
      <c r="N1044" s="336" t="str">
        <f t="shared" si="97"/>
        <v/>
      </c>
      <c r="O1044" s="302"/>
      <c r="P1044" s="302"/>
      <c r="Q1044" s="303"/>
      <c r="R1044" s="335"/>
      <c r="S1044" s="302"/>
      <c r="T1044" s="303"/>
      <c r="U1044" s="335"/>
      <c r="V1044" s="302"/>
      <c r="W1044" s="303"/>
      <c r="X1044" s="336" t="str">
        <f t="shared" si="98"/>
        <v/>
      </c>
      <c r="Y1044" s="303"/>
      <c r="Z1044" s="335" t="str">
        <f t="shared" si="99"/>
        <v/>
      </c>
      <c r="AA1044" s="302"/>
      <c r="AB1044" s="303"/>
      <c r="AC1044" s="144"/>
      <c r="AD1044" s="145"/>
      <c r="AE1044" s="336"/>
      <c r="AF1044" s="302"/>
      <c r="AG1044" s="302"/>
      <c r="AH1044" s="303"/>
      <c r="AI1044" s="146"/>
      <c r="AJ1044" s="145"/>
      <c r="AK1044" s="336"/>
      <c r="AL1044" s="302"/>
      <c r="AM1044" s="302"/>
      <c r="AN1044" s="303"/>
      <c r="AO1044" s="146"/>
      <c r="AP1044" s="145"/>
      <c r="AQ1044" s="336"/>
      <c r="AR1044" s="302"/>
      <c r="AS1044" s="302"/>
      <c r="AT1044" s="303"/>
      <c r="AU1044" s="146"/>
      <c r="AV1044" s="145"/>
      <c r="AW1044" s="336"/>
      <c r="AX1044" s="302"/>
      <c r="AY1044" s="302"/>
      <c r="AZ1044" s="303"/>
      <c r="BA1044" s="146"/>
      <c r="BB1044" s="145"/>
      <c r="BC1044" s="336"/>
      <c r="BD1044" s="303"/>
      <c r="BE1044" s="163"/>
      <c r="BF1044" s="306"/>
      <c r="BG1044" s="302"/>
      <c r="BH1044" s="303"/>
      <c r="BI1044" s="336"/>
      <c r="BJ1044" s="303"/>
      <c r="BK1044" s="335" t="str">
        <f t="shared" si="100"/>
        <v/>
      </c>
      <c r="BL1044" s="302"/>
      <c r="BM1044" s="303"/>
      <c r="BN1044" s="306"/>
      <c r="BO1044" s="302"/>
      <c r="BP1044" s="303"/>
      <c r="BQ1044" s="306"/>
      <c r="BR1044" s="303"/>
      <c r="BS1044" s="147" t="s">
        <v>19</v>
      </c>
      <c r="BT1044" s="335"/>
      <c r="BU1044" s="302"/>
      <c r="BV1044" s="302"/>
      <c r="BW1044" s="303"/>
    </row>
    <row r="1045" spans="1:75" ht="12.75" customHeight="1" x14ac:dyDescent="0.2">
      <c r="A1045" s="171">
        <v>24</v>
      </c>
      <c r="B1045" s="162" t="s">
        <v>2</v>
      </c>
      <c r="C1045" s="162" t="s">
        <v>209</v>
      </c>
      <c r="D1045" s="335"/>
      <c r="E1045" s="302"/>
      <c r="F1045" s="302"/>
      <c r="G1045" s="302"/>
      <c r="H1045" s="303"/>
      <c r="I1045" s="335"/>
      <c r="J1045" s="302"/>
      <c r="K1045" s="302"/>
      <c r="L1045" s="302"/>
      <c r="M1045" s="303"/>
      <c r="N1045" s="336" t="str">
        <f t="shared" si="97"/>
        <v/>
      </c>
      <c r="O1045" s="302"/>
      <c r="P1045" s="302"/>
      <c r="Q1045" s="303"/>
      <c r="R1045" s="335"/>
      <c r="S1045" s="302"/>
      <c r="T1045" s="303"/>
      <c r="U1045" s="335"/>
      <c r="V1045" s="302"/>
      <c r="W1045" s="303"/>
      <c r="X1045" s="336" t="str">
        <f t="shared" si="98"/>
        <v/>
      </c>
      <c r="Y1045" s="303"/>
      <c r="Z1045" s="335" t="str">
        <f t="shared" si="99"/>
        <v/>
      </c>
      <c r="AA1045" s="302"/>
      <c r="AB1045" s="303"/>
      <c r="AC1045" s="144"/>
      <c r="AD1045" s="145"/>
      <c r="AE1045" s="336"/>
      <c r="AF1045" s="302"/>
      <c r="AG1045" s="302"/>
      <c r="AH1045" s="303"/>
      <c r="AI1045" s="146"/>
      <c r="AJ1045" s="145"/>
      <c r="AK1045" s="336"/>
      <c r="AL1045" s="302"/>
      <c r="AM1045" s="302"/>
      <c r="AN1045" s="303"/>
      <c r="AO1045" s="146"/>
      <c r="AP1045" s="145"/>
      <c r="AQ1045" s="336"/>
      <c r="AR1045" s="302"/>
      <c r="AS1045" s="302"/>
      <c r="AT1045" s="303"/>
      <c r="AU1045" s="146"/>
      <c r="AV1045" s="145"/>
      <c r="AW1045" s="336"/>
      <c r="AX1045" s="302"/>
      <c r="AY1045" s="302"/>
      <c r="AZ1045" s="303"/>
      <c r="BA1045" s="146"/>
      <c r="BB1045" s="145"/>
      <c r="BC1045" s="336"/>
      <c r="BD1045" s="303"/>
      <c r="BE1045" s="163"/>
      <c r="BF1045" s="306"/>
      <c r="BG1045" s="302"/>
      <c r="BH1045" s="303"/>
      <c r="BI1045" s="336"/>
      <c r="BJ1045" s="303"/>
      <c r="BK1045" s="335" t="str">
        <f t="shared" si="100"/>
        <v/>
      </c>
      <c r="BL1045" s="302"/>
      <c r="BM1045" s="303"/>
      <c r="BN1045" s="306"/>
      <c r="BO1045" s="302"/>
      <c r="BP1045" s="303"/>
      <c r="BQ1045" s="306"/>
      <c r="BR1045" s="303"/>
      <c r="BS1045" s="147" t="s">
        <v>27</v>
      </c>
      <c r="BT1045" s="335"/>
      <c r="BU1045" s="302"/>
      <c r="BV1045" s="302"/>
      <c r="BW1045" s="303"/>
    </row>
    <row r="1046" spans="1:75" ht="12.75" customHeight="1" x14ac:dyDescent="0.2">
      <c r="A1046" s="171">
        <v>24</v>
      </c>
      <c r="B1046" s="162" t="s">
        <v>19</v>
      </c>
      <c r="C1046" s="162" t="s">
        <v>216</v>
      </c>
      <c r="D1046" s="335"/>
      <c r="E1046" s="302"/>
      <c r="F1046" s="302"/>
      <c r="G1046" s="302"/>
      <c r="H1046" s="303"/>
      <c r="I1046" s="335"/>
      <c r="J1046" s="302"/>
      <c r="K1046" s="302"/>
      <c r="L1046" s="302"/>
      <c r="M1046" s="303"/>
      <c r="N1046" s="336" t="str">
        <f t="shared" si="97"/>
        <v/>
      </c>
      <c r="O1046" s="302"/>
      <c r="P1046" s="302"/>
      <c r="Q1046" s="303"/>
      <c r="R1046" s="335"/>
      <c r="S1046" s="302"/>
      <c r="T1046" s="303"/>
      <c r="U1046" s="335"/>
      <c r="V1046" s="302"/>
      <c r="W1046" s="303"/>
      <c r="X1046" s="336" t="str">
        <f t="shared" si="98"/>
        <v/>
      </c>
      <c r="Y1046" s="303"/>
      <c r="Z1046" s="335" t="str">
        <f t="shared" si="99"/>
        <v/>
      </c>
      <c r="AA1046" s="302"/>
      <c r="AB1046" s="303"/>
      <c r="AC1046" s="144"/>
      <c r="AD1046" s="145"/>
      <c r="AE1046" s="336"/>
      <c r="AF1046" s="302"/>
      <c r="AG1046" s="302"/>
      <c r="AH1046" s="303"/>
      <c r="AI1046" s="146"/>
      <c r="AJ1046" s="145"/>
      <c r="AK1046" s="336"/>
      <c r="AL1046" s="302"/>
      <c r="AM1046" s="302"/>
      <c r="AN1046" s="303"/>
      <c r="AO1046" s="146"/>
      <c r="AP1046" s="145"/>
      <c r="AQ1046" s="336"/>
      <c r="AR1046" s="302"/>
      <c r="AS1046" s="302"/>
      <c r="AT1046" s="303"/>
      <c r="AU1046" s="146"/>
      <c r="AV1046" s="145"/>
      <c r="AW1046" s="336"/>
      <c r="AX1046" s="302"/>
      <c r="AY1046" s="302"/>
      <c r="AZ1046" s="303"/>
      <c r="BA1046" s="146"/>
      <c r="BB1046" s="145"/>
      <c r="BC1046" s="336"/>
      <c r="BD1046" s="303"/>
      <c r="BE1046" s="163"/>
      <c r="BF1046" s="306"/>
      <c r="BG1046" s="302"/>
      <c r="BH1046" s="303"/>
      <c r="BI1046" s="336"/>
      <c r="BJ1046" s="303"/>
      <c r="BK1046" s="335" t="str">
        <f t="shared" si="100"/>
        <v/>
      </c>
      <c r="BL1046" s="302"/>
      <c r="BM1046" s="303"/>
      <c r="BN1046" s="306"/>
      <c r="BO1046" s="302"/>
      <c r="BP1046" s="303"/>
      <c r="BQ1046" s="306"/>
      <c r="BR1046" s="303"/>
      <c r="BS1046" s="147" t="s">
        <v>33</v>
      </c>
      <c r="BT1046" s="335"/>
      <c r="BU1046" s="302"/>
      <c r="BV1046" s="302"/>
      <c r="BW1046" s="303"/>
    </row>
    <row r="1047" spans="1:75" ht="12.75" customHeight="1" x14ac:dyDescent="0.2">
      <c r="A1047" s="171">
        <v>24</v>
      </c>
      <c r="B1047" s="162" t="s">
        <v>27</v>
      </c>
      <c r="C1047" s="162" t="s">
        <v>224</v>
      </c>
      <c r="D1047" s="335"/>
      <c r="E1047" s="302"/>
      <c r="F1047" s="302"/>
      <c r="G1047" s="302"/>
      <c r="H1047" s="303"/>
      <c r="I1047" s="335"/>
      <c r="J1047" s="302"/>
      <c r="K1047" s="302"/>
      <c r="L1047" s="302"/>
      <c r="M1047" s="303"/>
      <c r="N1047" s="336" t="str">
        <f t="shared" si="97"/>
        <v/>
      </c>
      <c r="O1047" s="302"/>
      <c r="P1047" s="302"/>
      <c r="Q1047" s="303"/>
      <c r="R1047" s="335"/>
      <c r="S1047" s="302"/>
      <c r="T1047" s="303"/>
      <c r="U1047" s="335"/>
      <c r="V1047" s="302"/>
      <c r="W1047" s="303"/>
      <c r="X1047" s="336" t="str">
        <f t="shared" si="98"/>
        <v/>
      </c>
      <c r="Y1047" s="303"/>
      <c r="Z1047" s="335" t="str">
        <f t="shared" si="99"/>
        <v/>
      </c>
      <c r="AA1047" s="302"/>
      <c r="AB1047" s="303"/>
      <c r="AC1047" s="144"/>
      <c r="AD1047" s="145"/>
      <c r="AE1047" s="336"/>
      <c r="AF1047" s="302"/>
      <c r="AG1047" s="302"/>
      <c r="AH1047" s="303"/>
      <c r="AI1047" s="146"/>
      <c r="AJ1047" s="145"/>
      <c r="AK1047" s="336"/>
      <c r="AL1047" s="302"/>
      <c r="AM1047" s="302"/>
      <c r="AN1047" s="303"/>
      <c r="AO1047" s="146"/>
      <c r="AP1047" s="145"/>
      <c r="AQ1047" s="336"/>
      <c r="AR1047" s="302"/>
      <c r="AS1047" s="302"/>
      <c r="AT1047" s="303"/>
      <c r="AU1047" s="146"/>
      <c r="AV1047" s="145"/>
      <c r="AW1047" s="336"/>
      <c r="AX1047" s="302"/>
      <c r="AY1047" s="302"/>
      <c r="AZ1047" s="303"/>
      <c r="BA1047" s="146"/>
      <c r="BB1047" s="145"/>
      <c r="BC1047" s="336"/>
      <c r="BD1047" s="303"/>
      <c r="BE1047" s="163"/>
      <c r="BF1047" s="306"/>
      <c r="BG1047" s="302"/>
      <c r="BH1047" s="303"/>
      <c r="BI1047" s="336"/>
      <c r="BJ1047" s="303"/>
      <c r="BK1047" s="335" t="str">
        <f t="shared" si="100"/>
        <v/>
      </c>
      <c r="BL1047" s="302"/>
      <c r="BM1047" s="303"/>
      <c r="BN1047" s="306"/>
      <c r="BO1047" s="302"/>
      <c r="BP1047" s="303"/>
      <c r="BQ1047" s="306"/>
      <c r="BR1047" s="303"/>
      <c r="BS1047" s="147" t="s">
        <v>47</v>
      </c>
      <c r="BT1047" s="335"/>
      <c r="BU1047" s="302"/>
      <c r="BV1047" s="302"/>
      <c r="BW1047" s="303"/>
    </row>
    <row r="1048" spans="1:75" ht="12.75" customHeight="1" x14ac:dyDescent="0.2">
      <c r="A1048" s="171">
        <v>24</v>
      </c>
      <c r="B1048" s="162" t="s">
        <v>33</v>
      </c>
      <c r="C1048" s="162" t="s">
        <v>232</v>
      </c>
      <c r="D1048" s="335"/>
      <c r="E1048" s="302"/>
      <c r="F1048" s="302"/>
      <c r="G1048" s="302"/>
      <c r="H1048" s="303"/>
      <c r="I1048" s="335"/>
      <c r="J1048" s="302"/>
      <c r="K1048" s="302"/>
      <c r="L1048" s="302"/>
      <c r="M1048" s="303"/>
      <c r="N1048" s="336" t="str">
        <f t="shared" si="97"/>
        <v/>
      </c>
      <c r="O1048" s="302"/>
      <c r="P1048" s="302"/>
      <c r="Q1048" s="303"/>
      <c r="R1048" s="335"/>
      <c r="S1048" s="302"/>
      <c r="T1048" s="303"/>
      <c r="U1048" s="335"/>
      <c r="V1048" s="302"/>
      <c r="W1048" s="303"/>
      <c r="X1048" s="336" t="str">
        <f t="shared" si="98"/>
        <v/>
      </c>
      <c r="Y1048" s="303"/>
      <c r="Z1048" s="335" t="str">
        <f t="shared" si="99"/>
        <v/>
      </c>
      <c r="AA1048" s="302"/>
      <c r="AB1048" s="303"/>
      <c r="AC1048" s="144"/>
      <c r="AD1048" s="145"/>
      <c r="AE1048" s="336"/>
      <c r="AF1048" s="302"/>
      <c r="AG1048" s="302"/>
      <c r="AH1048" s="303"/>
      <c r="AI1048" s="146"/>
      <c r="AJ1048" s="145"/>
      <c r="AK1048" s="336"/>
      <c r="AL1048" s="302"/>
      <c r="AM1048" s="302"/>
      <c r="AN1048" s="303"/>
      <c r="AO1048" s="146"/>
      <c r="AP1048" s="145"/>
      <c r="AQ1048" s="336"/>
      <c r="AR1048" s="302"/>
      <c r="AS1048" s="302"/>
      <c r="AT1048" s="303"/>
      <c r="AU1048" s="146"/>
      <c r="AV1048" s="145"/>
      <c r="AW1048" s="336"/>
      <c r="AX1048" s="302"/>
      <c r="AY1048" s="302"/>
      <c r="AZ1048" s="303"/>
      <c r="BA1048" s="146"/>
      <c r="BB1048" s="145"/>
      <c r="BC1048" s="336"/>
      <c r="BD1048" s="303"/>
      <c r="BE1048" s="163"/>
      <c r="BF1048" s="306"/>
      <c r="BG1048" s="302"/>
      <c r="BH1048" s="303"/>
      <c r="BI1048" s="336"/>
      <c r="BJ1048" s="303"/>
      <c r="BK1048" s="335" t="str">
        <f t="shared" si="100"/>
        <v/>
      </c>
      <c r="BL1048" s="302"/>
      <c r="BM1048" s="303"/>
      <c r="BN1048" s="306"/>
      <c r="BO1048" s="302"/>
      <c r="BP1048" s="303"/>
      <c r="BQ1048" s="306"/>
      <c r="BR1048" s="303"/>
      <c r="BS1048" s="147" t="s">
        <v>75</v>
      </c>
      <c r="BT1048" s="335"/>
      <c r="BU1048" s="302"/>
      <c r="BV1048" s="302"/>
      <c r="BW1048" s="303"/>
    </row>
    <row r="1049" spans="1:75" ht="12.75" customHeight="1" x14ac:dyDescent="0.2">
      <c r="A1049" s="171">
        <v>24</v>
      </c>
      <c r="B1049" s="162" t="s">
        <v>47</v>
      </c>
      <c r="C1049" s="162" t="s">
        <v>239</v>
      </c>
      <c r="D1049" s="335"/>
      <c r="E1049" s="302"/>
      <c r="F1049" s="302"/>
      <c r="G1049" s="302"/>
      <c r="H1049" s="303"/>
      <c r="I1049" s="335"/>
      <c r="J1049" s="302"/>
      <c r="K1049" s="302"/>
      <c r="L1049" s="302"/>
      <c r="M1049" s="303"/>
      <c r="N1049" s="336" t="str">
        <f t="shared" si="97"/>
        <v/>
      </c>
      <c r="O1049" s="302"/>
      <c r="P1049" s="302"/>
      <c r="Q1049" s="303"/>
      <c r="R1049" s="335"/>
      <c r="S1049" s="302"/>
      <c r="T1049" s="303"/>
      <c r="U1049" s="335"/>
      <c r="V1049" s="302"/>
      <c r="W1049" s="303"/>
      <c r="X1049" s="336" t="str">
        <f t="shared" si="98"/>
        <v/>
      </c>
      <c r="Y1049" s="303"/>
      <c r="Z1049" s="335" t="str">
        <f t="shared" si="99"/>
        <v/>
      </c>
      <c r="AA1049" s="302"/>
      <c r="AB1049" s="303"/>
      <c r="AC1049" s="144"/>
      <c r="AD1049" s="145"/>
      <c r="AE1049" s="336"/>
      <c r="AF1049" s="302"/>
      <c r="AG1049" s="302"/>
      <c r="AH1049" s="303"/>
      <c r="AI1049" s="146"/>
      <c r="AJ1049" s="145"/>
      <c r="AK1049" s="336"/>
      <c r="AL1049" s="302"/>
      <c r="AM1049" s="302"/>
      <c r="AN1049" s="303"/>
      <c r="AO1049" s="146"/>
      <c r="AP1049" s="145"/>
      <c r="AQ1049" s="336"/>
      <c r="AR1049" s="302"/>
      <c r="AS1049" s="302"/>
      <c r="AT1049" s="303"/>
      <c r="AU1049" s="146"/>
      <c r="AV1049" s="145"/>
      <c r="AW1049" s="336"/>
      <c r="AX1049" s="302"/>
      <c r="AY1049" s="302"/>
      <c r="AZ1049" s="303"/>
      <c r="BA1049" s="146"/>
      <c r="BB1049" s="145"/>
      <c r="BC1049" s="336"/>
      <c r="BD1049" s="303"/>
      <c r="BE1049" s="163"/>
      <c r="BF1049" s="306"/>
      <c r="BG1049" s="302"/>
      <c r="BH1049" s="303"/>
      <c r="BI1049" s="336"/>
      <c r="BJ1049" s="303"/>
      <c r="BK1049" s="335" t="str">
        <f t="shared" si="100"/>
        <v/>
      </c>
      <c r="BL1049" s="302"/>
      <c r="BM1049" s="303"/>
      <c r="BN1049" s="306"/>
      <c r="BO1049" s="302"/>
      <c r="BP1049" s="303"/>
      <c r="BQ1049" s="306"/>
      <c r="BR1049" s="303"/>
      <c r="BS1049" s="147" t="s">
        <v>87</v>
      </c>
      <c r="BT1049" s="335"/>
      <c r="BU1049" s="302"/>
      <c r="BV1049" s="302"/>
      <c r="BW1049" s="303"/>
    </row>
    <row r="1050" spans="1:75" ht="12.75" customHeight="1" x14ac:dyDescent="0.2">
      <c r="A1050" s="171">
        <v>24</v>
      </c>
      <c r="B1050" s="164" t="s">
        <v>75</v>
      </c>
      <c r="C1050" s="164" t="s">
        <v>245</v>
      </c>
      <c r="D1050" s="320"/>
      <c r="E1050" s="294"/>
      <c r="F1050" s="294"/>
      <c r="G1050" s="294"/>
      <c r="H1050" s="295"/>
      <c r="I1050" s="320"/>
      <c r="J1050" s="294"/>
      <c r="K1050" s="294"/>
      <c r="L1050" s="294"/>
      <c r="M1050" s="295"/>
      <c r="N1050" s="334" t="str">
        <f t="shared" si="97"/>
        <v/>
      </c>
      <c r="O1050" s="294"/>
      <c r="P1050" s="294"/>
      <c r="Q1050" s="295"/>
      <c r="R1050" s="320"/>
      <c r="S1050" s="294"/>
      <c r="T1050" s="295"/>
      <c r="U1050" s="320"/>
      <c r="V1050" s="294"/>
      <c r="W1050" s="295"/>
      <c r="X1050" s="334" t="str">
        <f t="shared" si="98"/>
        <v/>
      </c>
      <c r="Y1050" s="295"/>
      <c r="Z1050" s="320" t="str">
        <f t="shared" si="99"/>
        <v/>
      </c>
      <c r="AA1050" s="294"/>
      <c r="AB1050" s="295"/>
      <c r="AC1050" s="151"/>
      <c r="AD1050" s="152"/>
      <c r="AE1050" s="334"/>
      <c r="AF1050" s="294"/>
      <c r="AG1050" s="294"/>
      <c r="AH1050" s="295"/>
      <c r="AI1050" s="153"/>
      <c r="AJ1050" s="152"/>
      <c r="AK1050" s="334"/>
      <c r="AL1050" s="294"/>
      <c r="AM1050" s="294"/>
      <c r="AN1050" s="295"/>
      <c r="AO1050" s="153"/>
      <c r="AP1050" s="152"/>
      <c r="AQ1050" s="334"/>
      <c r="AR1050" s="294"/>
      <c r="AS1050" s="294"/>
      <c r="AT1050" s="295"/>
      <c r="AU1050" s="153"/>
      <c r="AV1050" s="152"/>
      <c r="AW1050" s="334"/>
      <c r="AX1050" s="294"/>
      <c r="AY1050" s="294"/>
      <c r="AZ1050" s="295"/>
      <c r="BA1050" s="153"/>
      <c r="BB1050" s="152"/>
      <c r="BC1050" s="334"/>
      <c r="BD1050" s="295"/>
      <c r="BE1050" s="165"/>
      <c r="BF1050" s="298"/>
      <c r="BG1050" s="294"/>
      <c r="BH1050" s="295"/>
      <c r="BI1050" s="334"/>
      <c r="BJ1050" s="295"/>
      <c r="BK1050" s="320" t="str">
        <f t="shared" si="100"/>
        <v/>
      </c>
      <c r="BL1050" s="294"/>
      <c r="BM1050" s="295"/>
      <c r="BN1050" s="298"/>
      <c r="BO1050" s="294"/>
      <c r="BP1050" s="295"/>
      <c r="BQ1050" s="298"/>
      <c r="BR1050" s="295"/>
      <c r="BS1050" s="154" t="s">
        <v>94</v>
      </c>
      <c r="BT1050" s="320"/>
      <c r="BU1050" s="294"/>
      <c r="BV1050" s="294"/>
      <c r="BW1050" s="295"/>
    </row>
    <row r="1051" spans="1:75" ht="12.75" customHeight="1" x14ac:dyDescent="0.2">
      <c r="A1051" s="171">
        <v>24</v>
      </c>
      <c r="B1051" s="321"/>
      <c r="C1051" s="322"/>
      <c r="D1051" s="322"/>
      <c r="E1051" s="322"/>
      <c r="F1051" s="322"/>
      <c r="G1051" s="322"/>
      <c r="H1051" s="322"/>
      <c r="I1051" s="322"/>
      <c r="J1051" s="322"/>
      <c r="K1051" s="322"/>
      <c r="L1051" s="322"/>
      <c r="M1051" s="322"/>
      <c r="N1051" s="322"/>
      <c r="O1051" s="322"/>
      <c r="P1051" s="322"/>
      <c r="Q1051" s="322"/>
      <c r="R1051" s="322"/>
      <c r="S1051" s="322"/>
      <c r="T1051" s="322"/>
      <c r="U1051" s="322"/>
      <c r="V1051" s="322"/>
      <c r="W1051" s="322"/>
      <c r="X1051" s="322"/>
      <c r="Y1051" s="322"/>
      <c r="Z1051" s="322"/>
      <c r="AA1051" s="322"/>
      <c r="AB1051" s="322"/>
      <c r="AC1051" s="322"/>
      <c r="AD1051" s="322"/>
      <c r="AE1051" s="322"/>
      <c r="AF1051" s="322"/>
      <c r="AG1051" s="322"/>
      <c r="AH1051" s="322"/>
      <c r="AI1051" s="322"/>
      <c r="AJ1051" s="322"/>
      <c r="AK1051" s="322"/>
      <c r="AL1051" s="322"/>
      <c r="AM1051" s="322"/>
      <c r="AN1051" s="322"/>
      <c r="AO1051" s="322"/>
      <c r="AP1051" s="322"/>
      <c r="AQ1051" s="322"/>
      <c r="AR1051" s="322"/>
      <c r="AS1051" s="322"/>
      <c r="AT1051" s="322"/>
      <c r="AU1051" s="322"/>
      <c r="AV1051" s="322"/>
      <c r="AW1051" s="322"/>
      <c r="AX1051" s="322"/>
      <c r="AY1051" s="322"/>
      <c r="AZ1051" s="322"/>
      <c r="BA1051" s="322"/>
      <c r="BB1051" s="322"/>
      <c r="BC1051" s="322"/>
      <c r="BD1051" s="322"/>
      <c r="BE1051" s="322"/>
      <c r="BF1051" s="322"/>
      <c r="BG1051" s="322"/>
      <c r="BH1051" s="322"/>
      <c r="BI1051" s="322"/>
      <c r="BJ1051" s="322"/>
      <c r="BK1051" s="322"/>
      <c r="BL1051" s="322"/>
      <c r="BM1051" s="322"/>
      <c r="BN1051" s="322"/>
      <c r="BO1051" s="322"/>
      <c r="BP1051" s="322"/>
      <c r="BQ1051" s="322"/>
      <c r="BR1051" s="322"/>
      <c r="BS1051" s="322"/>
      <c r="BT1051" s="322"/>
      <c r="BU1051" s="322"/>
      <c r="BV1051" s="322"/>
      <c r="BW1051" s="322"/>
    </row>
    <row r="1052" spans="1:75" ht="12.75" customHeight="1" x14ac:dyDescent="0.2">
      <c r="A1052" s="171">
        <v>24</v>
      </c>
      <c r="B1052" s="323" t="s">
        <v>247</v>
      </c>
      <c r="C1052" s="324"/>
      <c r="D1052" s="324"/>
      <c r="E1052" s="324"/>
      <c r="F1052" s="324"/>
      <c r="G1052" s="324"/>
      <c r="H1052" s="324"/>
      <c r="I1052" s="324"/>
      <c r="J1052" s="324"/>
      <c r="K1052" s="324"/>
      <c r="L1052" s="324"/>
      <c r="M1052" s="324"/>
      <c r="N1052" s="324"/>
      <c r="O1052" s="324"/>
      <c r="P1052" s="324"/>
      <c r="Q1052" s="324"/>
      <c r="R1052" s="324"/>
      <c r="S1052" s="324"/>
      <c r="T1052" s="324"/>
      <c r="U1052" s="324"/>
      <c r="V1052" s="324"/>
      <c r="W1052" s="324"/>
      <c r="X1052" s="324"/>
      <c r="Y1052" s="324"/>
      <c r="Z1052" s="324"/>
      <c r="AA1052" s="324"/>
      <c r="AB1052" s="324"/>
      <c r="AC1052" s="324"/>
      <c r="AD1052" s="324"/>
      <c r="AE1052" s="324"/>
      <c r="AF1052" s="324"/>
      <c r="AG1052" s="324"/>
      <c r="AH1052" s="324"/>
      <c r="AI1052" s="324"/>
      <c r="AJ1052" s="324"/>
      <c r="AK1052" s="324"/>
      <c r="AL1052" s="324"/>
      <c r="AM1052" s="324"/>
      <c r="AN1052" s="324"/>
      <c r="AO1052" s="324"/>
      <c r="AP1052" s="324"/>
      <c r="AQ1052" s="324"/>
      <c r="AR1052" s="324"/>
      <c r="AS1052" s="324"/>
      <c r="AT1052" s="324"/>
      <c r="AU1052" s="324"/>
      <c r="AV1052" s="324"/>
      <c r="AW1052" s="324"/>
      <c r="AX1052" s="324"/>
      <c r="AY1052" s="324"/>
      <c r="AZ1052" s="324"/>
      <c r="BA1052" s="324"/>
      <c r="BB1052" s="324"/>
      <c r="BC1052" s="324"/>
      <c r="BD1052" s="324"/>
      <c r="BE1052" s="324"/>
      <c r="BF1052" s="324"/>
      <c r="BG1052" s="324"/>
      <c r="BH1052" s="324"/>
      <c r="BI1052" s="324"/>
      <c r="BJ1052" s="325" t="s">
        <v>248</v>
      </c>
      <c r="BK1052" s="326"/>
      <c r="BL1052" s="326"/>
      <c r="BM1052" s="326"/>
      <c r="BN1052" s="326"/>
      <c r="BO1052" s="326"/>
      <c r="BP1052" s="326"/>
      <c r="BQ1052" s="326"/>
      <c r="BR1052" s="326"/>
      <c r="BS1052" s="326"/>
      <c r="BT1052" s="326"/>
      <c r="BU1052" s="326"/>
      <c r="BV1052" s="326"/>
      <c r="BW1052" s="327"/>
    </row>
    <row r="1053" spans="1:75" ht="12.75" customHeight="1" x14ac:dyDescent="0.2">
      <c r="A1053" s="171">
        <v>24</v>
      </c>
      <c r="B1053" s="331" t="s">
        <v>249</v>
      </c>
      <c r="C1053" s="316"/>
      <c r="D1053" s="332" t="s">
        <v>250</v>
      </c>
      <c r="E1053" s="316"/>
      <c r="F1053" s="333" t="s">
        <v>251</v>
      </c>
      <c r="G1053" s="315"/>
      <c r="H1053" s="315"/>
      <c r="I1053" s="316"/>
      <c r="J1053" s="333" t="s">
        <v>252</v>
      </c>
      <c r="K1053" s="315"/>
      <c r="L1053" s="315"/>
      <c r="M1053" s="318"/>
      <c r="N1053" s="331" t="s">
        <v>249</v>
      </c>
      <c r="O1053" s="316"/>
      <c r="P1053" s="332" t="s">
        <v>250</v>
      </c>
      <c r="Q1053" s="316"/>
      <c r="R1053" s="333" t="s">
        <v>251</v>
      </c>
      <c r="S1053" s="315"/>
      <c r="T1053" s="315"/>
      <c r="U1053" s="316"/>
      <c r="V1053" s="333" t="s">
        <v>252</v>
      </c>
      <c r="W1053" s="315"/>
      <c r="X1053" s="315"/>
      <c r="Y1053" s="318"/>
      <c r="Z1053" s="331" t="s">
        <v>249</v>
      </c>
      <c r="AA1053" s="316"/>
      <c r="AB1053" s="332" t="s">
        <v>250</v>
      </c>
      <c r="AC1053" s="316"/>
      <c r="AD1053" s="333" t="s">
        <v>251</v>
      </c>
      <c r="AE1053" s="315"/>
      <c r="AF1053" s="315"/>
      <c r="AG1053" s="316"/>
      <c r="AH1053" s="333" t="s">
        <v>252</v>
      </c>
      <c r="AI1053" s="315"/>
      <c r="AJ1053" s="315"/>
      <c r="AK1053" s="318"/>
      <c r="AL1053" s="331" t="s">
        <v>249</v>
      </c>
      <c r="AM1053" s="316"/>
      <c r="AN1053" s="332" t="s">
        <v>250</v>
      </c>
      <c r="AO1053" s="316"/>
      <c r="AP1053" s="333" t="s">
        <v>251</v>
      </c>
      <c r="AQ1053" s="315"/>
      <c r="AR1053" s="315"/>
      <c r="AS1053" s="316"/>
      <c r="AT1053" s="333" t="s">
        <v>252</v>
      </c>
      <c r="AU1053" s="315"/>
      <c r="AV1053" s="315"/>
      <c r="AW1053" s="318"/>
      <c r="AX1053" s="331" t="s">
        <v>249</v>
      </c>
      <c r="AY1053" s="316"/>
      <c r="AZ1053" s="332" t="s">
        <v>250</v>
      </c>
      <c r="BA1053" s="316"/>
      <c r="BB1053" s="333" t="s">
        <v>251</v>
      </c>
      <c r="BC1053" s="315"/>
      <c r="BD1053" s="315"/>
      <c r="BE1053" s="316"/>
      <c r="BF1053" s="333" t="s">
        <v>253</v>
      </c>
      <c r="BG1053" s="315"/>
      <c r="BH1053" s="315"/>
      <c r="BI1053" s="318"/>
      <c r="BJ1053" s="328"/>
      <c r="BK1053" s="329"/>
      <c r="BL1053" s="329"/>
      <c r="BM1053" s="329"/>
      <c r="BN1053" s="329"/>
      <c r="BO1053" s="329"/>
      <c r="BP1053" s="329"/>
      <c r="BQ1053" s="329"/>
      <c r="BR1053" s="329"/>
      <c r="BS1053" s="329"/>
      <c r="BT1053" s="329"/>
      <c r="BU1053" s="329"/>
      <c r="BV1053" s="329"/>
      <c r="BW1053" s="330"/>
    </row>
    <row r="1054" spans="1:75" ht="12.75" customHeight="1" x14ac:dyDescent="0.2">
      <c r="A1054" s="171">
        <v>24</v>
      </c>
      <c r="B1054" s="319"/>
      <c r="C1054" s="310"/>
      <c r="D1054" s="309"/>
      <c r="E1054" s="310"/>
      <c r="F1054" s="311"/>
      <c r="G1054" s="312"/>
      <c r="H1054" s="312"/>
      <c r="I1054" s="310"/>
      <c r="J1054" s="311"/>
      <c r="K1054" s="312"/>
      <c r="L1054" s="312"/>
      <c r="M1054" s="313"/>
      <c r="N1054" s="319"/>
      <c r="O1054" s="310"/>
      <c r="P1054" s="309"/>
      <c r="Q1054" s="310"/>
      <c r="R1054" s="311"/>
      <c r="S1054" s="312"/>
      <c r="T1054" s="312"/>
      <c r="U1054" s="310"/>
      <c r="V1054" s="311"/>
      <c r="W1054" s="312"/>
      <c r="X1054" s="312"/>
      <c r="Y1054" s="313"/>
      <c r="Z1054" s="319"/>
      <c r="AA1054" s="310"/>
      <c r="AB1054" s="309"/>
      <c r="AC1054" s="310"/>
      <c r="AD1054" s="311"/>
      <c r="AE1054" s="312"/>
      <c r="AF1054" s="312"/>
      <c r="AG1054" s="310"/>
      <c r="AH1054" s="311"/>
      <c r="AI1054" s="312"/>
      <c r="AJ1054" s="312"/>
      <c r="AK1054" s="313"/>
      <c r="AL1054" s="319"/>
      <c r="AM1054" s="310"/>
      <c r="AN1054" s="309"/>
      <c r="AO1054" s="310"/>
      <c r="AP1054" s="311"/>
      <c r="AQ1054" s="312"/>
      <c r="AR1054" s="312"/>
      <c r="AS1054" s="310"/>
      <c r="AT1054" s="311"/>
      <c r="AU1054" s="312"/>
      <c r="AV1054" s="312"/>
      <c r="AW1054" s="313"/>
      <c r="AX1054" s="319"/>
      <c r="AY1054" s="310"/>
      <c r="AZ1054" s="309"/>
      <c r="BA1054" s="310"/>
      <c r="BB1054" s="311"/>
      <c r="BC1054" s="312"/>
      <c r="BD1054" s="312"/>
      <c r="BE1054" s="310"/>
      <c r="BF1054" s="311"/>
      <c r="BG1054" s="312"/>
      <c r="BH1054" s="312"/>
      <c r="BI1054" s="313"/>
      <c r="BJ1054" s="314" t="s">
        <v>255</v>
      </c>
      <c r="BK1054" s="315"/>
      <c r="BL1054" s="315"/>
      <c r="BM1054" s="315"/>
      <c r="BN1054" s="315"/>
      <c r="BO1054" s="315"/>
      <c r="BP1054" s="315"/>
      <c r="BQ1054" s="315"/>
      <c r="BR1054" s="315"/>
      <c r="BS1054" s="316"/>
      <c r="BT1054" s="317" t="str">
        <f>IF(MAX(R990:T1006,R1027:T1033)=0,"",MAX(R990:T1006,R1027:T1033))</f>
        <v/>
      </c>
      <c r="BU1054" s="315"/>
      <c r="BV1054" s="315"/>
      <c r="BW1054" s="318"/>
    </row>
    <row r="1055" spans="1:75" ht="12.75" customHeight="1" x14ac:dyDescent="0.2">
      <c r="A1055" s="171">
        <v>24</v>
      </c>
      <c r="B1055" s="306"/>
      <c r="C1055" s="300"/>
      <c r="D1055" s="299"/>
      <c r="E1055" s="300"/>
      <c r="F1055" s="301"/>
      <c r="G1055" s="302"/>
      <c r="H1055" s="302"/>
      <c r="I1055" s="300"/>
      <c r="J1055" s="301"/>
      <c r="K1055" s="302"/>
      <c r="L1055" s="302"/>
      <c r="M1055" s="303"/>
      <c r="N1055" s="306"/>
      <c r="O1055" s="300"/>
      <c r="P1055" s="299"/>
      <c r="Q1055" s="300"/>
      <c r="R1055" s="301"/>
      <c r="S1055" s="302"/>
      <c r="T1055" s="302"/>
      <c r="U1055" s="300"/>
      <c r="V1055" s="301"/>
      <c r="W1055" s="302"/>
      <c r="X1055" s="302"/>
      <c r="Y1055" s="303"/>
      <c r="Z1055" s="306"/>
      <c r="AA1055" s="300"/>
      <c r="AB1055" s="299"/>
      <c r="AC1055" s="300"/>
      <c r="AD1055" s="301"/>
      <c r="AE1055" s="302"/>
      <c r="AF1055" s="302"/>
      <c r="AG1055" s="300"/>
      <c r="AH1055" s="301"/>
      <c r="AI1055" s="302"/>
      <c r="AJ1055" s="302"/>
      <c r="AK1055" s="303"/>
      <c r="AL1055" s="306"/>
      <c r="AM1055" s="300"/>
      <c r="AN1055" s="299"/>
      <c r="AO1055" s="300"/>
      <c r="AP1055" s="301"/>
      <c r="AQ1055" s="302"/>
      <c r="AR1055" s="302"/>
      <c r="AS1055" s="300"/>
      <c r="AT1055" s="301"/>
      <c r="AU1055" s="302"/>
      <c r="AV1055" s="302"/>
      <c r="AW1055" s="303"/>
      <c r="AX1055" s="306"/>
      <c r="AY1055" s="300"/>
      <c r="AZ1055" s="299"/>
      <c r="BA1055" s="300"/>
      <c r="BB1055" s="301"/>
      <c r="BC1055" s="302"/>
      <c r="BD1055" s="302"/>
      <c r="BE1055" s="300"/>
      <c r="BF1055" s="301"/>
      <c r="BG1055" s="302"/>
      <c r="BH1055" s="302"/>
      <c r="BI1055" s="303"/>
      <c r="BJ1055" s="304" t="s">
        <v>256</v>
      </c>
      <c r="BK1055" s="302"/>
      <c r="BL1055" s="302"/>
      <c r="BM1055" s="302"/>
      <c r="BN1055" s="302"/>
      <c r="BO1055" s="302"/>
      <c r="BP1055" s="302"/>
      <c r="BQ1055" s="302"/>
      <c r="BR1055" s="302"/>
      <c r="BS1055" s="300"/>
      <c r="BT1055" s="305" t="str">
        <f>IF(MIN(R990:T1006,R1027:T1033)=0,"",MIN(R990:T1006,R1027:T1033))</f>
        <v/>
      </c>
      <c r="BU1055" s="302"/>
      <c r="BV1055" s="302"/>
      <c r="BW1055" s="303"/>
    </row>
    <row r="1056" spans="1:75" ht="12.75" customHeight="1" x14ac:dyDescent="0.2">
      <c r="A1056" s="171">
        <v>24</v>
      </c>
      <c r="B1056" s="306"/>
      <c r="C1056" s="300"/>
      <c r="D1056" s="299"/>
      <c r="E1056" s="300"/>
      <c r="F1056" s="301"/>
      <c r="G1056" s="302"/>
      <c r="H1056" s="302"/>
      <c r="I1056" s="300"/>
      <c r="J1056" s="301"/>
      <c r="K1056" s="302"/>
      <c r="L1056" s="302"/>
      <c r="M1056" s="303"/>
      <c r="N1056" s="306"/>
      <c r="O1056" s="300"/>
      <c r="P1056" s="299"/>
      <c r="Q1056" s="300"/>
      <c r="R1056" s="301"/>
      <c r="S1056" s="302"/>
      <c r="T1056" s="302"/>
      <c r="U1056" s="300"/>
      <c r="V1056" s="301"/>
      <c r="W1056" s="302"/>
      <c r="X1056" s="302"/>
      <c r="Y1056" s="303"/>
      <c r="Z1056" s="306"/>
      <c r="AA1056" s="300"/>
      <c r="AB1056" s="299"/>
      <c r="AC1056" s="300"/>
      <c r="AD1056" s="301"/>
      <c r="AE1056" s="302"/>
      <c r="AF1056" s="302"/>
      <c r="AG1056" s="300"/>
      <c r="AH1056" s="301"/>
      <c r="AI1056" s="302"/>
      <c r="AJ1056" s="302"/>
      <c r="AK1056" s="303"/>
      <c r="AL1056" s="306"/>
      <c r="AM1056" s="300"/>
      <c r="AN1056" s="299"/>
      <c r="AO1056" s="300"/>
      <c r="AP1056" s="301"/>
      <c r="AQ1056" s="302"/>
      <c r="AR1056" s="302"/>
      <c r="AS1056" s="300"/>
      <c r="AT1056" s="301"/>
      <c r="AU1056" s="302"/>
      <c r="AV1056" s="302"/>
      <c r="AW1056" s="303"/>
      <c r="AX1056" s="306"/>
      <c r="AY1056" s="300"/>
      <c r="AZ1056" s="299"/>
      <c r="BA1056" s="300"/>
      <c r="BB1056" s="301"/>
      <c r="BC1056" s="302"/>
      <c r="BD1056" s="302"/>
      <c r="BE1056" s="300"/>
      <c r="BF1056" s="301"/>
      <c r="BG1056" s="302"/>
      <c r="BH1056" s="302"/>
      <c r="BI1056" s="303"/>
      <c r="BJ1056" s="304" t="s">
        <v>257</v>
      </c>
      <c r="BK1056" s="302"/>
      <c r="BL1056" s="302"/>
      <c r="BM1056" s="302"/>
      <c r="BN1056" s="302"/>
      <c r="BO1056" s="302"/>
      <c r="BP1056" s="302"/>
      <c r="BQ1056" s="302"/>
      <c r="BR1056" s="302"/>
      <c r="BS1056" s="300"/>
      <c r="BT1056" s="307" t="str">
        <f ca="1">IF(BT1057="","",IF(ISERROR(MATCH(BT1057,BK990:BK1006,0))=TRUE,OFFSET(BK1026,MATCH(BT1057,BK1027:BK1033,0),-5),OFFSET(BK989,MATCH(BT1057,BK990:BK1006,0),-5)))</f>
        <v/>
      </c>
      <c r="BU1056" s="302"/>
      <c r="BV1056" s="302"/>
      <c r="BW1056" s="303"/>
    </row>
    <row r="1057" spans="1:75" ht="12.75" customHeight="1" x14ac:dyDescent="0.2">
      <c r="A1057" s="171">
        <v>24</v>
      </c>
      <c r="B1057" s="306"/>
      <c r="C1057" s="300"/>
      <c r="D1057" s="299"/>
      <c r="E1057" s="300"/>
      <c r="F1057" s="301"/>
      <c r="G1057" s="302"/>
      <c r="H1057" s="302"/>
      <c r="I1057" s="300"/>
      <c r="J1057" s="301"/>
      <c r="K1057" s="302"/>
      <c r="L1057" s="302"/>
      <c r="M1057" s="303"/>
      <c r="N1057" s="306"/>
      <c r="O1057" s="300"/>
      <c r="P1057" s="299"/>
      <c r="Q1057" s="300"/>
      <c r="R1057" s="301"/>
      <c r="S1057" s="302"/>
      <c r="T1057" s="302"/>
      <c r="U1057" s="300"/>
      <c r="V1057" s="301"/>
      <c r="W1057" s="302"/>
      <c r="X1057" s="302"/>
      <c r="Y1057" s="303"/>
      <c r="Z1057" s="306"/>
      <c r="AA1057" s="300"/>
      <c r="AB1057" s="299"/>
      <c r="AC1057" s="300"/>
      <c r="AD1057" s="301"/>
      <c r="AE1057" s="302"/>
      <c r="AF1057" s="302"/>
      <c r="AG1057" s="300"/>
      <c r="AH1057" s="301"/>
      <c r="AI1057" s="302"/>
      <c r="AJ1057" s="302"/>
      <c r="AK1057" s="303"/>
      <c r="AL1057" s="306"/>
      <c r="AM1057" s="300"/>
      <c r="AN1057" s="299"/>
      <c r="AO1057" s="300"/>
      <c r="AP1057" s="301"/>
      <c r="AQ1057" s="302"/>
      <c r="AR1057" s="302"/>
      <c r="AS1057" s="300"/>
      <c r="AT1057" s="301"/>
      <c r="AU1057" s="302"/>
      <c r="AV1057" s="302"/>
      <c r="AW1057" s="303"/>
      <c r="AX1057" s="306"/>
      <c r="AY1057" s="300"/>
      <c r="AZ1057" s="299"/>
      <c r="BA1057" s="300"/>
      <c r="BB1057" s="301"/>
      <c r="BC1057" s="302"/>
      <c r="BD1057" s="302"/>
      <c r="BE1057" s="300"/>
      <c r="BF1057" s="301"/>
      <c r="BG1057" s="302"/>
      <c r="BH1057" s="302"/>
      <c r="BI1057" s="303"/>
      <c r="BJ1057" s="308" t="s">
        <v>258</v>
      </c>
      <c r="BK1057" s="302"/>
      <c r="BL1057" s="302"/>
      <c r="BM1057" s="302"/>
      <c r="BN1057" s="302"/>
      <c r="BO1057" s="302"/>
      <c r="BP1057" s="302"/>
      <c r="BQ1057" s="302"/>
      <c r="BR1057" s="302"/>
      <c r="BS1057" s="300"/>
      <c r="BT1057" s="305" t="str">
        <f>IF(MAX(BK990:BM1006,BK1027:BM1033)=0,"",MAX(BK990:BM1006,BK1027:BM1033))</f>
        <v/>
      </c>
      <c r="BU1057" s="302"/>
      <c r="BV1057" s="302"/>
      <c r="BW1057" s="303"/>
    </row>
    <row r="1058" spans="1:75" ht="12.75" customHeight="1" x14ac:dyDescent="0.2">
      <c r="A1058" s="171">
        <v>24</v>
      </c>
      <c r="B1058" s="306"/>
      <c r="C1058" s="300"/>
      <c r="D1058" s="299"/>
      <c r="E1058" s="300"/>
      <c r="F1058" s="301"/>
      <c r="G1058" s="302"/>
      <c r="H1058" s="302"/>
      <c r="I1058" s="300"/>
      <c r="J1058" s="301"/>
      <c r="K1058" s="302"/>
      <c r="L1058" s="302"/>
      <c r="M1058" s="303"/>
      <c r="N1058" s="306"/>
      <c r="O1058" s="300"/>
      <c r="P1058" s="299"/>
      <c r="Q1058" s="300"/>
      <c r="R1058" s="301"/>
      <c r="S1058" s="302"/>
      <c r="T1058" s="302"/>
      <c r="U1058" s="300"/>
      <c r="V1058" s="301"/>
      <c r="W1058" s="302"/>
      <c r="X1058" s="302"/>
      <c r="Y1058" s="303"/>
      <c r="Z1058" s="306"/>
      <c r="AA1058" s="300"/>
      <c r="AB1058" s="299"/>
      <c r="AC1058" s="300"/>
      <c r="AD1058" s="301"/>
      <c r="AE1058" s="302"/>
      <c r="AF1058" s="302"/>
      <c r="AG1058" s="300"/>
      <c r="AH1058" s="301"/>
      <c r="AI1058" s="302"/>
      <c r="AJ1058" s="302"/>
      <c r="AK1058" s="303"/>
      <c r="AL1058" s="306"/>
      <c r="AM1058" s="300"/>
      <c r="AN1058" s="299"/>
      <c r="AO1058" s="300"/>
      <c r="AP1058" s="301"/>
      <c r="AQ1058" s="302"/>
      <c r="AR1058" s="302"/>
      <c r="AS1058" s="300"/>
      <c r="AT1058" s="301"/>
      <c r="AU1058" s="302"/>
      <c r="AV1058" s="302"/>
      <c r="AW1058" s="303"/>
      <c r="AX1058" s="306"/>
      <c r="AY1058" s="300"/>
      <c r="AZ1058" s="299"/>
      <c r="BA1058" s="300"/>
      <c r="BB1058" s="301"/>
      <c r="BC1058" s="302"/>
      <c r="BD1058" s="302"/>
      <c r="BE1058" s="300"/>
      <c r="BF1058" s="301"/>
      <c r="BG1058" s="302"/>
      <c r="BH1058" s="302"/>
      <c r="BI1058" s="303"/>
      <c r="BJ1058" s="304" t="s">
        <v>261</v>
      </c>
      <c r="BK1058" s="302"/>
      <c r="BL1058" s="302"/>
      <c r="BM1058" s="302"/>
      <c r="BN1058" s="302"/>
      <c r="BO1058" s="302"/>
      <c r="BP1058" s="302"/>
      <c r="BQ1058" s="302"/>
      <c r="BR1058" s="302"/>
      <c r="BS1058" s="300"/>
      <c r="BT1058" s="305"/>
      <c r="BU1058" s="300"/>
      <c r="BV1058" s="305"/>
      <c r="BW1058" s="303"/>
    </row>
    <row r="1059" spans="1:75" ht="12.75" customHeight="1" x14ac:dyDescent="0.2">
      <c r="A1059" s="171">
        <v>24</v>
      </c>
      <c r="B1059" s="306"/>
      <c r="C1059" s="300"/>
      <c r="D1059" s="299"/>
      <c r="E1059" s="300"/>
      <c r="F1059" s="301"/>
      <c r="G1059" s="302"/>
      <c r="H1059" s="302"/>
      <c r="I1059" s="300"/>
      <c r="J1059" s="301"/>
      <c r="K1059" s="302"/>
      <c r="L1059" s="302"/>
      <c r="M1059" s="303"/>
      <c r="N1059" s="306"/>
      <c r="O1059" s="300"/>
      <c r="P1059" s="299"/>
      <c r="Q1059" s="300"/>
      <c r="R1059" s="301"/>
      <c r="S1059" s="302"/>
      <c r="T1059" s="302"/>
      <c r="U1059" s="300"/>
      <c r="V1059" s="301"/>
      <c r="W1059" s="302"/>
      <c r="X1059" s="302"/>
      <c r="Y1059" s="303"/>
      <c r="Z1059" s="306"/>
      <c r="AA1059" s="300"/>
      <c r="AB1059" s="299"/>
      <c r="AC1059" s="300"/>
      <c r="AD1059" s="301"/>
      <c r="AE1059" s="302"/>
      <c r="AF1059" s="302"/>
      <c r="AG1059" s="300"/>
      <c r="AH1059" s="301"/>
      <c r="AI1059" s="302"/>
      <c r="AJ1059" s="302"/>
      <c r="AK1059" s="303"/>
      <c r="AL1059" s="306"/>
      <c r="AM1059" s="300"/>
      <c r="AN1059" s="299"/>
      <c r="AO1059" s="300"/>
      <c r="AP1059" s="301"/>
      <c r="AQ1059" s="302"/>
      <c r="AR1059" s="302"/>
      <c r="AS1059" s="300"/>
      <c r="AT1059" s="301"/>
      <c r="AU1059" s="302"/>
      <c r="AV1059" s="302"/>
      <c r="AW1059" s="303"/>
      <c r="AX1059" s="306"/>
      <c r="AY1059" s="300"/>
      <c r="AZ1059" s="299"/>
      <c r="BA1059" s="300"/>
      <c r="BB1059" s="301"/>
      <c r="BC1059" s="302"/>
      <c r="BD1059" s="302"/>
      <c r="BE1059" s="300"/>
      <c r="BF1059" s="301"/>
      <c r="BG1059" s="302"/>
      <c r="BH1059" s="302"/>
      <c r="BI1059" s="303"/>
      <c r="BJ1059" s="304" t="s">
        <v>263</v>
      </c>
      <c r="BK1059" s="302"/>
      <c r="BL1059" s="302"/>
      <c r="BM1059" s="302"/>
      <c r="BN1059" s="302"/>
      <c r="BO1059" s="302"/>
      <c r="BP1059" s="302"/>
      <c r="BQ1059" s="302"/>
      <c r="BR1059" s="302"/>
      <c r="BS1059" s="300"/>
      <c r="BT1059" s="305" t="str">
        <f>IF(COUNTBLANK(BT1027:BW1050)=96,"",(SUM(BT1029+BT1032+BT1035+BT1038+BT1041+BT1044+BT1047+BT1050)))</f>
        <v/>
      </c>
      <c r="BU1059" s="302"/>
      <c r="BV1059" s="302"/>
      <c r="BW1059" s="303"/>
    </row>
    <row r="1060" spans="1:75" ht="12.75" customHeight="1" x14ac:dyDescent="0.2">
      <c r="A1060" s="171">
        <v>24</v>
      </c>
      <c r="B1060" s="298"/>
      <c r="C1060" s="292"/>
      <c r="D1060" s="291"/>
      <c r="E1060" s="292"/>
      <c r="F1060" s="293"/>
      <c r="G1060" s="294"/>
      <c r="H1060" s="294"/>
      <c r="I1060" s="292"/>
      <c r="J1060" s="293"/>
      <c r="K1060" s="294"/>
      <c r="L1060" s="294"/>
      <c r="M1060" s="295"/>
      <c r="N1060" s="298"/>
      <c r="O1060" s="292"/>
      <c r="P1060" s="291"/>
      <c r="Q1060" s="292"/>
      <c r="R1060" s="293"/>
      <c r="S1060" s="294"/>
      <c r="T1060" s="294"/>
      <c r="U1060" s="292"/>
      <c r="V1060" s="293"/>
      <c r="W1060" s="294"/>
      <c r="X1060" s="294"/>
      <c r="Y1060" s="295"/>
      <c r="Z1060" s="298"/>
      <c r="AA1060" s="292"/>
      <c r="AB1060" s="291"/>
      <c r="AC1060" s="292"/>
      <c r="AD1060" s="293"/>
      <c r="AE1060" s="294"/>
      <c r="AF1060" s="294"/>
      <c r="AG1060" s="292"/>
      <c r="AH1060" s="293"/>
      <c r="AI1060" s="294"/>
      <c r="AJ1060" s="294"/>
      <c r="AK1060" s="295"/>
      <c r="AL1060" s="298"/>
      <c r="AM1060" s="292"/>
      <c r="AN1060" s="291"/>
      <c r="AO1060" s="292"/>
      <c r="AP1060" s="293"/>
      <c r="AQ1060" s="294"/>
      <c r="AR1060" s="294"/>
      <c r="AS1060" s="292"/>
      <c r="AT1060" s="293"/>
      <c r="AU1060" s="294"/>
      <c r="AV1060" s="294"/>
      <c r="AW1060" s="295"/>
      <c r="AX1060" s="298"/>
      <c r="AY1060" s="292"/>
      <c r="AZ1060" s="291"/>
      <c r="BA1060" s="292"/>
      <c r="BB1060" s="293"/>
      <c r="BC1060" s="294"/>
      <c r="BD1060" s="294"/>
      <c r="BE1060" s="292"/>
      <c r="BF1060" s="293"/>
      <c r="BG1060" s="294"/>
      <c r="BH1060" s="294"/>
      <c r="BI1060" s="295"/>
      <c r="BJ1060" s="296" t="s">
        <v>299</v>
      </c>
      <c r="BK1060" s="294"/>
      <c r="BL1060" s="294"/>
      <c r="BM1060" s="294"/>
      <c r="BN1060" s="294"/>
      <c r="BO1060" s="294"/>
      <c r="BP1060" s="294"/>
      <c r="BQ1060" s="294"/>
      <c r="BR1060" s="294"/>
      <c r="BS1060" s="294"/>
      <c r="BT1060" s="297"/>
      <c r="BU1060" s="294"/>
      <c r="BV1060" s="294"/>
      <c r="BW1060" s="295"/>
    </row>
    <row r="1061" spans="1:75" ht="12.75" customHeight="1" x14ac:dyDescent="0.2">
      <c r="A1061" s="171">
        <v>24</v>
      </c>
      <c r="B1061" s="166"/>
      <c r="C1061" s="166"/>
      <c r="D1061" s="166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6"/>
      <c r="BQ1061" s="166"/>
      <c r="BR1061" s="166"/>
      <c r="BS1061" s="166"/>
      <c r="BT1061" s="166"/>
      <c r="BU1061" s="166"/>
      <c r="BV1061" s="166"/>
      <c r="BW1061" s="166"/>
    </row>
    <row r="1062" spans="1:75" ht="12.75" customHeight="1" x14ac:dyDescent="0.2">
      <c r="A1062" s="171">
        <v>25</v>
      </c>
      <c r="B1062" s="364" t="s">
        <v>4</v>
      </c>
      <c r="C1062" s="324"/>
      <c r="D1062" s="324"/>
      <c r="E1062" s="338"/>
      <c r="F1062" s="365" t="s">
        <v>5</v>
      </c>
      <c r="G1062" s="338"/>
      <c r="H1062" s="365" t="s">
        <v>6</v>
      </c>
      <c r="I1062" s="324"/>
      <c r="J1062" s="323" t="s">
        <v>7</v>
      </c>
      <c r="K1062" s="324"/>
      <c r="L1062" s="324"/>
      <c r="M1062" s="324"/>
      <c r="N1062" s="324"/>
      <c r="O1062" s="324"/>
      <c r="P1062" s="324"/>
      <c r="Q1062" s="324"/>
      <c r="R1062" s="324"/>
      <c r="S1062" s="324"/>
      <c r="T1062" s="324"/>
      <c r="U1062" s="324"/>
      <c r="V1062" s="324"/>
      <c r="W1062" s="324"/>
      <c r="X1062" s="324"/>
      <c r="Y1062" s="324"/>
      <c r="Z1062" s="324"/>
      <c r="AA1062" s="324"/>
      <c r="AB1062" s="324"/>
      <c r="AC1062" s="324"/>
      <c r="AD1062" s="324"/>
      <c r="AE1062" s="324"/>
      <c r="AF1062" s="338"/>
      <c r="AG1062" s="366" t="s">
        <v>8</v>
      </c>
      <c r="AH1062" s="324"/>
      <c r="AI1062" s="324"/>
      <c r="AJ1062" s="324"/>
      <c r="AK1062" s="324"/>
      <c r="AL1062" s="324"/>
      <c r="AM1062" s="324"/>
      <c r="AN1062" s="324"/>
      <c r="AO1062" s="324"/>
      <c r="AP1062" s="338"/>
      <c r="AQ1062" s="323" t="s">
        <v>9</v>
      </c>
      <c r="AR1062" s="324"/>
      <c r="AS1062" s="324"/>
      <c r="AT1062" s="324"/>
      <c r="AU1062" s="324"/>
      <c r="AV1062" s="324"/>
      <c r="AW1062" s="324"/>
      <c r="AX1062" s="324"/>
      <c r="AY1062" s="324"/>
      <c r="AZ1062" s="324"/>
      <c r="BA1062" s="324"/>
      <c r="BB1062" s="324"/>
      <c r="BC1062" s="324"/>
      <c r="BD1062" s="324"/>
      <c r="BE1062" s="324"/>
      <c r="BF1062" s="324"/>
      <c r="BG1062" s="338"/>
      <c r="BH1062" s="323" t="s">
        <v>10</v>
      </c>
      <c r="BI1062" s="324"/>
      <c r="BJ1062" s="324"/>
      <c r="BK1062" s="324"/>
      <c r="BL1062" s="324"/>
      <c r="BM1062" s="324"/>
      <c r="BN1062" s="338"/>
      <c r="BO1062" s="323" t="s">
        <v>11</v>
      </c>
      <c r="BP1062" s="324"/>
      <c r="BQ1062" s="324"/>
      <c r="BR1062" s="324"/>
      <c r="BS1062" s="338"/>
      <c r="BT1062" s="323" t="s">
        <v>12</v>
      </c>
      <c r="BU1062" s="324"/>
      <c r="BV1062" s="324"/>
      <c r="BW1062" s="338"/>
    </row>
    <row r="1063" spans="1:75" ht="12.75" customHeight="1" x14ac:dyDescent="0.2">
      <c r="A1063" s="171">
        <v>25</v>
      </c>
      <c r="B1063" s="364">
        <f>$B$7</f>
        <v>0</v>
      </c>
      <c r="C1063" s="324"/>
      <c r="D1063" s="324"/>
      <c r="E1063" s="338"/>
      <c r="F1063" s="365">
        <f>$F$7</f>
        <v>0</v>
      </c>
      <c r="G1063" s="338"/>
      <c r="H1063" s="365" t="s">
        <v>321</v>
      </c>
      <c r="I1063" s="324"/>
      <c r="J1063" s="323">
        <f>J975</f>
        <v>0</v>
      </c>
      <c r="K1063" s="324"/>
      <c r="L1063" s="324"/>
      <c r="M1063" s="324"/>
      <c r="N1063" s="324"/>
      <c r="O1063" s="324"/>
      <c r="P1063" s="324"/>
      <c r="Q1063" s="324"/>
      <c r="R1063" s="324"/>
      <c r="S1063" s="324"/>
      <c r="T1063" s="324"/>
      <c r="U1063" s="324"/>
      <c r="V1063" s="324"/>
      <c r="W1063" s="324"/>
      <c r="X1063" s="324"/>
      <c r="Y1063" s="324"/>
      <c r="Z1063" s="324"/>
      <c r="AA1063" s="324"/>
      <c r="AB1063" s="324"/>
      <c r="AC1063" s="324"/>
      <c r="AD1063" s="324"/>
      <c r="AE1063" s="324"/>
      <c r="AF1063" s="338"/>
      <c r="AG1063" s="367" t="e">
        <f>VLOOKUP(J1063,$DH$6:$DO$31,4,FALSE)</f>
        <v>#N/A</v>
      </c>
      <c r="AH1063" s="324"/>
      <c r="AI1063" s="324"/>
      <c r="AJ1063" s="324"/>
      <c r="AK1063" s="324"/>
      <c r="AL1063" s="324"/>
      <c r="AM1063" s="324"/>
      <c r="AN1063" s="324"/>
      <c r="AO1063" s="324"/>
      <c r="AP1063" s="338"/>
      <c r="AQ1063" s="323" t="e">
        <f>VLOOKUP(J1063,$DH$6:$DO$31,7,FALSE)</f>
        <v>#N/A</v>
      </c>
      <c r="AR1063" s="324"/>
      <c r="AS1063" s="324"/>
      <c r="AT1063" s="324"/>
      <c r="AU1063" s="324"/>
      <c r="AV1063" s="324"/>
      <c r="AW1063" s="324"/>
      <c r="AX1063" s="324"/>
      <c r="AY1063" s="324"/>
      <c r="AZ1063" s="324"/>
      <c r="BA1063" s="324"/>
      <c r="BB1063" s="324"/>
      <c r="BC1063" s="324"/>
      <c r="BD1063" s="324"/>
      <c r="BE1063" s="324"/>
      <c r="BF1063" s="324"/>
      <c r="BG1063" s="338"/>
      <c r="BH1063" s="323" t="e">
        <f>VLOOKUP(J1063,$DH$6:$DP$31,9,FALSE)</f>
        <v>#N/A</v>
      </c>
      <c r="BI1063" s="324"/>
      <c r="BJ1063" s="324"/>
      <c r="BK1063" s="324"/>
      <c r="BL1063" s="324"/>
      <c r="BM1063" s="324"/>
      <c r="BN1063" s="338"/>
      <c r="BO1063" s="323" t="e">
        <f>VLOOKUP(J1063,$DH$6:$DP$31,8,FALSE)</f>
        <v>#N/A</v>
      </c>
      <c r="BP1063" s="324"/>
      <c r="BQ1063" s="324"/>
      <c r="BR1063" s="324"/>
      <c r="BS1063" s="338"/>
      <c r="BT1063" s="323" t="e">
        <f>VLOOKUP(J1063,$DH$6:$DP$31,2,FALSE)</f>
        <v>#N/A</v>
      </c>
      <c r="BU1063" s="324"/>
      <c r="BV1063" s="324"/>
      <c r="BW1063" s="338"/>
    </row>
    <row r="1064" spans="1:75" ht="12.75" customHeight="1" x14ac:dyDescent="0.2">
      <c r="A1064" s="171">
        <v>25</v>
      </c>
      <c r="B1064" s="169"/>
      <c r="C1064" s="157"/>
      <c r="D1064" s="157"/>
      <c r="E1064" s="157"/>
      <c r="F1064" s="157"/>
      <c r="G1064" s="157"/>
      <c r="H1064" s="157"/>
      <c r="I1064" s="157"/>
      <c r="J1064" s="157"/>
      <c r="K1064" s="157"/>
      <c r="L1064" s="157"/>
      <c r="M1064" s="157"/>
      <c r="N1064" s="157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  <c r="AI1064" s="158"/>
      <c r="AJ1064" s="158"/>
      <c r="AK1064" s="158"/>
      <c r="AL1064" s="158"/>
      <c r="AM1064" s="158"/>
      <c r="AN1064" s="158"/>
      <c r="AO1064" s="158"/>
      <c r="AP1064" s="158"/>
      <c r="AQ1064" s="158"/>
      <c r="AR1064" s="158"/>
      <c r="AS1064" s="158"/>
      <c r="AT1064" s="158"/>
      <c r="AU1064" s="158"/>
      <c r="AV1064" s="158"/>
      <c r="AW1064" s="158"/>
      <c r="AX1064" s="158"/>
      <c r="AY1064" s="158"/>
      <c r="AZ1064" s="158"/>
      <c r="BA1064" s="158"/>
      <c r="BB1064" s="158"/>
      <c r="BC1064" s="158"/>
      <c r="BD1064" s="158"/>
      <c r="BE1064" s="158"/>
      <c r="BF1064" s="158"/>
      <c r="BG1064" s="158"/>
      <c r="BH1064" s="158"/>
      <c r="BI1064" s="158"/>
      <c r="BJ1064" s="158"/>
      <c r="BK1064" s="158"/>
      <c r="BL1064" s="158"/>
      <c r="BM1064" s="158"/>
      <c r="BN1064" s="158"/>
      <c r="BO1064" s="158"/>
      <c r="BP1064" s="158"/>
      <c r="BQ1064" s="158"/>
      <c r="BR1064" s="158"/>
      <c r="BS1064" s="158"/>
      <c r="BT1064" s="158"/>
      <c r="BU1064" s="158"/>
      <c r="BV1064" s="158"/>
      <c r="BW1064" s="170"/>
    </row>
    <row r="1065" spans="1:75" ht="12.75" customHeight="1" x14ac:dyDescent="0.2">
      <c r="A1065" s="171">
        <v>25</v>
      </c>
      <c r="B1065" s="351" t="s">
        <v>34</v>
      </c>
      <c r="C1065" s="327"/>
      <c r="D1065" s="352" t="s">
        <v>35</v>
      </c>
      <c r="E1065" s="324"/>
      <c r="F1065" s="324"/>
      <c r="G1065" s="324"/>
      <c r="H1065" s="324"/>
      <c r="I1065" s="324"/>
      <c r="J1065" s="324"/>
      <c r="K1065" s="324"/>
      <c r="L1065" s="324"/>
      <c r="M1065" s="324"/>
      <c r="N1065" s="324"/>
      <c r="O1065" s="324"/>
      <c r="P1065" s="324"/>
      <c r="Q1065" s="338"/>
      <c r="R1065" s="352" t="s">
        <v>36</v>
      </c>
      <c r="S1065" s="324"/>
      <c r="T1065" s="324"/>
      <c r="U1065" s="324"/>
      <c r="V1065" s="324"/>
      <c r="W1065" s="324"/>
      <c r="X1065" s="324"/>
      <c r="Y1065" s="324"/>
      <c r="Z1065" s="324"/>
      <c r="AA1065" s="324"/>
      <c r="AB1065" s="338"/>
      <c r="AC1065" s="352" t="s">
        <v>37</v>
      </c>
      <c r="AD1065" s="324"/>
      <c r="AE1065" s="324"/>
      <c r="AF1065" s="324"/>
      <c r="AG1065" s="324"/>
      <c r="AH1065" s="324"/>
      <c r="AI1065" s="324"/>
      <c r="AJ1065" s="324"/>
      <c r="AK1065" s="324"/>
      <c r="AL1065" s="324"/>
      <c r="AM1065" s="324"/>
      <c r="AN1065" s="324"/>
      <c r="AO1065" s="324"/>
      <c r="AP1065" s="324"/>
      <c r="AQ1065" s="324"/>
      <c r="AR1065" s="324"/>
      <c r="AS1065" s="324"/>
      <c r="AT1065" s="324"/>
      <c r="AU1065" s="324"/>
      <c r="AV1065" s="324"/>
      <c r="AW1065" s="324"/>
      <c r="AX1065" s="324"/>
      <c r="AY1065" s="324"/>
      <c r="AZ1065" s="324"/>
      <c r="BA1065" s="324"/>
      <c r="BB1065" s="324"/>
      <c r="BC1065" s="324"/>
      <c r="BD1065" s="324"/>
      <c r="BE1065" s="338"/>
      <c r="BF1065" s="352" t="s">
        <v>38</v>
      </c>
      <c r="BG1065" s="324"/>
      <c r="BH1065" s="324"/>
      <c r="BI1065" s="324"/>
      <c r="BJ1065" s="324"/>
      <c r="BK1065" s="324"/>
      <c r="BL1065" s="324"/>
      <c r="BM1065" s="338"/>
      <c r="BN1065" s="353" t="s">
        <v>39</v>
      </c>
      <c r="BO1065" s="326"/>
      <c r="BP1065" s="327"/>
      <c r="BQ1065" s="353" t="s">
        <v>40</v>
      </c>
      <c r="BR1065" s="327"/>
      <c r="BS1065" s="354" t="s">
        <v>41</v>
      </c>
      <c r="BT1065" s="324"/>
      <c r="BU1065" s="324"/>
      <c r="BV1065" s="324"/>
      <c r="BW1065" s="338"/>
    </row>
    <row r="1066" spans="1:75" ht="12.75" customHeight="1" x14ac:dyDescent="0.2">
      <c r="A1066" s="171">
        <v>25</v>
      </c>
      <c r="B1066" s="346"/>
      <c r="C1066" s="347"/>
      <c r="D1066" s="355" t="s">
        <v>52</v>
      </c>
      <c r="E1066" s="326"/>
      <c r="F1066" s="326"/>
      <c r="G1066" s="326"/>
      <c r="H1066" s="327"/>
      <c r="I1066" s="355" t="s">
        <v>53</v>
      </c>
      <c r="J1066" s="326"/>
      <c r="K1066" s="326"/>
      <c r="L1066" s="326"/>
      <c r="M1066" s="327"/>
      <c r="N1066" s="355" t="s">
        <v>54</v>
      </c>
      <c r="O1066" s="326"/>
      <c r="P1066" s="326"/>
      <c r="Q1066" s="327"/>
      <c r="R1066" s="356" t="s">
        <v>55</v>
      </c>
      <c r="S1066" s="326"/>
      <c r="T1066" s="327"/>
      <c r="U1066" s="353" t="s">
        <v>56</v>
      </c>
      <c r="V1066" s="326"/>
      <c r="W1066" s="327"/>
      <c r="X1066" s="353" t="s">
        <v>57</v>
      </c>
      <c r="Y1066" s="327"/>
      <c r="Z1066" s="353" t="s">
        <v>58</v>
      </c>
      <c r="AA1066" s="326"/>
      <c r="AB1066" s="327"/>
      <c r="AC1066" s="352" t="s">
        <v>59</v>
      </c>
      <c r="AD1066" s="324"/>
      <c r="AE1066" s="324"/>
      <c r="AF1066" s="324"/>
      <c r="AG1066" s="324"/>
      <c r="AH1066" s="338"/>
      <c r="AI1066" s="352" t="s">
        <v>60</v>
      </c>
      <c r="AJ1066" s="324"/>
      <c r="AK1066" s="324"/>
      <c r="AL1066" s="324"/>
      <c r="AM1066" s="324"/>
      <c r="AN1066" s="338"/>
      <c r="AO1066" s="352" t="s">
        <v>61</v>
      </c>
      <c r="AP1066" s="324"/>
      <c r="AQ1066" s="324"/>
      <c r="AR1066" s="324"/>
      <c r="AS1066" s="324"/>
      <c r="AT1066" s="338"/>
      <c r="AU1066" s="352" t="s">
        <v>62</v>
      </c>
      <c r="AV1066" s="324"/>
      <c r="AW1066" s="324"/>
      <c r="AX1066" s="324"/>
      <c r="AY1066" s="324"/>
      <c r="AZ1066" s="357"/>
      <c r="BA1066" s="352" t="s">
        <v>63</v>
      </c>
      <c r="BB1066" s="324"/>
      <c r="BC1066" s="324"/>
      <c r="BD1066" s="338"/>
      <c r="BE1066" s="358" t="s">
        <v>64</v>
      </c>
      <c r="BF1066" s="361" t="s">
        <v>65</v>
      </c>
      <c r="BG1066" s="326"/>
      <c r="BH1066" s="327"/>
      <c r="BI1066" s="361" t="s">
        <v>66</v>
      </c>
      <c r="BJ1066" s="326"/>
      <c r="BK1066" s="326"/>
      <c r="BL1066" s="326"/>
      <c r="BM1066" s="327"/>
      <c r="BN1066" s="346"/>
      <c r="BO1066" s="322"/>
      <c r="BP1066" s="347"/>
      <c r="BQ1066" s="346"/>
      <c r="BR1066" s="347"/>
      <c r="BS1066" s="358" t="s">
        <v>67</v>
      </c>
      <c r="BT1066" s="363" t="s">
        <v>68</v>
      </c>
      <c r="BU1066" s="326"/>
      <c r="BV1066" s="326"/>
      <c r="BW1066" s="327"/>
    </row>
    <row r="1067" spans="1:75" ht="12.75" customHeight="1" x14ac:dyDescent="0.2">
      <c r="A1067" s="171">
        <v>25</v>
      </c>
      <c r="B1067" s="346"/>
      <c r="C1067" s="347"/>
      <c r="D1067" s="346"/>
      <c r="E1067" s="322"/>
      <c r="F1067" s="322"/>
      <c r="G1067" s="322"/>
      <c r="H1067" s="347"/>
      <c r="I1067" s="346"/>
      <c r="J1067" s="322"/>
      <c r="K1067" s="322"/>
      <c r="L1067" s="322"/>
      <c r="M1067" s="347"/>
      <c r="N1067" s="346"/>
      <c r="O1067" s="322"/>
      <c r="P1067" s="322"/>
      <c r="Q1067" s="347"/>
      <c r="R1067" s="346"/>
      <c r="S1067" s="322"/>
      <c r="T1067" s="347"/>
      <c r="U1067" s="346"/>
      <c r="V1067" s="322"/>
      <c r="W1067" s="347"/>
      <c r="X1067" s="346"/>
      <c r="Y1067" s="347"/>
      <c r="Z1067" s="346"/>
      <c r="AA1067" s="322"/>
      <c r="AB1067" s="347"/>
      <c r="AC1067" s="342" t="s">
        <v>77</v>
      </c>
      <c r="AD1067" s="342" t="s">
        <v>78</v>
      </c>
      <c r="AE1067" s="345" t="s">
        <v>79</v>
      </c>
      <c r="AF1067" s="326"/>
      <c r="AG1067" s="326"/>
      <c r="AH1067" s="327"/>
      <c r="AI1067" s="342" t="s">
        <v>77</v>
      </c>
      <c r="AJ1067" s="342" t="s">
        <v>78</v>
      </c>
      <c r="AK1067" s="345" t="s">
        <v>79</v>
      </c>
      <c r="AL1067" s="326"/>
      <c r="AM1067" s="326"/>
      <c r="AN1067" s="327"/>
      <c r="AO1067" s="342" t="s">
        <v>77</v>
      </c>
      <c r="AP1067" s="342" t="s">
        <v>78</v>
      </c>
      <c r="AQ1067" s="345" t="s">
        <v>79</v>
      </c>
      <c r="AR1067" s="326"/>
      <c r="AS1067" s="326"/>
      <c r="AT1067" s="327"/>
      <c r="AU1067" s="342" t="s">
        <v>77</v>
      </c>
      <c r="AV1067" s="342" t="s">
        <v>78</v>
      </c>
      <c r="AW1067" s="345" t="s">
        <v>79</v>
      </c>
      <c r="AX1067" s="326"/>
      <c r="AY1067" s="326"/>
      <c r="AZ1067" s="327"/>
      <c r="BA1067" s="342" t="s">
        <v>77</v>
      </c>
      <c r="BB1067" s="342" t="s">
        <v>65</v>
      </c>
      <c r="BC1067" s="348" t="s">
        <v>80</v>
      </c>
      <c r="BD1067" s="349"/>
      <c r="BE1067" s="359"/>
      <c r="BF1067" s="346"/>
      <c r="BG1067" s="322"/>
      <c r="BH1067" s="347"/>
      <c r="BI1067" s="346"/>
      <c r="BJ1067" s="322"/>
      <c r="BK1067" s="322"/>
      <c r="BL1067" s="322"/>
      <c r="BM1067" s="347"/>
      <c r="BN1067" s="346"/>
      <c r="BO1067" s="322"/>
      <c r="BP1067" s="347"/>
      <c r="BQ1067" s="346"/>
      <c r="BR1067" s="347"/>
      <c r="BS1067" s="359"/>
      <c r="BT1067" s="346"/>
      <c r="BU1067" s="322"/>
      <c r="BV1067" s="322"/>
      <c r="BW1067" s="347"/>
    </row>
    <row r="1068" spans="1:75" ht="12.75" customHeight="1" x14ac:dyDescent="0.2">
      <c r="A1068" s="171">
        <v>25</v>
      </c>
      <c r="B1068" s="346"/>
      <c r="C1068" s="347"/>
      <c r="D1068" s="346"/>
      <c r="E1068" s="322"/>
      <c r="F1068" s="322"/>
      <c r="G1068" s="322"/>
      <c r="H1068" s="347"/>
      <c r="I1068" s="346"/>
      <c r="J1068" s="322"/>
      <c r="K1068" s="322"/>
      <c r="L1068" s="322"/>
      <c r="M1068" s="347"/>
      <c r="N1068" s="346"/>
      <c r="O1068" s="322"/>
      <c r="P1068" s="322"/>
      <c r="Q1068" s="347"/>
      <c r="R1068" s="346"/>
      <c r="S1068" s="322"/>
      <c r="T1068" s="347"/>
      <c r="U1068" s="346"/>
      <c r="V1068" s="322"/>
      <c r="W1068" s="347"/>
      <c r="X1068" s="346"/>
      <c r="Y1068" s="347"/>
      <c r="Z1068" s="346"/>
      <c r="AA1068" s="322"/>
      <c r="AB1068" s="347"/>
      <c r="AC1068" s="343"/>
      <c r="AD1068" s="343"/>
      <c r="AE1068" s="346"/>
      <c r="AF1068" s="322"/>
      <c r="AG1068" s="322"/>
      <c r="AH1068" s="347"/>
      <c r="AI1068" s="343"/>
      <c r="AJ1068" s="343"/>
      <c r="AK1068" s="346"/>
      <c r="AL1068" s="322"/>
      <c r="AM1068" s="322"/>
      <c r="AN1068" s="347"/>
      <c r="AO1068" s="343"/>
      <c r="AP1068" s="343"/>
      <c r="AQ1068" s="346"/>
      <c r="AR1068" s="322"/>
      <c r="AS1068" s="322"/>
      <c r="AT1068" s="347"/>
      <c r="AU1068" s="343"/>
      <c r="AV1068" s="343"/>
      <c r="AW1068" s="346"/>
      <c r="AX1068" s="322"/>
      <c r="AY1068" s="322"/>
      <c r="AZ1068" s="347"/>
      <c r="BA1068" s="343"/>
      <c r="BB1068" s="343"/>
      <c r="BC1068" s="346"/>
      <c r="BD1068" s="347"/>
      <c r="BE1068" s="359"/>
      <c r="BF1068" s="346"/>
      <c r="BG1068" s="322"/>
      <c r="BH1068" s="347"/>
      <c r="BI1068" s="346"/>
      <c r="BJ1068" s="322"/>
      <c r="BK1068" s="322"/>
      <c r="BL1068" s="322"/>
      <c r="BM1068" s="347"/>
      <c r="BN1068" s="346"/>
      <c r="BO1068" s="322"/>
      <c r="BP1068" s="347"/>
      <c r="BQ1068" s="346"/>
      <c r="BR1068" s="347"/>
      <c r="BS1068" s="359"/>
      <c r="BT1068" s="346"/>
      <c r="BU1068" s="322"/>
      <c r="BV1068" s="322"/>
      <c r="BW1068" s="347"/>
    </row>
    <row r="1069" spans="1:75" ht="12.75" customHeight="1" x14ac:dyDescent="0.2">
      <c r="A1069" s="171">
        <v>25</v>
      </c>
      <c r="B1069" s="328"/>
      <c r="C1069" s="330"/>
      <c r="D1069" s="328"/>
      <c r="E1069" s="329"/>
      <c r="F1069" s="329"/>
      <c r="G1069" s="329"/>
      <c r="H1069" s="330"/>
      <c r="I1069" s="328"/>
      <c r="J1069" s="329"/>
      <c r="K1069" s="329"/>
      <c r="L1069" s="329"/>
      <c r="M1069" s="330"/>
      <c r="N1069" s="328"/>
      <c r="O1069" s="329"/>
      <c r="P1069" s="329"/>
      <c r="Q1069" s="330"/>
      <c r="R1069" s="328"/>
      <c r="S1069" s="329"/>
      <c r="T1069" s="330"/>
      <c r="U1069" s="328"/>
      <c r="V1069" s="329"/>
      <c r="W1069" s="330"/>
      <c r="X1069" s="328"/>
      <c r="Y1069" s="330"/>
      <c r="Z1069" s="328"/>
      <c r="AA1069" s="329"/>
      <c r="AB1069" s="330"/>
      <c r="AC1069" s="343"/>
      <c r="AD1069" s="343"/>
      <c r="AE1069" s="346"/>
      <c r="AF1069" s="322"/>
      <c r="AG1069" s="322"/>
      <c r="AH1069" s="347"/>
      <c r="AI1069" s="343"/>
      <c r="AJ1069" s="343"/>
      <c r="AK1069" s="346"/>
      <c r="AL1069" s="322"/>
      <c r="AM1069" s="322"/>
      <c r="AN1069" s="347"/>
      <c r="AO1069" s="343"/>
      <c r="AP1069" s="343"/>
      <c r="AQ1069" s="346"/>
      <c r="AR1069" s="322"/>
      <c r="AS1069" s="322"/>
      <c r="AT1069" s="347"/>
      <c r="AU1069" s="343"/>
      <c r="AV1069" s="343"/>
      <c r="AW1069" s="346"/>
      <c r="AX1069" s="322"/>
      <c r="AY1069" s="322"/>
      <c r="AZ1069" s="347"/>
      <c r="BA1069" s="343"/>
      <c r="BB1069" s="343"/>
      <c r="BC1069" s="346"/>
      <c r="BD1069" s="347"/>
      <c r="BE1069" s="359"/>
      <c r="BF1069" s="328"/>
      <c r="BG1069" s="329"/>
      <c r="BH1069" s="330"/>
      <c r="BI1069" s="328"/>
      <c r="BJ1069" s="329"/>
      <c r="BK1069" s="329"/>
      <c r="BL1069" s="329"/>
      <c r="BM1069" s="330"/>
      <c r="BN1069" s="346"/>
      <c r="BO1069" s="322"/>
      <c r="BP1069" s="347"/>
      <c r="BQ1069" s="346"/>
      <c r="BR1069" s="347"/>
      <c r="BS1069" s="362"/>
      <c r="BT1069" s="328"/>
      <c r="BU1069" s="329"/>
      <c r="BV1069" s="329"/>
      <c r="BW1069" s="330"/>
    </row>
    <row r="1070" spans="1:75" ht="12.75" customHeight="1" x14ac:dyDescent="0.2">
      <c r="A1070" s="171">
        <v>25</v>
      </c>
      <c r="B1070" s="135" t="s">
        <v>103</v>
      </c>
      <c r="C1070" s="135" t="s">
        <v>104</v>
      </c>
      <c r="D1070" s="337" t="s">
        <v>105</v>
      </c>
      <c r="E1070" s="324"/>
      <c r="F1070" s="324"/>
      <c r="G1070" s="324"/>
      <c r="H1070" s="338"/>
      <c r="I1070" s="337" t="s">
        <v>105</v>
      </c>
      <c r="J1070" s="324"/>
      <c r="K1070" s="324"/>
      <c r="L1070" s="324"/>
      <c r="M1070" s="338"/>
      <c r="N1070" s="337" t="s">
        <v>105</v>
      </c>
      <c r="O1070" s="324"/>
      <c r="P1070" s="324"/>
      <c r="Q1070" s="338"/>
      <c r="R1070" s="337" t="s">
        <v>106</v>
      </c>
      <c r="S1070" s="324"/>
      <c r="T1070" s="338"/>
      <c r="U1070" s="337" t="s">
        <v>106</v>
      </c>
      <c r="V1070" s="324"/>
      <c r="W1070" s="338"/>
      <c r="X1070" s="337" t="s">
        <v>107</v>
      </c>
      <c r="Y1070" s="338"/>
      <c r="Z1070" s="337" t="s">
        <v>105</v>
      </c>
      <c r="AA1070" s="324"/>
      <c r="AB1070" s="338"/>
      <c r="AC1070" s="344"/>
      <c r="AD1070" s="344"/>
      <c r="AE1070" s="328"/>
      <c r="AF1070" s="329"/>
      <c r="AG1070" s="329"/>
      <c r="AH1070" s="330"/>
      <c r="AI1070" s="344"/>
      <c r="AJ1070" s="344"/>
      <c r="AK1070" s="328"/>
      <c r="AL1070" s="329"/>
      <c r="AM1070" s="329"/>
      <c r="AN1070" s="330"/>
      <c r="AO1070" s="344"/>
      <c r="AP1070" s="344"/>
      <c r="AQ1070" s="328"/>
      <c r="AR1070" s="329"/>
      <c r="AS1070" s="329"/>
      <c r="AT1070" s="330"/>
      <c r="AU1070" s="344"/>
      <c r="AV1070" s="344"/>
      <c r="AW1070" s="328"/>
      <c r="AX1070" s="329"/>
      <c r="AY1070" s="329"/>
      <c r="AZ1070" s="330"/>
      <c r="BA1070" s="344"/>
      <c r="BB1070" s="344"/>
      <c r="BC1070" s="328"/>
      <c r="BD1070" s="330"/>
      <c r="BE1070" s="360"/>
      <c r="BF1070" s="350" t="s">
        <v>108</v>
      </c>
      <c r="BG1070" s="324"/>
      <c r="BH1070" s="338"/>
      <c r="BI1070" s="337" t="s">
        <v>109</v>
      </c>
      <c r="BJ1070" s="338"/>
      <c r="BK1070" s="337" t="s">
        <v>110</v>
      </c>
      <c r="BL1070" s="324"/>
      <c r="BM1070" s="338"/>
      <c r="BN1070" s="328"/>
      <c r="BO1070" s="329"/>
      <c r="BP1070" s="330"/>
      <c r="BQ1070" s="328"/>
      <c r="BR1070" s="330"/>
      <c r="BS1070" s="159" t="s">
        <v>104</v>
      </c>
      <c r="BT1070" s="337" t="s">
        <v>111</v>
      </c>
      <c r="BU1070" s="324"/>
      <c r="BV1070" s="324"/>
      <c r="BW1070" s="338"/>
    </row>
    <row r="1071" spans="1:75" ht="12.75" customHeight="1" x14ac:dyDescent="0.2">
      <c r="A1071" s="171">
        <v>25</v>
      </c>
      <c r="B1071" s="160" t="s">
        <v>87</v>
      </c>
      <c r="C1071" s="160" t="s">
        <v>19</v>
      </c>
      <c r="D1071" s="339"/>
      <c r="E1071" s="315"/>
      <c r="F1071" s="315"/>
      <c r="G1071" s="315"/>
      <c r="H1071" s="318"/>
      <c r="I1071" s="339"/>
      <c r="J1071" s="315"/>
      <c r="K1071" s="315"/>
      <c r="L1071" s="315"/>
      <c r="M1071" s="318"/>
      <c r="N1071" s="340" t="str">
        <f t="shared" ref="N1071:N1094" si="101">IF(D1071="","",INT(VLOOKUP($J$7,$DH$6:$DO$31,3,FALSE)+D1071))</f>
        <v/>
      </c>
      <c r="O1071" s="315"/>
      <c r="P1071" s="315"/>
      <c r="Q1071" s="318"/>
      <c r="R1071" s="339"/>
      <c r="S1071" s="315"/>
      <c r="T1071" s="318"/>
      <c r="U1071" s="339"/>
      <c r="V1071" s="315"/>
      <c r="W1071" s="318"/>
      <c r="X1071" s="340" t="str">
        <f t="shared" ref="X1071:X1094" si="102">IF(OR(U1071="",U1071&gt;R1071),"",100*(Z1071/(6.11*EXP((17.27*R1071)/(237.3+R1071)))))</f>
        <v/>
      </c>
      <c r="Y1071" s="318"/>
      <c r="Z1071" s="339" t="str">
        <f t="shared" ref="Z1071:Z1094" si="103">IF(OR(U1071="",U1071&gt;R1071),"",6.11*EXP((17.7*U1071/(243.5+U1071))))</f>
        <v/>
      </c>
      <c r="AA1071" s="315"/>
      <c r="AB1071" s="318"/>
      <c r="AC1071" s="138"/>
      <c r="AD1071" s="139"/>
      <c r="AE1071" s="340"/>
      <c r="AF1071" s="315"/>
      <c r="AG1071" s="315"/>
      <c r="AH1071" s="318"/>
      <c r="AI1071" s="140"/>
      <c r="AJ1071" s="139"/>
      <c r="AK1071" s="340"/>
      <c r="AL1071" s="315"/>
      <c r="AM1071" s="315"/>
      <c r="AN1071" s="318"/>
      <c r="AO1071" s="140"/>
      <c r="AP1071" s="139"/>
      <c r="AQ1071" s="340"/>
      <c r="AR1071" s="315"/>
      <c r="AS1071" s="315"/>
      <c r="AT1071" s="318"/>
      <c r="AU1071" s="140"/>
      <c r="AV1071" s="139"/>
      <c r="AW1071" s="340"/>
      <c r="AX1071" s="315"/>
      <c r="AY1071" s="315"/>
      <c r="AZ1071" s="318"/>
      <c r="BA1071" s="140"/>
      <c r="BB1071" s="141"/>
      <c r="BC1071" s="340"/>
      <c r="BD1071" s="318"/>
      <c r="BE1071" s="161"/>
      <c r="BF1071" s="341"/>
      <c r="BG1071" s="315"/>
      <c r="BH1071" s="318"/>
      <c r="BI1071" s="340"/>
      <c r="BJ1071" s="318"/>
      <c r="BK1071" s="339" t="str">
        <f t="shared" ref="BK1071:BK1094" si="104">IF(BI1071="","",BI1071/1.94384)</f>
        <v/>
      </c>
      <c r="BL1071" s="315"/>
      <c r="BM1071" s="318"/>
      <c r="BN1071" s="341"/>
      <c r="BO1071" s="315"/>
      <c r="BP1071" s="318"/>
      <c r="BQ1071" s="341"/>
      <c r="BR1071" s="318"/>
      <c r="BS1071" s="142" t="s">
        <v>101</v>
      </c>
      <c r="BT1071" s="339"/>
      <c r="BU1071" s="315"/>
      <c r="BV1071" s="315"/>
      <c r="BW1071" s="318"/>
    </row>
    <row r="1072" spans="1:75" ht="12.75" customHeight="1" x14ac:dyDescent="0.2">
      <c r="A1072" s="171">
        <v>25</v>
      </c>
      <c r="B1072" s="162" t="s">
        <v>94</v>
      </c>
      <c r="C1072" s="162" t="s">
        <v>27</v>
      </c>
      <c r="D1072" s="335"/>
      <c r="E1072" s="302"/>
      <c r="F1072" s="302"/>
      <c r="G1072" s="302"/>
      <c r="H1072" s="303"/>
      <c r="I1072" s="335"/>
      <c r="J1072" s="302"/>
      <c r="K1072" s="302"/>
      <c r="L1072" s="302"/>
      <c r="M1072" s="303"/>
      <c r="N1072" s="336" t="str">
        <f t="shared" si="101"/>
        <v/>
      </c>
      <c r="O1072" s="302"/>
      <c r="P1072" s="302"/>
      <c r="Q1072" s="303"/>
      <c r="R1072" s="335"/>
      <c r="S1072" s="302"/>
      <c r="T1072" s="303"/>
      <c r="U1072" s="335"/>
      <c r="V1072" s="302"/>
      <c r="W1072" s="303"/>
      <c r="X1072" s="336" t="str">
        <f t="shared" si="102"/>
        <v/>
      </c>
      <c r="Y1072" s="303"/>
      <c r="Z1072" s="335" t="str">
        <f t="shared" si="103"/>
        <v/>
      </c>
      <c r="AA1072" s="302"/>
      <c r="AB1072" s="303"/>
      <c r="AC1072" s="144"/>
      <c r="AD1072" s="145"/>
      <c r="AE1072" s="336"/>
      <c r="AF1072" s="302"/>
      <c r="AG1072" s="302"/>
      <c r="AH1072" s="303"/>
      <c r="AI1072" s="146"/>
      <c r="AJ1072" s="145"/>
      <c r="AK1072" s="336"/>
      <c r="AL1072" s="302"/>
      <c r="AM1072" s="302"/>
      <c r="AN1072" s="303"/>
      <c r="AO1072" s="146"/>
      <c r="AP1072" s="145"/>
      <c r="AQ1072" s="336"/>
      <c r="AR1072" s="302"/>
      <c r="AS1072" s="302"/>
      <c r="AT1072" s="303"/>
      <c r="AU1072" s="146"/>
      <c r="AV1072" s="145"/>
      <c r="AW1072" s="336"/>
      <c r="AX1072" s="302"/>
      <c r="AY1072" s="302"/>
      <c r="AZ1072" s="303"/>
      <c r="BA1072" s="146"/>
      <c r="BB1072" s="145"/>
      <c r="BC1072" s="336"/>
      <c r="BD1072" s="303"/>
      <c r="BE1072" s="163"/>
      <c r="BF1072" s="306"/>
      <c r="BG1072" s="302"/>
      <c r="BH1072" s="303"/>
      <c r="BI1072" s="336"/>
      <c r="BJ1072" s="303"/>
      <c r="BK1072" s="335" t="str">
        <f t="shared" si="104"/>
        <v/>
      </c>
      <c r="BL1072" s="302"/>
      <c r="BM1072" s="303"/>
      <c r="BN1072" s="306"/>
      <c r="BO1072" s="302"/>
      <c r="BP1072" s="303"/>
      <c r="BQ1072" s="306"/>
      <c r="BR1072" s="303"/>
      <c r="BS1072" s="147" t="s">
        <v>117</v>
      </c>
      <c r="BT1072" s="335"/>
      <c r="BU1072" s="302"/>
      <c r="BV1072" s="302"/>
      <c r="BW1072" s="303"/>
    </row>
    <row r="1073" spans="1:75" ht="12.75" customHeight="1" x14ac:dyDescent="0.2">
      <c r="A1073" s="171">
        <v>25</v>
      </c>
      <c r="B1073" s="162" t="s">
        <v>101</v>
      </c>
      <c r="C1073" s="162" t="s">
        <v>33</v>
      </c>
      <c r="D1073" s="335"/>
      <c r="E1073" s="302"/>
      <c r="F1073" s="302"/>
      <c r="G1073" s="302"/>
      <c r="H1073" s="303"/>
      <c r="I1073" s="335"/>
      <c r="J1073" s="302"/>
      <c r="K1073" s="302"/>
      <c r="L1073" s="302"/>
      <c r="M1073" s="303"/>
      <c r="N1073" s="336" t="str">
        <f t="shared" si="101"/>
        <v/>
      </c>
      <c r="O1073" s="302"/>
      <c r="P1073" s="302"/>
      <c r="Q1073" s="303"/>
      <c r="R1073" s="335"/>
      <c r="S1073" s="302"/>
      <c r="T1073" s="303"/>
      <c r="U1073" s="335"/>
      <c r="V1073" s="302"/>
      <c r="W1073" s="303"/>
      <c r="X1073" s="336" t="str">
        <f t="shared" si="102"/>
        <v/>
      </c>
      <c r="Y1073" s="303"/>
      <c r="Z1073" s="335" t="str">
        <f t="shared" si="103"/>
        <v/>
      </c>
      <c r="AA1073" s="302"/>
      <c r="AB1073" s="303"/>
      <c r="AC1073" s="144"/>
      <c r="AD1073" s="145"/>
      <c r="AE1073" s="336"/>
      <c r="AF1073" s="302"/>
      <c r="AG1073" s="302"/>
      <c r="AH1073" s="303"/>
      <c r="AI1073" s="146"/>
      <c r="AJ1073" s="145"/>
      <c r="AK1073" s="336"/>
      <c r="AL1073" s="302"/>
      <c r="AM1073" s="302"/>
      <c r="AN1073" s="303"/>
      <c r="AO1073" s="146"/>
      <c r="AP1073" s="145"/>
      <c r="AQ1073" s="336"/>
      <c r="AR1073" s="302"/>
      <c r="AS1073" s="302"/>
      <c r="AT1073" s="303"/>
      <c r="AU1073" s="146"/>
      <c r="AV1073" s="145"/>
      <c r="AW1073" s="336"/>
      <c r="AX1073" s="302"/>
      <c r="AY1073" s="302"/>
      <c r="AZ1073" s="303"/>
      <c r="BA1073" s="146"/>
      <c r="BB1073" s="145"/>
      <c r="BC1073" s="336"/>
      <c r="BD1073" s="303"/>
      <c r="BE1073" s="163"/>
      <c r="BF1073" s="306"/>
      <c r="BG1073" s="302"/>
      <c r="BH1073" s="303"/>
      <c r="BI1073" s="336"/>
      <c r="BJ1073" s="303"/>
      <c r="BK1073" s="335" t="str">
        <f t="shared" si="104"/>
        <v/>
      </c>
      <c r="BL1073" s="302"/>
      <c r="BM1073" s="303"/>
      <c r="BN1073" s="306"/>
      <c r="BO1073" s="302"/>
      <c r="BP1073" s="303"/>
      <c r="BQ1073" s="306"/>
      <c r="BR1073" s="303"/>
      <c r="BS1073" s="148">
        <v>10</v>
      </c>
      <c r="BT1073" s="335"/>
      <c r="BU1073" s="302"/>
      <c r="BV1073" s="302"/>
      <c r="BW1073" s="303"/>
    </row>
    <row r="1074" spans="1:75" ht="12.75" customHeight="1" x14ac:dyDescent="0.2">
      <c r="A1074" s="171">
        <v>25</v>
      </c>
      <c r="B1074" s="162" t="s">
        <v>117</v>
      </c>
      <c r="C1074" s="162" t="s">
        <v>47</v>
      </c>
      <c r="D1074" s="335"/>
      <c r="E1074" s="302"/>
      <c r="F1074" s="302"/>
      <c r="G1074" s="302"/>
      <c r="H1074" s="303"/>
      <c r="I1074" s="335"/>
      <c r="J1074" s="302"/>
      <c r="K1074" s="302"/>
      <c r="L1074" s="302"/>
      <c r="M1074" s="303"/>
      <c r="N1074" s="336" t="str">
        <f t="shared" si="101"/>
        <v/>
      </c>
      <c r="O1074" s="302"/>
      <c r="P1074" s="302"/>
      <c r="Q1074" s="303"/>
      <c r="R1074" s="335"/>
      <c r="S1074" s="302"/>
      <c r="T1074" s="303"/>
      <c r="U1074" s="335"/>
      <c r="V1074" s="302"/>
      <c r="W1074" s="303"/>
      <c r="X1074" s="336" t="str">
        <f t="shared" si="102"/>
        <v/>
      </c>
      <c r="Y1074" s="303"/>
      <c r="Z1074" s="335" t="str">
        <f t="shared" si="103"/>
        <v/>
      </c>
      <c r="AA1074" s="302"/>
      <c r="AB1074" s="303"/>
      <c r="AC1074" s="144"/>
      <c r="AD1074" s="145"/>
      <c r="AE1074" s="336"/>
      <c r="AF1074" s="302"/>
      <c r="AG1074" s="302"/>
      <c r="AH1074" s="303"/>
      <c r="AI1074" s="146"/>
      <c r="AJ1074" s="145"/>
      <c r="AK1074" s="336"/>
      <c r="AL1074" s="302"/>
      <c r="AM1074" s="302"/>
      <c r="AN1074" s="303"/>
      <c r="AO1074" s="146"/>
      <c r="AP1074" s="145"/>
      <c r="AQ1074" s="336"/>
      <c r="AR1074" s="302"/>
      <c r="AS1074" s="302"/>
      <c r="AT1074" s="303"/>
      <c r="AU1074" s="146"/>
      <c r="AV1074" s="145"/>
      <c r="AW1074" s="336"/>
      <c r="AX1074" s="302"/>
      <c r="AY1074" s="302"/>
      <c r="AZ1074" s="303"/>
      <c r="BA1074" s="146"/>
      <c r="BB1074" s="145"/>
      <c r="BC1074" s="336"/>
      <c r="BD1074" s="303"/>
      <c r="BE1074" s="163"/>
      <c r="BF1074" s="306"/>
      <c r="BG1074" s="302"/>
      <c r="BH1074" s="303"/>
      <c r="BI1074" s="336"/>
      <c r="BJ1074" s="303"/>
      <c r="BK1074" s="335" t="str">
        <f t="shared" si="104"/>
        <v/>
      </c>
      <c r="BL1074" s="302"/>
      <c r="BM1074" s="303"/>
      <c r="BN1074" s="306"/>
      <c r="BO1074" s="302"/>
      <c r="BP1074" s="303"/>
      <c r="BQ1074" s="306"/>
      <c r="BR1074" s="303"/>
      <c r="BS1074" s="148">
        <v>11</v>
      </c>
      <c r="BT1074" s="335"/>
      <c r="BU1074" s="302"/>
      <c r="BV1074" s="302"/>
      <c r="BW1074" s="303"/>
    </row>
    <row r="1075" spans="1:75" ht="12.75" customHeight="1" x14ac:dyDescent="0.2">
      <c r="A1075" s="171">
        <v>25</v>
      </c>
      <c r="B1075" s="163" t="s">
        <v>145</v>
      </c>
      <c r="C1075" s="163" t="s">
        <v>75</v>
      </c>
      <c r="D1075" s="335"/>
      <c r="E1075" s="302"/>
      <c r="F1075" s="302"/>
      <c r="G1075" s="302"/>
      <c r="H1075" s="303"/>
      <c r="I1075" s="335"/>
      <c r="J1075" s="302"/>
      <c r="K1075" s="302"/>
      <c r="L1075" s="302"/>
      <c r="M1075" s="303"/>
      <c r="N1075" s="336" t="str">
        <f t="shared" si="101"/>
        <v/>
      </c>
      <c r="O1075" s="302"/>
      <c r="P1075" s="302"/>
      <c r="Q1075" s="303"/>
      <c r="R1075" s="335"/>
      <c r="S1075" s="302"/>
      <c r="T1075" s="303"/>
      <c r="U1075" s="335"/>
      <c r="V1075" s="302"/>
      <c r="W1075" s="303"/>
      <c r="X1075" s="336" t="str">
        <f t="shared" si="102"/>
        <v/>
      </c>
      <c r="Y1075" s="303"/>
      <c r="Z1075" s="335" t="str">
        <f t="shared" si="103"/>
        <v/>
      </c>
      <c r="AA1075" s="302"/>
      <c r="AB1075" s="303"/>
      <c r="AC1075" s="144"/>
      <c r="AD1075" s="145"/>
      <c r="AE1075" s="336"/>
      <c r="AF1075" s="302"/>
      <c r="AG1075" s="302"/>
      <c r="AH1075" s="303"/>
      <c r="AI1075" s="146"/>
      <c r="AJ1075" s="145"/>
      <c r="AK1075" s="336"/>
      <c r="AL1075" s="302"/>
      <c r="AM1075" s="302"/>
      <c r="AN1075" s="303"/>
      <c r="AO1075" s="146"/>
      <c r="AP1075" s="145"/>
      <c r="AQ1075" s="336"/>
      <c r="AR1075" s="302"/>
      <c r="AS1075" s="302"/>
      <c r="AT1075" s="303"/>
      <c r="AU1075" s="146"/>
      <c r="AV1075" s="145"/>
      <c r="AW1075" s="336"/>
      <c r="AX1075" s="302"/>
      <c r="AY1075" s="302"/>
      <c r="AZ1075" s="303"/>
      <c r="BA1075" s="146"/>
      <c r="BB1075" s="145"/>
      <c r="BC1075" s="336"/>
      <c r="BD1075" s="303"/>
      <c r="BE1075" s="163"/>
      <c r="BF1075" s="306"/>
      <c r="BG1075" s="302"/>
      <c r="BH1075" s="303"/>
      <c r="BI1075" s="336"/>
      <c r="BJ1075" s="303"/>
      <c r="BK1075" s="335" t="str">
        <f t="shared" si="104"/>
        <v/>
      </c>
      <c r="BL1075" s="302"/>
      <c r="BM1075" s="303"/>
      <c r="BN1075" s="306"/>
      <c r="BO1075" s="302"/>
      <c r="BP1075" s="303"/>
      <c r="BQ1075" s="306"/>
      <c r="BR1075" s="303"/>
      <c r="BS1075" s="148">
        <v>12</v>
      </c>
      <c r="BT1075" s="335"/>
      <c r="BU1075" s="302"/>
      <c r="BV1075" s="302"/>
      <c r="BW1075" s="303"/>
    </row>
    <row r="1076" spans="1:75" ht="12.75" customHeight="1" x14ac:dyDescent="0.2">
      <c r="A1076" s="171">
        <v>25</v>
      </c>
      <c r="B1076" s="163" t="s">
        <v>151</v>
      </c>
      <c r="C1076" s="163" t="s">
        <v>87</v>
      </c>
      <c r="D1076" s="335"/>
      <c r="E1076" s="302"/>
      <c r="F1076" s="302"/>
      <c r="G1076" s="302"/>
      <c r="H1076" s="303"/>
      <c r="I1076" s="335"/>
      <c r="J1076" s="302"/>
      <c r="K1076" s="302"/>
      <c r="L1076" s="302"/>
      <c r="M1076" s="303"/>
      <c r="N1076" s="336" t="str">
        <f t="shared" si="101"/>
        <v/>
      </c>
      <c r="O1076" s="302"/>
      <c r="P1076" s="302"/>
      <c r="Q1076" s="303"/>
      <c r="R1076" s="335"/>
      <c r="S1076" s="302"/>
      <c r="T1076" s="303"/>
      <c r="U1076" s="335"/>
      <c r="V1076" s="302"/>
      <c r="W1076" s="303"/>
      <c r="X1076" s="336" t="str">
        <f t="shared" si="102"/>
        <v/>
      </c>
      <c r="Y1076" s="303"/>
      <c r="Z1076" s="335" t="str">
        <f t="shared" si="103"/>
        <v/>
      </c>
      <c r="AA1076" s="302"/>
      <c r="AB1076" s="303"/>
      <c r="AC1076" s="144"/>
      <c r="AD1076" s="145"/>
      <c r="AE1076" s="336"/>
      <c r="AF1076" s="302"/>
      <c r="AG1076" s="302"/>
      <c r="AH1076" s="303"/>
      <c r="AI1076" s="146"/>
      <c r="AJ1076" s="145"/>
      <c r="AK1076" s="336"/>
      <c r="AL1076" s="302"/>
      <c r="AM1076" s="302"/>
      <c r="AN1076" s="303"/>
      <c r="AO1076" s="146"/>
      <c r="AP1076" s="145"/>
      <c r="AQ1076" s="336"/>
      <c r="AR1076" s="302"/>
      <c r="AS1076" s="302"/>
      <c r="AT1076" s="303"/>
      <c r="AU1076" s="146"/>
      <c r="AV1076" s="145"/>
      <c r="AW1076" s="336"/>
      <c r="AX1076" s="302"/>
      <c r="AY1076" s="302"/>
      <c r="AZ1076" s="303"/>
      <c r="BA1076" s="146"/>
      <c r="BB1076" s="145"/>
      <c r="BC1076" s="336"/>
      <c r="BD1076" s="303"/>
      <c r="BE1076" s="163"/>
      <c r="BF1076" s="306"/>
      <c r="BG1076" s="302"/>
      <c r="BH1076" s="303"/>
      <c r="BI1076" s="336"/>
      <c r="BJ1076" s="303"/>
      <c r="BK1076" s="335" t="str">
        <f t="shared" si="104"/>
        <v/>
      </c>
      <c r="BL1076" s="302"/>
      <c r="BM1076" s="303"/>
      <c r="BN1076" s="306"/>
      <c r="BO1076" s="302"/>
      <c r="BP1076" s="303"/>
      <c r="BQ1076" s="306"/>
      <c r="BR1076" s="303"/>
      <c r="BS1076" s="148">
        <v>13</v>
      </c>
      <c r="BT1076" s="335"/>
      <c r="BU1076" s="302"/>
      <c r="BV1076" s="302"/>
      <c r="BW1076" s="303"/>
    </row>
    <row r="1077" spans="1:75" ht="12.75" customHeight="1" x14ac:dyDescent="0.2">
      <c r="A1077" s="171">
        <v>25</v>
      </c>
      <c r="B1077" s="163" t="s">
        <v>158</v>
      </c>
      <c r="C1077" s="163" t="s">
        <v>94</v>
      </c>
      <c r="D1077" s="335"/>
      <c r="E1077" s="302"/>
      <c r="F1077" s="302"/>
      <c r="G1077" s="302"/>
      <c r="H1077" s="303"/>
      <c r="I1077" s="335"/>
      <c r="J1077" s="302"/>
      <c r="K1077" s="302"/>
      <c r="L1077" s="302"/>
      <c r="M1077" s="303"/>
      <c r="N1077" s="336" t="str">
        <f t="shared" si="101"/>
        <v/>
      </c>
      <c r="O1077" s="302"/>
      <c r="P1077" s="302"/>
      <c r="Q1077" s="303"/>
      <c r="R1077" s="335"/>
      <c r="S1077" s="302"/>
      <c r="T1077" s="303"/>
      <c r="U1077" s="335"/>
      <c r="V1077" s="302"/>
      <c r="W1077" s="303"/>
      <c r="X1077" s="336" t="str">
        <f t="shared" si="102"/>
        <v/>
      </c>
      <c r="Y1077" s="303"/>
      <c r="Z1077" s="335" t="str">
        <f t="shared" si="103"/>
        <v/>
      </c>
      <c r="AA1077" s="302"/>
      <c r="AB1077" s="303"/>
      <c r="AC1077" s="144"/>
      <c r="AD1077" s="145"/>
      <c r="AE1077" s="336"/>
      <c r="AF1077" s="302"/>
      <c r="AG1077" s="302"/>
      <c r="AH1077" s="303"/>
      <c r="AI1077" s="146"/>
      <c r="AJ1077" s="145"/>
      <c r="AK1077" s="336"/>
      <c r="AL1077" s="302"/>
      <c r="AM1077" s="302"/>
      <c r="AN1077" s="303"/>
      <c r="AO1077" s="146"/>
      <c r="AP1077" s="145"/>
      <c r="AQ1077" s="336"/>
      <c r="AR1077" s="302"/>
      <c r="AS1077" s="302"/>
      <c r="AT1077" s="303"/>
      <c r="AU1077" s="146"/>
      <c r="AV1077" s="145"/>
      <c r="AW1077" s="336"/>
      <c r="AX1077" s="302"/>
      <c r="AY1077" s="302"/>
      <c r="AZ1077" s="303"/>
      <c r="BA1077" s="146"/>
      <c r="BB1077" s="145"/>
      <c r="BC1077" s="336"/>
      <c r="BD1077" s="303"/>
      <c r="BE1077" s="163"/>
      <c r="BF1077" s="306"/>
      <c r="BG1077" s="302"/>
      <c r="BH1077" s="303"/>
      <c r="BI1077" s="336"/>
      <c r="BJ1077" s="303"/>
      <c r="BK1077" s="335" t="str">
        <f t="shared" si="104"/>
        <v/>
      </c>
      <c r="BL1077" s="302"/>
      <c r="BM1077" s="303"/>
      <c r="BN1077" s="306"/>
      <c r="BO1077" s="302"/>
      <c r="BP1077" s="303"/>
      <c r="BQ1077" s="306"/>
      <c r="BR1077" s="303"/>
      <c r="BS1077" s="148">
        <v>14</v>
      </c>
      <c r="BT1077" s="335"/>
      <c r="BU1077" s="302"/>
      <c r="BV1077" s="302"/>
      <c r="BW1077" s="303"/>
    </row>
    <row r="1078" spans="1:75" ht="12.75" customHeight="1" x14ac:dyDescent="0.2">
      <c r="A1078" s="171">
        <v>25</v>
      </c>
      <c r="B1078" s="163" t="s">
        <v>163</v>
      </c>
      <c r="C1078" s="163" t="s">
        <v>101</v>
      </c>
      <c r="D1078" s="335"/>
      <c r="E1078" s="302"/>
      <c r="F1078" s="302"/>
      <c r="G1078" s="302"/>
      <c r="H1078" s="303"/>
      <c r="I1078" s="335"/>
      <c r="J1078" s="302"/>
      <c r="K1078" s="302"/>
      <c r="L1078" s="302"/>
      <c r="M1078" s="303"/>
      <c r="N1078" s="336" t="str">
        <f t="shared" si="101"/>
        <v/>
      </c>
      <c r="O1078" s="302"/>
      <c r="P1078" s="302"/>
      <c r="Q1078" s="303"/>
      <c r="R1078" s="335"/>
      <c r="S1078" s="302"/>
      <c r="T1078" s="303"/>
      <c r="U1078" s="335"/>
      <c r="V1078" s="302"/>
      <c r="W1078" s="303"/>
      <c r="X1078" s="336" t="str">
        <f t="shared" si="102"/>
        <v/>
      </c>
      <c r="Y1078" s="303"/>
      <c r="Z1078" s="335" t="str">
        <f t="shared" si="103"/>
        <v/>
      </c>
      <c r="AA1078" s="302"/>
      <c r="AB1078" s="303"/>
      <c r="AC1078" s="144"/>
      <c r="AD1078" s="145"/>
      <c r="AE1078" s="336"/>
      <c r="AF1078" s="302"/>
      <c r="AG1078" s="302"/>
      <c r="AH1078" s="303"/>
      <c r="AI1078" s="146"/>
      <c r="AJ1078" s="145"/>
      <c r="AK1078" s="336"/>
      <c r="AL1078" s="302"/>
      <c r="AM1078" s="302"/>
      <c r="AN1078" s="303"/>
      <c r="AO1078" s="146"/>
      <c r="AP1078" s="145"/>
      <c r="AQ1078" s="336"/>
      <c r="AR1078" s="302"/>
      <c r="AS1078" s="302"/>
      <c r="AT1078" s="303"/>
      <c r="AU1078" s="146"/>
      <c r="AV1078" s="145"/>
      <c r="AW1078" s="336"/>
      <c r="AX1078" s="302"/>
      <c r="AY1078" s="302"/>
      <c r="AZ1078" s="303"/>
      <c r="BA1078" s="146"/>
      <c r="BB1078" s="145"/>
      <c r="BC1078" s="336"/>
      <c r="BD1078" s="303"/>
      <c r="BE1078" s="163"/>
      <c r="BF1078" s="306"/>
      <c r="BG1078" s="302"/>
      <c r="BH1078" s="303"/>
      <c r="BI1078" s="336"/>
      <c r="BJ1078" s="303"/>
      <c r="BK1078" s="335" t="str">
        <f t="shared" si="104"/>
        <v/>
      </c>
      <c r="BL1078" s="302"/>
      <c r="BM1078" s="303"/>
      <c r="BN1078" s="306"/>
      <c r="BO1078" s="302"/>
      <c r="BP1078" s="303"/>
      <c r="BQ1078" s="306"/>
      <c r="BR1078" s="303"/>
      <c r="BS1078" s="148">
        <v>15</v>
      </c>
      <c r="BT1078" s="335"/>
      <c r="BU1078" s="302"/>
      <c r="BV1078" s="302"/>
      <c r="BW1078" s="303"/>
    </row>
    <row r="1079" spans="1:75" ht="12.75" customHeight="1" x14ac:dyDescent="0.2">
      <c r="A1079" s="171">
        <v>25</v>
      </c>
      <c r="B1079" s="163" t="s">
        <v>171</v>
      </c>
      <c r="C1079" s="163" t="s">
        <v>117</v>
      </c>
      <c r="D1079" s="335"/>
      <c r="E1079" s="302"/>
      <c r="F1079" s="302"/>
      <c r="G1079" s="302"/>
      <c r="H1079" s="303"/>
      <c r="I1079" s="335"/>
      <c r="J1079" s="302"/>
      <c r="K1079" s="302"/>
      <c r="L1079" s="302"/>
      <c r="M1079" s="303"/>
      <c r="N1079" s="336" t="str">
        <f t="shared" si="101"/>
        <v/>
      </c>
      <c r="O1079" s="302"/>
      <c r="P1079" s="302"/>
      <c r="Q1079" s="303"/>
      <c r="R1079" s="335"/>
      <c r="S1079" s="302"/>
      <c r="T1079" s="303"/>
      <c r="U1079" s="335"/>
      <c r="V1079" s="302"/>
      <c r="W1079" s="303"/>
      <c r="X1079" s="336" t="str">
        <f t="shared" si="102"/>
        <v/>
      </c>
      <c r="Y1079" s="303"/>
      <c r="Z1079" s="335" t="str">
        <f t="shared" si="103"/>
        <v/>
      </c>
      <c r="AA1079" s="302"/>
      <c r="AB1079" s="303"/>
      <c r="AC1079" s="144"/>
      <c r="AD1079" s="145"/>
      <c r="AE1079" s="336"/>
      <c r="AF1079" s="302"/>
      <c r="AG1079" s="302"/>
      <c r="AH1079" s="303"/>
      <c r="AI1079" s="146"/>
      <c r="AJ1079" s="145"/>
      <c r="AK1079" s="336"/>
      <c r="AL1079" s="302"/>
      <c r="AM1079" s="302"/>
      <c r="AN1079" s="303"/>
      <c r="AO1079" s="146"/>
      <c r="AP1079" s="145"/>
      <c r="AQ1079" s="336"/>
      <c r="AR1079" s="302"/>
      <c r="AS1079" s="302"/>
      <c r="AT1079" s="303"/>
      <c r="AU1079" s="146"/>
      <c r="AV1079" s="145"/>
      <c r="AW1079" s="336"/>
      <c r="AX1079" s="302"/>
      <c r="AY1079" s="302"/>
      <c r="AZ1079" s="303"/>
      <c r="BA1079" s="146"/>
      <c r="BB1079" s="145"/>
      <c r="BC1079" s="336"/>
      <c r="BD1079" s="303"/>
      <c r="BE1079" s="163"/>
      <c r="BF1079" s="306"/>
      <c r="BG1079" s="302"/>
      <c r="BH1079" s="303"/>
      <c r="BI1079" s="336"/>
      <c r="BJ1079" s="303"/>
      <c r="BK1079" s="335" t="str">
        <f t="shared" si="104"/>
        <v/>
      </c>
      <c r="BL1079" s="302"/>
      <c r="BM1079" s="303"/>
      <c r="BN1079" s="306"/>
      <c r="BO1079" s="302"/>
      <c r="BP1079" s="303"/>
      <c r="BQ1079" s="306"/>
      <c r="BR1079" s="303"/>
      <c r="BS1079" s="148">
        <v>16</v>
      </c>
      <c r="BT1079" s="335"/>
      <c r="BU1079" s="302"/>
      <c r="BV1079" s="302"/>
      <c r="BW1079" s="303"/>
    </row>
    <row r="1080" spans="1:75" ht="12.75" customHeight="1" x14ac:dyDescent="0.2">
      <c r="A1080" s="171">
        <v>25</v>
      </c>
      <c r="B1080" s="163" t="s">
        <v>177</v>
      </c>
      <c r="C1080" s="163" t="s">
        <v>145</v>
      </c>
      <c r="D1080" s="335"/>
      <c r="E1080" s="302"/>
      <c r="F1080" s="302"/>
      <c r="G1080" s="302"/>
      <c r="H1080" s="303"/>
      <c r="I1080" s="335"/>
      <c r="J1080" s="302"/>
      <c r="K1080" s="302"/>
      <c r="L1080" s="302"/>
      <c r="M1080" s="303"/>
      <c r="N1080" s="336" t="str">
        <f t="shared" si="101"/>
        <v/>
      </c>
      <c r="O1080" s="302"/>
      <c r="P1080" s="302"/>
      <c r="Q1080" s="303"/>
      <c r="R1080" s="335"/>
      <c r="S1080" s="302"/>
      <c r="T1080" s="303"/>
      <c r="U1080" s="335"/>
      <c r="V1080" s="302"/>
      <c r="W1080" s="303"/>
      <c r="X1080" s="336" t="str">
        <f t="shared" si="102"/>
        <v/>
      </c>
      <c r="Y1080" s="303"/>
      <c r="Z1080" s="335" t="str">
        <f t="shared" si="103"/>
        <v/>
      </c>
      <c r="AA1080" s="302"/>
      <c r="AB1080" s="303"/>
      <c r="AC1080" s="144"/>
      <c r="AD1080" s="145"/>
      <c r="AE1080" s="336"/>
      <c r="AF1080" s="302"/>
      <c r="AG1080" s="302"/>
      <c r="AH1080" s="303"/>
      <c r="AI1080" s="146"/>
      <c r="AJ1080" s="145"/>
      <c r="AK1080" s="336"/>
      <c r="AL1080" s="302"/>
      <c r="AM1080" s="302"/>
      <c r="AN1080" s="303"/>
      <c r="AO1080" s="146"/>
      <c r="AP1080" s="145"/>
      <c r="AQ1080" s="336"/>
      <c r="AR1080" s="302"/>
      <c r="AS1080" s="302"/>
      <c r="AT1080" s="303"/>
      <c r="AU1080" s="146"/>
      <c r="AV1080" s="145"/>
      <c r="AW1080" s="336"/>
      <c r="AX1080" s="302"/>
      <c r="AY1080" s="302"/>
      <c r="AZ1080" s="303"/>
      <c r="BA1080" s="146"/>
      <c r="BB1080" s="145"/>
      <c r="BC1080" s="336"/>
      <c r="BD1080" s="303"/>
      <c r="BE1080" s="163"/>
      <c r="BF1080" s="306"/>
      <c r="BG1080" s="302"/>
      <c r="BH1080" s="303"/>
      <c r="BI1080" s="336"/>
      <c r="BJ1080" s="303"/>
      <c r="BK1080" s="335" t="str">
        <f t="shared" si="104"/>
        <v/>
      </c>
      <c r="BL1080" s="302"/>
      <c r="BM1080" s="303"/>
      <c r="BN1080" s="306"/>
      <c r="BO1080" s="302"/>
      <c r="BP1080" s="303"/>
      <c r="BQ1080" s="306"/>
      <c r="BR1080" s="303"/>
      <c r="BS1080" s="148">
        <v>17</v>
      </c>
      <c r="BT1080" s="335"/>
      <c r="BU1080" s="302"/>
      <c r="BV1080" s="302"/>
      <c r="BW1080" s="303"/>
    </row>
    <row r="1081" spans="1:75" ht="12.75" customHeight="1" x14ac:dyDescent="0.2">
      <c r="A1081" s="171">
        <v>25</v>
      </c>
      <c r="B1081" s="163" t="s">
        <v>186</v>
      </c>
      <c r="C1081" s="163" t="s">
        <v>151</v>
      </c>
      <c r="D1081" s="335"/>
      <c r="E1081" s="302"/>
      <c r="F1081" s="302"/>
      <c r="G1081" s="302"/>
      <c r="H1081" s="303"/>
      <c r="I1081" s="335"/>
      <c r="J1081" s="302"/>
      <c r="K1081" s="302"/>
      <c r="L1081" s="302"/>
      <c r="M1081" s="303"/>
      <c r="N1081" s="336" t="str">
        <f t="shared" si="101"/>
        <v/>
      </c>
      <c r="O1081" s="302"/>
      <c r="P1081" s="302"/>
      <c r="Q1081" s="303"/>
      <c r="R1081" s="335"/>
      <c r="S1081" s="302"/>
      <c r="T1081" s="303"/>
      <c r="U1081" s="335"/>
      <c r="V1081" s="302"/>
      <c r="W1081" s="303"/>
      <c r="X1081" s="336" t="str">
        <f t="shared" si="102"/>
        <v/>
      </c>
      <c r="Y1081" s="303"/>
      <c r="Z1081" s="335" t="str">
        <f t="shared" si="103"/>
        <v/>
      </c>
      <c r="AA1081" s="302"/>
      <c r="AB1081" s="303"/>
      <c r="AC1081" s="144"/>
      <c r="AD1081" s="145"/>
      <c r="AE1081" s="336"/>
      <c r="AF1081" s="302"/>
      <c r="AG1081" s="302"/>
      <c r="AH1081" s="303"/>
      <c r="AI1081" s="146"/>
      <c r="AJ1081" s="145"/>
      <c r="AK1081" s="336"/>
      <c r="AL1081" s="302"/>
      <c r="AM1081" s="302"/>
      <c r="AN1081" s="303"/>
      <c r="AO1081" s="146"/>
      <c r="AP1081" s="145"/>
      <c r="AQ1081" s="336"/>
      <c r="AR1081" s="302"/>
      <c r="AS1081" s="302"/>
      <c r="AT1081" s="303"/>
      <c r="AU1081" s="146"/>
      <c r="AV1081" s="145"/>
      <c r="AW1081" s="336"/>
      <c r="AX1081" s="302"/>
      <c r="AY1081" s="302"/>
      <c r="AZ1081" s="303"/>
      <c r="BA1081" s="146"/>
      <c r="BB1081" s="145"/>
      <c r="BC1081" s="336"/>
      <c r="BD1081" s="303"/>
      <c r="BE1081" s="163"/>
      <c r="BF1081" s="306"/>
      <c r="BG1081" s="302"/>
      <c r="BH1081" s="303"/>
      <c r="BI1081" s="336"/>
      <c r="BJ1081" s="303"/>
      <c r="BK1081" s="335" t="str">
        <f t="shared" si="104"/>
        <v/>
      </c>
      <c r="BL1081" s="302"/>
      <c r="BM1081" s="303"/>
      <c r="BN1081" s="306"/>
      <c r="BO1081" s="302"/>
      <c r="BP1081" s="303"/>
      <c r="BQ1081" s="306"/>
      <c r="BR1081" s="303"/>
      <c r="BS1081" s="148">
        <v>18</v>
      </c>
      <c r="BT1081" s="335"/>
      <c r="BU1081" s="302"/>
      <c r="BV1081" s="302"/>
      <c r="BW1081" s="303"/>
    </row>
    <row r="1082" spans="1:75" ht="12.75" customHeight="1" x14ac:dyDescent="0.2">
      <c r="A1082" s="171">
        <v>25</v>
      </c>
      <c r="B1082" s="163" t="s">
        <v>195</v>
      </c>
      <c r="C1082" s="163" t="s">
        <v>158</v>
      </c>
      <c r="D1082" s="335"/>
      <c r="E1082" s="302"/>
      <c r="F1082" s="302"/>
      <c r="G1082" s="302"/>
      <c r="H1082" s="303"/>
      <c r="I1082" s="335"/>
      <c r="J1082" s="302"/>
      <c r="K1082" s="302"/>
      <c r="L1082" s="302"/>
      <c r="M1082" s="303"/>
      <c r="N1082" s="336" t="str">
        <f t="shared" si="101"/>
        <v/>
      </c>
      <c r="O1082" s="302"/>
      <c r="P1082" s="302"/>
      <c r="Q1082" s="303"/>
      <c r="R1082" s="335"/>
      <c r="S1082" s="302"/>
      <c r="T1082" s="303"/>
      <c r="U1082" s="335"/>
      <c r="V1082" s="302"/>
      <c r="W1082" s="303"/>
      <c r="X1082" s="336" t="str">
        <f t="shared" si="102"/>
        <v/>
      </c>
      <c r="Y1082" s="303"/>
      <c r="Z1082" s="335" t="str">
        <f t="shared" si="103"/>
        <v/>
      </c>
      <c r="AA1082" s="302"/>
      <c r="AB1082" s="303"/>
      <c r="AC1082" s="144"/>
      <c r="AD1082" s="145"/>
      <c r="AE1082" s="336"/>
      <c r="AF1082" s="302"/>
      <c r="AG1082" s="302"/>
      <c r="AH1082" s="303"/>
      <c r="AI1082" s="146"/>
      <c r="AJ1082" s="145"/>
      <c r="AK1082" s="336"/>
      <c r="AL1082" s="302"/>
      <c r="AM1082" s="302"/>
      <c r="AN1082" s="303"/>
      <c r="AO1082" s="146"/>
      <c r="AP1082" s="145"/>
      <c r="AQ1082" s="336"/>
      <c r="AR1082" s="302"/>
      <c r="AS1082" s="302"/>
      <c r="AT1082" s="303"/>
      <c r="AU1082" s="146"/>
      <c r="AV1082" s="145"/>
      <c r="AW1082" s="336"/>
      <c r="AX1082" s="302"/>
      <c r="AY1082" s="302"/>
      <c r="AZ1082" s="303"/>
      <c r="BA1082" s="146"/>
      <c r="BB1082" s="145"/>
      <c r="BC1082" s="336"/>
      <c r="BD1082" s="303"/>
      <c r="BE1082" s="163"/>
      <c r="BF1082" s="306"/>
      <c r="BG1082" s="302"/>
      <c r="BH1082" s="303"/>
      <c r="BI1082" s="336"/>
      <c r="BJ1082" s="303"/>
      <c r="BK1082" s="335" t="str">
        <f t="shared" si="104"/>
        <v/>
      </c>
      <c r="BL1082" s="302"/>
      <c r="BM1082" s="303"/>
      <c r="BN1082" s="306"/>
      <c r="BO1082" s="302"/>
      <c r="BP1082" s="303"/>
      <c r="BQ1082" s="306"/>
      <c r="BR1082" s="303"/>
      <c r="BS1082" s="148">
        <v>19</v>
      </c>
      <c r="BT1082" s="335"/>
      <c r="BU1082" s="302"/>
      <c r="BV1082" s="302"/>
      <c r="BW1082" s="303"/>
    </row>
    <row r="1083" spans="1:75" ht="12.75" customHeight="1" x14ac:dyDescent="0.2">
      <c r="A1083" s="171">
        <v>25</v>
      </c>
      <c r="B1083" s="163" t="s">
        <v>201</v>
      </c>
      <c r="C1083" s="163" t="s">
        <v>163</v>
      </c>
      <c r="D1083" s="335"/>
      <c r="E1083" s="302"/>
      <c r="F1083" s="302"/>
      <c r="G1083" s="302"/>
      <c r="H1083" s="303"/>
      <c r="I1083" s="335"/>
      <c r="J1083" s="302"/>
      <c r="K1083" s="302"/>
      <c r="L1083" s="302"/>
      <c r="M1083" s="303"/>
      <c r="N1083" s="336" t="str">
        <f t="shared" si="101"/>
        <v/>
      </c>
      <c r="O1083" s="302"/>
      <c r="P1083" s="302"/>
      <c r="Q1083" s="303"/>
      <c r="R1083" s="335"/>
      <c r="S1083" s="302"/>
      <c r="T1083" s="303"/>
      <c r="U1083" s="335"/>
      <c r="V1083" s="302"/>
      <c r="W1083" s="303"/>
      <c r="X1083" s="336" t="str">
        <f t="shared" si="102"/>
        <v/>
      </c>
      <c r="Y1083" s="303"/>
      <c r="Z1083" s="335" t="str">
        <f t="shared" si="103"/>
        <v/>
      </c>
      <c r="AA1083" s="302"/>
      <c r="AB1083" s="303"/>
      <c r="AC1083" s="144"/>
      <c r="AD1083" s="145"/>
      <c r="AE1083" s="336"/>
      <c r="AF1083" s="302"/>
      <c r="AG1083" s="302"/>
      <c r="AH1083" s="303"/>
      <c r="AI1083" s="146"/>
      <c r="AJ1083" s="145"/>
      <c r="AK1083" s="336"/>
      <c r="AL1083" s="302"/>
      <c r="AM1083" s="302"/>
      <c r="AN1083" s="303"/>
      <c r="AO1083" s="146"/>
      <c r="AP1083" s="145"/>
      <c r="AQ1083" s="336"/>
      <c r="AR1083" s="302"/>
      <c r="AS1083" s="302"/>
      <c r="AT1083" s="303"/>
      <c r="AU1083" s="146"/>
      <c r="AV1083" s="145"/>
      <c r="AW1083" s="336"/>
      <c r="AX1083" s="302"/>
      <c r="AY1083" s="302"/>
      <c r="AZ1083" s="303"/>
      <c r="BA1083" s="146"/>
      <c r="BB1083" s="145"/>
      <c r="BC1083" s="336"/>
      <c r="BD1083" s="303"/>
      <c r="BE1083" s="163"/>
      <c r="BF1083" s="306"/>
      <c r="BG1083" s="302"/>
      <c r="BH1083" s="303"/>
      <c r="BI1083" s="336"/>
      <c r="BJ1083" s="303"/>
      <c r="BK1083" s="335" t="str">
        <f t="shared" si="104"/>
        <v/>
      </c>
      <c r="BL1083" s="302"/>
      <c r="BM1083" s="303"/>
      <c r="BN1083" s="306"/>
      <c r="BO1083" s="302"/>
      <c r="BP1083" s="303"/>
      <c r="BQ1083" s="306"/>
      <c r="BR1083" s="303"/>
      <c r="BS1083" s="148">
        <v>20</v>
      </c>
      <c r="BT1083" s="335"/>
      <c r="BU1083" s="302"/>
      <c r="BV1083" s="302"/>
      <c r="BW1083" s="303"/>
    </row>
    <row r="1084" spans="1:75" ht="12.75" customHeight="1" x14ac:dyDescent="0.2">
      <c r="A1084" s="171">
        <v>25</v>
      </c>
      <c r="B1084" s="163" t="s">
        <v>209</v>
      </c>
      <c r="C1084" s="163" t="s">
        <v>171</v>
      </c>
      <c r="D1084" s="335"/>
      <c r="E1084" s="302"/>
      <c r="F1084" s="302"/>
      <c r="G1084" s="302"/>
      <c r="H1084" s="303"/>
      <c r="I1084" s="335"/>
      <c r="J1084" s="302"/>
      <c r="K1084" s="302"/>
      <c r="L1084" s="302"/>
      <c r="M1084" s="303"/>
      <c r="N1084" s="336" t="str">
        <f t="shared" si="101"/>
        <v/>
      </c>
      <c r="O1084" s="302"/>
      <c r="P1084" s="302"/>
      <c r="Q1084" s="303"/>
      <c r="R1084" s="335"/>
      <c r="S1084" s="302"/>
      <c r="T1084" s="303"/>
      <c r="U1084" s="335"/>
      <c r="V1084" s="302"/>
      <c r="W1084" s="303"/>
      <c r="X1084" s="336" t="str">
        <f t="shared" si="102"/>
        <v/>
      </c>
      <c r="Y1084" s="303"/>
      <c r="Z1084" s="335" t="str">
        <f t="shared" si="103"/>
        <v/>
      </c>
      <c r="AA1084" s="302"/>
      <c r="AB1084" s="303"/>
      <c r="AC1084" s="144"/>
      <c r="AD1084" s="145"/>
      <c r="AE1084" s="336"/>
      <c r="AF1084" s="302"/>
      <c r="AG1084" s="302"/>
      <c r="AH1084" s="303"/>
      <c r="AI1084" s="146"/>
      <c r="AJ1084" s="145"/>
      <c r="AK1084" s="336"/>
      <c r="AL1084" s="302"/>
      <c r="AM1084" s="302"/>
      <c r="AN1084" s="303"/>
      <c r="AO1084" s="146"/>
      <c r="AP1084" s="145"/>
      <c r="AQ1084" s="336"/>
      <c r="AR1084" s="302"/>
      <c r="AS1084" s="302"/>
      <c r="AT1084" s="303"/>
      <c r="AU1084" s="146"/>
      <c r="AV1084" s="145"/>
      <c r="AW1084" s="336"/>
      <c r="AX1084" s="302"/>
      <c r="AY1084" s="302"/>
      <c r="AZ1084" s="303"/>
      <c r="BA1084" s="146"/>
      <c r="BB1084" s="145"/>
      <c r="BC1084" s="336"/>
      <c r="BD1084" s="303"/>
      <c r="BE1084" s="163"/>
      <c r="BF1084" s="306"/>
      <c r="BG1084" s="302"/>
      <c r="BH1084" s="303"/>
      <c r="BI1084" s="336"/>
      <c r="BJ1084" s="303"/>
      <c r="BK1084" s="335" t="str">
        <f t="shared" si="104"/>
        <v/>
      </c>
      <c r="BL1084" s="302"/>
      <c r="BM1084" s="303"/>
      <c r="BN1084" s="306"/>
      <c r="BO1084" s="302"/>
      <c r="BP1084" s="303"/>
      <c r="BQ1084" s="306"/>
      <c r="BR1084" s="303"/>
      <c r="BS1084" s="148">
        <v>21</v>
      </c>
      <c r="BT1084" s="335"/>
      <c r="BU1084" s="302"/>
      <c r="BV1084" s="302"/>
      <c r="BW1084" s="303"/>
    </row>
    <row r="1085" spans="1:75" ht="12.75" customHeight="1" x14ac:dyDescent="0.2">
      <c r="A1085" s="171">
        <v>25</v>
      </c>
      <c r="B1085" s="163" t="s">
        <v>216</v>
      </c>
      <c r="C1085" s="163" t="s">
        <v>177</v>
      </c>
      <c r="D1085" s="335"/>
      <c r="E1085" s="302"/>
      <c r="F1085" s="302"/>
      <c r="G1085" s="302"/>
      <c r="H1085" s="303"/>
      <c r="I1085" s="335"/>
      <c r="J1085" s="302"/>
      <c r="K1085" s="302"/>
      <c r="L1085" s="302"/>
      <c r="M1085" s="303"/>
      <c r="N1085" s="336" t="str">
        <f t="shared" si="101"/>
        <v/>
      </c>
      <c r="O1085" s="302"/>
      <c r="P1085" s="302"/>
      <c r="Q1085" s="303"/>
      <c r="R1085" s="335"/>
      <c r="S1085" s="302"/>
      <c r="T1085" s="303"/>
      <c r="U1085" s="335"/>
      <c r="V1085" s="302"/>
      <c r="W1085" s="303"/>
      <c r="X1085" s="336" t="str">
        <f t="shared" si="102"/>
        <v/>
      </c>
      <c r="Y1085" s="303"/>
      <c r="Z1085" s="335" t="str">
        <f t="shared" si="103"/>
        <v/>
      </c>
      <c r="AA1085" s="302"/>
      <c r="AB1085" s="303"/>
      <c r="AC1085" s="144"/>
      <c r="AD1085" s="145"/>
      <c r="AE1085" s="336"/>
      <c r="AF1085" s="302"/>
      <c r="AG1085" s="302"/>
      <c r="AH1085" s="303"/>
      <c r="AI1085" s="146"/>
      <c r="AJ1085" s="145"/>
      <c r="AK1085" s="336"/>
      <c r="AL1085" s="302"/>
      <c r="AM1085" s="302"/>
      <c r="AN1085" s="303"/>
      <c r="AO1085" s="146"/>
      <c r="AP1085" s="145"/>
      <c r="AQ1085" s="336"/>
      <c r="AR1085" s="302"/>
      <c r="AS1085" s="302"/>
      <c r="AT1085" s="303"/>
      <c r="AU1085" s="146"/>
      <c r="AV1085" s="145"/>
      <c r="AW1085" s="336"/>
      <c r="AX1085" s="302"/>
      <c r="AY1085" s="302"/>
      <c r="AZ1085" s="303"/>
      <c r="BA1085" s="146"/>
      <c r="BB1085" s="145"/>
      <c r="BC1085" s="336"/>
      <c r="BD1085" s="303"/>
      <c r="BE1085" s="163"/>
      <c r="BF1085" s="306"/>
      <c r="BG1085" s="302"/>
      <c r="BH1085" s="303"/>
      <c r="BI1085" s="336"/>
      <c r="BJ1085" s="303"/>
      <c r="BK1085" s="335" t="str">
        <f t="shared" si="104"/>
        <v/>
      </c>
      <c r="BL1085" s="302"/>
      <c r="BM1085" s="303"/>
      <c r="BN1085" s="306"/>
      <c r="BO1085" s="302"/>
      <c r="BP1085" s="303"/>
      <c r="BQ1085" s="306"/>
      <c r="BR1085" s="303"/>
      <c r="BS1085" s="148">
        <v>22</v>
      </c>
      <c r="BT1085" s="335"/>
      <c r="BU1085" s="302"/>
      <c r="BV1085" s="302"/>
      <c r="BW1085" s="303"/>
    </row>
    <row r="1086" spans="1:75" ht="12.75" customHeight="1" x14ac:dyDescent="0.2">
      <c r="A1086" s="171">
        <v>25</v>
      </c>
      <c r="B1086" s="163" t="s">
        <v>224</v>
      </c>
      <c r="C1086" s="163" t="s">
        <v>186</v>
      </c>
      <c r="D1086" s="335"/>
      <c r="E1086" s="302"/>
      <c r="F1086" s="302"/>
      <c r="G1086" s="302"/>
      <c r="H1086" s="303"/>
      <c r="I1086" s="335"/>
      <c r="J1086" s="302"/>
      <c r="K1086" s="302"/>
      <c r="L1086" s="302"/>
      <c r="M1086" s="303"/>
      <c r="N1086" s="336" t="str">
        <f t="shared" si="101"/>
        <v/>
      </c>
      <c r="O1086" s="302"/>
      <c r="P1086" s="302"/>
      <c r="Q1086" s="303"/>
      <c r="R1086" s="335"/>
      <c r="S1086" s="302"/>
      <c r="T1086" s="303"/>
      <c r="U1086" s="335"/>
      <c r="V1086" s="302"/>
      <c r="W1086" s="303"/>
      <c r="X1086" s="336" t="str">
        <f t="shared" si="102"/>
        <v/>
      </c>
      <c r="Y1086" s="303"/>
      <c r="Z1086" s="335" t="str">
        <f t="shared" si="103"/>
        <v/>
      </c>
      <c r="AA1086" s="302"/>
      <c r="AB1086" s="303"/>
      <c r="AC1086" s="144"/>
      <c r="AD1086" s="145"/>
      <c r="AE1086" s="336"/>
      <c r="AF1086" s="302"/>
      <c r="AG1086" s="302"/>
      <c r="AH1086" s="303"/>
      <c r="AI1086" s="146"/>
      <c r="AJ1086" s="145"/>
      <c r="AK1086" s="336"/>
      <c r="AL1086" s="302"/>
      <c r="AM1086" s="302"/>
      <c r="AN1086" s="303"/>
      <c r="AO1086" s="146"/>
      <c r="AP1086" s="145"/>
      <c r="AQ1086" s="336"/>
      <c r="AR1086" s="302"/>
      <c r="AS1086" s="302"/>
      <c r="AT1086" s="303"/>
      <c r="AU1086" s="146"/>
      <c r="AV1086" s="145"/>
      <c r="AW1086" s="336"/>
      <c r="AX1086" s="302"/>
      <c r="AY1086" s="302"/>
      <c r="AZ1086" s="303"/>
      <c r="BA1086" s="146"/>
      <c r="BB1086" s="145"/>
      <c r="BC1086" s="336"/>
      <c r="BD1086" s="303"/>
      <c r="BE1086" s="163"/>
      <c r="BF1086" s="306"/>
      <c r="BG1086" s="302"/>
      <c r="BH1086" s="303"/>
      <c r="BI1086" s="336"/>
      <c r="BJ1086" s="303"/>
      <c r="BK1086" s="335" t="str">
        <f t="shared" si="104"/>
        <v/>
      </c>
      <c r="BL1086" s="302"/>
      <c r="BM1086" s="303"/>
      <c r="BN1086" s="306"/>
      <c r="BO1086" s="302"/>
      <c r="BP1086" s="303"/>
      <c r="BQ1086" s="306"/>
      <c r="BR1086" s="303"/>
      <c r="BS1086" s="148">
        <v>23</v>
      </c>
      <c r="BT1086" s="335"/>
      <c r="BU1086" s="302"/>
      <c r="BV1086" s="302"/>
      <c r="BW1086" s="303"/>
    </row>
    <row r="1087" spans="1:75" ht="12.75" customHeight="1" x14ac:dyDescent="0.2">
      <c r="A1087" s="171">
        <v>25</v>
      </c>
      <c r="B1087" s="163" t="s">
        <v>232</v>
      </c>
      <c r="C1087" s="163" t="s">
        <v>195</v>
      </c>
      <c r="D1087" s="335"/>
      <c r="E1087" s="302"/>
      <c r="F1087" s="302"/>
      <c r="G1087" s="302"/>
      <c r="H1087" s="303"/>
      <c r="I1087" s="335"/>
      <c r="J1087" s="302"/>
      <c r="K1087" s="302"/>
      <c r="L1087" s="302"/>
      <c r="M1087" s="303"/>
      <c r="N1087" s="336" t="str">
        <f t="shared" si="101"/>
        <v/>
      </c>
      <c r="O1087" s="302"/>
      <c r="P1087" s="302"/>
      <c r="Q1087" s="303"/>
      <c r="R1087" s="335"/>
      <c r="S1087" s="302"/>
      <c r="T1087" s="303"/>
      <c r="U1087" s="335"/>
      <c r="V1087" s="302"/>
      <c r="W1087" s="303"/>
      <c r="X1087" s="336" t="str">
        <f t="shared" si="102"/>
        <v/>
      </c>
      <c r="Y1087" s="303"/>
      <c r="Z1087" s="335" t="str">
        <f t="shared" si="103"/>
        <v/>
      </c>
      <c r="AA1087" s="302"/>
      <c r="AB1087" s="303"/>
      <c r="AC1087" s="144"/>
      <c r="AD1087" s="145"/>
      <c r="AE1087" s="336"/>
      <c r="AF1087" s="302"/>
      <c r="AG1087" s="302"/>
      <c r="AH1087" s="303"/>
      <c r="AI1087" s="146"/>
      <c r="AJ1087" s="145"/>
      <c r="AK1087" s="336"/>
      <c r="AL1087" s="302"/>
      <c r="AM1087" s="302"/>
      <c r="AN1087" s="303"/>
      <c r="AO1087" s="146"/>
      <c r="AP1087" s="145"/>
      <c r="AQ1087" s="336"/>
      <c r="AR1087" s="302"/>
      <c r="AS1087" s="302"/>
      <c r="AT1087" s="303"/>
      <c r="AU1087" s="146"/>
      <c r="AV1087" s="145"/>
      <c r="AW1087" s="336"/>
      <c r="AX1087" s="302"/>
      <c r="AY1087" s="302"/>
      <c r="AZ1087" s="303"/>
      <c r="BA1087" s="146"/>
      <c r="BB1087" s="145"/>
      <c r="BC1087" s="336"/>
      <c r="BD1087" s="303"/>
      <c r="BE1087" s="163"/>
      <c r="BF1087" s="306"/>
      <c r="BG1087" s="302"/>
      <c r="BH1087" s="303"/>
      <c r="BI1087" s="336"/>
      <c r="BJ1087" s="303"/>
      <c r="BK1087" s="335" t="str">
        <f t="shared" si="104"/>
        <v/>
      </c>
      <c r="BL1087" s="302"/>
      <c r="BM1087" s="303"/>
      <c r="BN1087" s="306"/>
      <c r="BO1087" s="302"/>
      <c r="BP1087" s="303"/>
      <c r="BQ1087" s="306"/>
      <c r="BR1087" s="303"/>
      <c r="BS1087" s="148">
        <v>24</v>
      </c>
      <c r="BT1087" s="335"/>
      <c r="BU1087" s="302"/>
      <c r="BV1087" s="302"/>
      <c r="BW1087" s="303"/>
    </row>
    <row r="1088" spans="1:75" ht="12.75" customHeight="1" x14ac:dyDescent="0.2">
      <c r="A1088" s="171">
        <v>25</v>
      </c>
      <c r="B1088" s="163" t="s">
        <v>239</v>
      </c>
      <c r="C1088" s="163" t="s">
        <v>201</v>
      </c>
      <c r="D1088" s="335"/>
      <c r="E1088" s="302"/>
      <c r="F1088" s="302"/>
      <c r="G1088" s="302"/>
      <c r="H1088" s="303"/>
      <c r="I1088" s="335"/>
      <c r="J1088" s="302"/>
      <c r="K1088" s="302"/>
      <c r="L1088" s="302"/>
      <c r="M1088" s="303"/>
      <c r="N1088" s="336" t="str">
        <f t="shared" si="101"/>
        <v/>
      </c>
      <c r="O1088" s="302"/>
      <c r="P1088" s="302"/>
      <c r="Q1088" s="303"/>
      <c r="R1088" s="335"/>
      <c r="S1088" s="302"/>
      <c r="T1088" s="303"/>
      <c r="U1088" s="335"/>
      <c r="V1088" s="302"/>
      <c r="W1088" s="303"/>
      <c r="X1088" s="336" t="str">
        <f t="shared" si="102"/>
        <v/>
      </c>
      <c r="Y1088" s="303"/>
      <c r="Z1088" s="335" t="str">
        <f t="shared" si="103"/>
        <v/>
      </c>
      <c r="AA1088" s="302"/>
      <c r="AB1088" s="303"/>
      <c r="AC1088" s="144"/>
      <c r="AD1088" s="145"/>
      <c r="AE1088" s="336"/>
      <c r="AF1088" s="302"/>
      <c r="AG1088" s="302"/>
      <c r="AH1088" s="303"/>
      <c r="AI1088" s="146"/>
      <c r="AJ1088" s="145"/>
      <c r="AK1088" s="336"/>
      <c r="AL1088" s="302"/>
      <c r="AM1088" s="302"/>
      <c r="AN1088" s="303"/>
      <c r="AO1088" s="146"/>
      <c r="AP1088" s="145"/>
      <c r="AQ1088" s="336"/>
      <c r="AR1088" s="302"/>
      <c r="AS1088" s="302"/>
      <c r="AT1088" s="303"/>
      <c r="AU1088" s="146"/>
      <c r="AV1088" s="145"/>
      <c r="AW1088" s="336"/>
      <c r="AX1088" s="302"/>
      <c r="AY1088" s="302"/>
      <c r="AZ1088" s="303"/>
      <c r="BA1088" s="146"/>
      <c r="BB1088" s="145"/>
      <c r="BC1088" s="336"/>
      <c r="BD1088" s="303"/>
      <c r="BE1088" s="163"/>
      <c r="BF1088" s="306"/>
      <c r="BG1088" s="302"/>
      <c r="BH1088" s="303"/>
      <c r="BI1088" s="336"/>
      <c r="BJ1088" s="303"/>
      <c r="BK1088" s="335" t="str">
        <f t="shared" si="104"/>
        <v/>
      </c>
      <c r="BL1088" s="302"/>
      <c r="BM1088" s="303"/>
      <c r="BN1088" s="306"/>
      <c r="BO1088" s="302"/>
      <c r="BP1088" s="303"/>
      <c r="BQ1088" s="306"/>
      <c r="BR1088" s="303"/>
      <c r="BS1088" s="147" t="s">
        <v>19</v>
      </c>
      <c r="BT1088" s="335"/>
      <c r="BU1088" s="302"/>
      <c r="BV1088" s="302"/>
      <c r="BW1088" s="303"/>
    </row>
    <row r="1089" spans="1:75" ht="12.75" customHeight="1" x14ac:dyDescent="0.2">
      <c r="A1089" s="171">
        <v>25</v>
      </c>
      <c r="B1089" s="162" t="s">
        <v>2</v>
      </c>
      <c r="C1089" s="162" t="s">
        <v>209</v>
      </c>
      <c r="D1089" s="335"/>
      <c r="E1089" s="302"/>
      <c r="F1089" s="302"/>
      <c r="G1089" s="302"/>
      <c r="H1089" s="303"/>
      <c r="I1089" s="335"/>
      <c r="J1089" s="302"/>
      <c r="K1089" s="302"/>
      <c r="L1089" s="302"/>
      <c r="M1089" s="303"/>
      <c r="N1089" s="336" t="str">
        <f t="shared" si="101"/>
        <v/>
      </c>
      <c r="O1089" s="302"/>
      <c r="P1089" s="302"/>
      <c r="Q1089" s="303"/>
      <c r="R1089" s="335"/>
      <c r="S1089" s="302"/>
      <c r="T1089" s="303"/>
      <c r="U1089" s="335"/>
      <c r="V1089" s="302"/>
      <c r="W1089" s="303"/>
      <c r="X1089" s="336" t="str">
        <f t="shared" si="102"/>
        <v/>
      </c>
      <c r="Y1089" s="303"/>
      <c r="Z1089" s="335" t="str">
        <f t="shared" si="103"/>
        <v/>
      </c>
      <c r="AA1089" s="302"/>
      <c r="AB1089" s="303"/>
      <c r="AC1089" s="144"/>
      <c r="AD1089" s="145"/>
      <c r="AE1089" s="336"/>
      <c r="AF1089" s="302"/>
      <c r="AG1089" s="302"/>
      <c r="AH1089" s="303"/>
      <c r="AI1089" s="146"/>
      <c r="AJ1089" s="145"/>
      <c r="AK1089" s="336"/>
      <c r="AL1089" s="302"/>
      <c r="AM1089" s="302"/>
      <c r="AN1089" s="303"/>
      <c r="AO1089" s="146"/>
      <c r="AP1089" s="145"/>
      <c r="AQ1089" s="336"/>
      <c r="AR1089" s="302"/>
      <c r="AS1089" s="302"/>
      <c r="AT1089" s="303"/>
      <c r="AU1089" s="146"/>
      <c r="AV1089" s="145"/>
      <c r="AW1089" s="336"/>
      <c r="AX1089" s="302"/>
      <c r="AY1089" s="302"/>
      <c r="AZ1089" s="303"/>
      <c r="BA1089" s="146"/>
      <c r="BB1089" s="145"/>
      <c r="BC1089" s="336"/>
      <c r="BD1089" s="303"/>
      <c r="BE1089" s="163"/>
      <c r="BF1089" s="306"/>
      <c r="BG1089" s="302"/>
      <c r="BH1089" s="303"/>
      <c r="BI1089" s="336"/>
      <c r="BJ1089" s="303"/>
      <c r="BK1089" s="335" t="str">
        <f t="shared" si="104"/>
        <v/>
      </c>
      <c r="BL1089" s="302"/>
      <c r="BM1089" s="303"/>
      <c r="BN1089" s="306"/>
      <c r="BO1089" s="302"/>
      <c r="BP1089" s="303"/>
      <c r="BQ1089" s="306"/>
      <c r="BR1089" s="303"/>
      <c r="BS1089" s="147" t="s">
        <v>27</v>
      </c>
      <c r="BT1089" s="335"/>
      <c r="BU1089" s="302"/>
      <c r="BV1089" s="302"/>
      <c r="BW1089" s="303"/>
    </row>
    <row r="1090" spans="1:75" ht="12.75" customHeight="1" x14ac:dyDescent="0.2">
      <c r="A1090" s="171">
        <v>25</v>
      </c>
      <c r="B1090" s="162" t="s">
        <v>19</v>
      </c>
      <c r="C1090" s="162" t="s">
        <v>216</v>
      </c>
      <c r="D1090" s="335"/>
      <c r="E1090" s="302"/>
      <c r="F1090" s="302"/>
      <c r="G1090" s="302"/>
      <c r="H1090" s="303"/>
      <c r="I1090" s="335"/>
      <c r="J1090" s="302"/>
      <c r="K1090" s="302"/>
      <c r="L1090" s="302"/>
      <c r="M1090" s="303"/>
      <c r="N1090" s="336" t="str">
        <f t="shared" si="101"/>
        <v/>
      </c>
      <c r="O1090" s="302"/>
      <c r="P1090" s="302"/>
      <c r="Q1090" s="303"/>
      <c r="R1090" s="335"/>
      <c r="S1090" s="302"/>
      <c r="T1090" s="303"/>
      <c r="U1090" s="335"/>
      <c r="V1090" s="302"/>
      <c r="W1090" s="303"/>
      <c r="X1090" s="336" t="str">
        <f t="shared" si="102"/>
        <v/>
      </c>
      <c r="Y1090" s="303"/>
      <c r="Z1090" s="335" t="str">
        <f t="shared" si="103"/>
        <v/>
      </c>
      <c r="AA1090" s="302"/>
      <c r="AB1090" s="303"/>
      <c r="AC1090" s="144"/>
      <c r="AD1090" s="145"/>
      <c r="AE1090" s="336"/>
      <c r="AF1090" s="302"/>
      <c r="AG1090" s="302"/>
      <c r="AH1090" s="303"/>
      <c r="AI1090" s="146"/>
      <c r="AJ1090" s="145"/>
      <c r="AK1090" s="336"/>
      <c r="AL1090" s="302"/>
      <c r="AM1090" s="302"/>
      <c r="AN1090" s="303"/>
      <c r="AO1090" s="146"/>
      <c r="AP1090" s="145"/>
      <c r="AQ1090" s="336"/>
      <c r="AR1090" s="302"/>
      <c r="AS1090" s="302"/>
      <c r="AT1090" s="303"/>
      <c r="AU1090" s="146"/>
      <c r="AV1090" s="145"/>
      <c r="AW1090" s="336"/>
      <c r="AX1090" s="302"/>
      <c r="AY1090" s="302"/>
      <c r="AZ1090" s="303"/>
      <c r="BA1090" s="146"/>
      <c r="BB1090" s="145"/>
      <c r="BC1090" s="336"/>
      <c r="BD1090" s="303"/>
      <c r="BE1090" s="163"/>
      <c r="BF1090" s="306"/>
      <c r="BG1090" s="302"/>
      <c r="BH1090" s="303"/>
      <c r="BI1090" s="336"/>
      <c r="BJ1090" s="303"/>
      <c r="BK1090" s="335" t="str">
        <f t="shared" si="104"/>
        <v/>
      </c>
      <c r="BL1090" s="302"/>
      <c r="BM1090" s="303"/>
      <c r="BN1090" s="306"/>
      <c r="BO1090" s="302"/>
      <c r="BP1090" s="303"/>
      <c r="BQ1090" s="306"/>
      <c r="BR1090" s="303"/>
      <c r="BS1090" s="147" t="s">
        <v>33</v>
      </c>
      <c r="BT1090" s="335"/>
      <c r="BU1090" s="302"/>
      <c r="BV1090" s="302"/>
      <c r="BW1090" s="303"/>
    </row>
    <row r="1091" spans="1:75" ht="12.75" customHeight="1" x14ac:dyDescent="0.2">
      <c r="A1091" s="171">
        <v>25</v>
      </c>
      <c r="B1091" s="162" t="s">
        <v>27</v>
      </c>
      <c r="C1091" s="162" t="s">
        <v>224</v>
      </c>
      <c r="D1091" s="335"/>
      <c r="E1091" s="302"/>
      <c r="F1091" s="302"/>
      <c r="G1091" s="302"/>
      <c r="H1091" s="303"/>
      <c r="I1091" s="335"/>
      <c r="J1091" s="302"/>
      <c r="K1091" s="302"/>
      <c r="L1091" s="302"/>
      <c r="M1091" s="303"/>
      <c r="N1091" s="336" t="str">
        <f t="shared" si="101"/>
        <v/>
      </c>
      <c r="O1091" s="302"/>
      <c r="P1091" s="302"/>
      <c r="Q1091" s="303"/>
      <c r="R1091" s="335"/>
      <c r="S1091" s="302"/>
      <c r="T1091" s="303"/>
      <c r="U1091" s="335"/>
      <c r="V1091" s="302"/>
      <c r="W1091" s="303"/>
      <c r="X1091" s="336" t="str">
        <f t="shared" si="102"/>
        <v/>
      </c>
      <c r="Y1091" s="303"/>
      <c r="Z1091" s="335" t="str">
        <f t="shared" si="103"/>
        <v/>
      </c>
      <c r="AA1091" s="302"/>
      <c r="AB1091" s="303"/>
      <c r="AC1091" s="144"/>
      <c r="AD1091" s="145"/>
      <c r="AE1091" s="336"/>
      <c r="AF1091" s="302"/>
      <c r="AG1091" s="302"/>
      <c r="AH1091" s="303"/>
      <c r="AI1091" s="146"/>
      <c r="AJ1091" s="145"/>
      <c r="AK1091" s="336"/>
      <c r="AL1091" s="302"/>
      <c r="AM1091" s="302"/>
      <c r="AN1091" s="303"/>
      <c r="AO1091" s="146"/>
      <c r="AP1091" s="145"/>
      <c r="AQ1091" s="336"/>
      <c r="AR1091" s="302"/>
      <c r="AS1091" s="302"/>
      <c r="AT1091" s="303"/>
      <c r="AU1091" s="146"/>
      <c r="AV1091" s="145"/>
      <c r="AW1091" s="336"/>
      <c r="AX1091" s="302"/>
      <c r="AY1091" s="302"/>
      <c r="AZ1091" s="303"/>
      <c r="BA1091" s="146"/>
      <c r="BB1091" s="145"/>
      <c r="BC1091" s="336"/>
      <c r="BD1091" s="303"/>
      <c r="BE1091" s="163"/>
      <c r="BF1091" s="306"/>
      <c r="BG1091" s="302"/>
      <c r="BH1091" s="303"/>
      <c r="BI1091" s="336"/>
      <c r="BJ1091" s="303"/>
      <c r="BK1091" s="335" t="str">
        <f t="shared" si="104"/>
        <v/>
      </c>
      <c r="BL1091" s="302"/>
      <c r="BM1091" s="303"/>
      <c r="BN1091" s="306"/>
      <c r="BO1091" s="302"/>
      <c r="BP1091" s="303"/>
      <c r="BQ1091" s="306"/>
      <c r="BR1091" s="303"/>
      <c r="BS1091" s="147" t="s">
        <v>47</v>
      </c>
      <c r="BT1091" s="335"/>
      <c r="BU1091" s="302"/>
      <c r="BV1091" s="302"/>
      <c r="BW1091" s="303"/>
    </row>
    <row r="1092" spans="1:75" ht="12.75" customHeight="1" x14ac:dyDescent="0.2">
      <c r="A1092" s="171">
        <v>25</v>
      </c>
      <c r="B1092" s="162" t="s">
        <v>33</v>
      </c>
      <c r="C1092" s="162" t="s">
        <v>232</v>
      </c>
      <c r="D1092" s="335"/>
      <c r="E1092" s="302"/>
      <c r="F1092" s="302"/>
      <c r="G1092" s="302"/>
      <c r="H1092" s="303"/>
      <c r="I1092" s="335"/>
      <c r="J1092" s="302"/>
      <c r="K1092" s="302"/>
      <c r="L1092" s="302"/>
      <c r="M1092" s="303"/>
      <c r="N1092" s="336" t="str">
        <f t="shared" si="101"/>
        <v/>
      </c>
      <c r="O1092" s="302"/>
      <c r="P1092" s="302"/>
      <c r="Q1092" s="303"/>
      <c r="R1092" s="335"/>
      <c r="S1092" s="302"/>
      <c r="T1092" s="303"/>
      <c r="U1092" s="335"/>
      <c r="V1092" s="302"/>
      <c r="W1092" s="303"/>
      <c r="X1092" s="336" t="str">
        <f t="shared" si="102"/>
        <v/>
      </c>
      <c r="Y1092" s="303"/>
      <c r="Z1092" s="335" t="str">
        <f t="shared" si="103"/>
        <v/>
      </c>
      <c r="AA1092" s="302"/>
      <c r="AB1092" s="303"/>
      <c r="AC1092" s="144"/>
      <c r="AD1092" s="145"/>
      <c r="AE1092" s="336"/>
      <c r="AF1092" s="302"/>
      <c r="AG1092" s="302"/>
      <c r="AH1092" s="303"/>
      <c r="AI1092" s="146"/>
      <c r="AJ1092" s="145"/>
      <c r="AK1092" s="336"/>
      <c r="AL1092" s="302"/>
      <c r="AM1092" s="302"/>
      <c r="AN1092" s="303"/>
      <c r="AO1092" s="146"/>
      <c r="AP1092" s="145"/>
      <c r="AQ1092" s="336"/>
      <c r="AR1092" s="302"/>
      <c r="AS1092" s="302"/>
      <c r="AT1092" s="303"/>
      <c r="AU1092" s="146"/>
      <c r="AV1092" s="145"/>
      <c r="AW1092" s="336"/>
      <c r="AX1092" s="302"/>
      <c r="AY1092" s="302"/>
      <c r="AZ1092" s="303"/>
      <c r="BA1092" s="146"/>
      <c r="BB1092" s="145"/>
      <c r="BC1092" s="336"/>
      <c r="BD1092" s="303"/>
      <c r="BE1092" s="163"/>
      <c r="BF1092" s="306"/>
      <c r="BG1092" s="302"/>
      <c r="BH1092" s="303"/>
      <c r="BI1092" s="336"/>
      <c r="BJ1092" s="303"/>
      <c r="BK1092" s="335" t="str">
        <f t="shared" si="104"/>
        <v/>
      </c>
      <c r="BL1092" s="302"/>
      <c r="BM1092" s="303"/>
      <c r="BN1092" s="306"/>
      <c r="BO1092" s="302"/>
      <c r="BP1092" s="303"/>
      <c r="BQ1092" s="306"/>
      <c r="BR1092" s="303"/>
      <c r="BS1092" s="147" t="s">
        <v>75</v>
      </c>
      <c r="BT1092" s="335"/>
      <c r="BU1092" s="302"/>
      <c r="BV1092" s="302"/>
      <c r="BW1092" s="303"/>
    </row>
    <row r="1093" spans="1:75" ht="12.75" customHeight="1" x14ac:dyDescent="0.2">
      <c r="A1093" s="171">
        <v>25</v>
      </c>
      <c r="B1093" s="162" t="s">
        <v>47</v>
      </c>
      <c r="C1093" s="162" t="s">
        <v>239</v>
      </c>
      <c r="D1093" s="335"/>
      <c r="E1093" s="302"/>
      <c r="F1093" s="302"/>
      <c r="G1093" s="302"/>
      <c r="H1093" s="303"/>
      <c r="I1093" s="335"/>
      <c r="J1093" s="302"/>
      <c r="K1093" s="302"/>
      <c r="L1093" s="302"/>
      <c r="M1093" s="303"/>
      <c r="N1093" s="336" t="str">
        <f t="shared" si="101"/>
        <v/>
      </c>
      <c r="O1093" s="302"/>
      <c r="P1093" s="302"/>
      <c r="Q1093" s="303"/>
      <c r="R1093" s="335"/>
      <c r="S1093" s="302"/>
      <c r="T1093" s="303"/>
      <c r="U1093" s="335"/>
      <c r="V1093" s="302"/>
      <c r="W1093" s="303"/>
      <c r="X1093" s="336" t="str">
        <f t="shared" si="102"/>
        <v/>
      </c>
      <c r="Y1093" s="303"/>
      <c r="Z1093" s="335" t="str">
        <f t="shared" si="103"/>
        <v/>
      </c>
      <c r="AA1093" s="302"/>
      <c r="AB1093" s="303"/>
      <c r="AC1093" s="144"/>
      <c r="AD1093" s="145"/>
      <c r="AE1093" s="336"/>
      <c r="AF1093" s="302"/>
      <c r="AG1093" s="302"/>
      <c r="AH1093" s="303"/>
      <c r="AI1093" s="146"/>
      <c r="AJ1093" s="145"/>
      <c r="AK1093" s="336"/>
      <c r="AL1093" s="302"/>
      <c r="AM1093" s="302"/>
      <c r="AN1093" s="303"/>
      <c r="AO1093" s="146"/>
      <c r="AP1093" s="145"/>
      <c r="AQ1093" s="336"/>
      <c r="AR1093" s="302"/>
      <c r="AS1093" s="302"/>
      <c r="AT1093" s="303"/>
      <c r="AU1093" s="146"/>
      <c r="AV1093" s="145"/>
      <c r="AW1093" s="336"/>
      <c r="AX1093" s="302"/>
      <c r="AY1093" s="302"/>
      <c r="AZ1093" s="303"/>
      <c r="BA1093" s="146"/>
      <c r="BB1093" s="145"/>
      <c r="BC1093" s="336"/>
      <c r="BD1093" s="303"/>
      <c r="BE1093" s="163"/>
      <c r="BF1093" s="306"/>
      <c r="BG1093" s="302"/>
      <c r="BH1093" s="303"/>
      <c r="BI1093" s="336"/>
      <c r="BJ1093" s="303"/>
      <c r="BK1093" s="335" t="str">
        <f t="shared" si="104"/>
        <v/>
      </c>
      <c r="BL1093" s="302"/>
      <c r="BM1093" s="303"/>
      <c r="BN1093" s="306"/>
      <c r="BO1093" s="302"/>
      <c r="BP1093" s="303"/>
      <c r="BQ1093" s="306"/>
      <c r="BR1093" s="303"/>
      <c r="BS1093" s="147" t="s">
        <v>87</v>
      </c>
      <c r="BT1093" s="335"/>
      <c r="BU1093" s="302"/>
      <c r="BV1093" s="302"/>
      <c r="BW1093" s="303"/>
    </row>
    <row r="1094" spans="1:75" ht="12.75" customHeight="1" x14ac:dyDescent="0.2">
      <c r="A1094" s="171">
        <v>25</v>
      </c>
      <c r="B1094" s="164" t="s">
        <v>75</v>
      </c>
      <c r="C1094" s="164" t="s">
        <v>245</v>
      </c>
      <c r="D1094" s="320"/>
      <c r="E1094" s="294"/>
      <c r="F1094" s="294"/>
      <c r="G1094" s="294"/>
      <c r="H1094" s="295"/>
      <c r="I1094" s="320"/>
      <c r="J1094" s="294"/>
      <c r="K1094" s="294"/>
      <c r="L1094" s="294"/>
      <c r="M1094" s="295"/>
      <c r="N1094" s="334" t="str">
        <f t="shared" si="101"/>
        <v/>
      </c>
      <c r="O1094" s="294"/>
      <c r="P1094" s="294"/>
      <c r="Q1094" s="295"/>
      <c r="R1094" s="320"/>
      <c r="S1094" s="294"/>
      <c r="T1094" s="295"/>
      <c r="U1094" s="320"/>
      <c r="V1094" s="294"/>
      <c r="W1094" s="295"/>
      <c r="X1094" s="334" t="str">
        <f t="shared" si="102"/>
        <v/>
      </c>
      <c r="Y1094" s="295"/>
      <c r="Z1094" s="320" t="str">
        <f t="shared" si="103"/>
        <v/>
      </c>
      <c r="AA1094" s="294"/>
      <c r="AB1094" s="295"/>
      <c r="AC1094" s="151"/>
      <c r="AD1094" s="152"/>
      <c r="AE1094" s="334"/>
      <c r="AF1094" s="294"/>
      <c r="AG1094" s="294"/>
      <c r="AH1094" s="295"/>
      <c r="AI1094" s="153"/>
      <c r="AJ1094" s="152"/>
      <c r="AK1094" s="334"/>
      <c r="AL1094" s="294"/>
      <c r="AM1094" s="294"/>
      <c r="AN1094" s="295"/>
      <c r="AO1094" s="153"/>
      <c r="AP1094" s="152"/>
      <c r="AQ1094" s="334"/>
      <c r="AR1094" s="294"/>
      <c r="AS1094" s="294"/>
      <c r="AT1094" s="295"/>
      <c r="AU1094" s="153"/>
      <c r="AV1094" s="152"/>
      <c r="AW1094" s="334"/>
      <c r="AX1094" s="294"/>
      <c r="AY1094" s="294"/>
      <c r="AZ1094" s="295"/>
      <c r="BA1094" s="153"/>
      <c r="BB1094" s="152"/>
      <c r="BC1094" s="334"/>
      <c r="BD1094" s="295"/>
      <c r="BE1094" s="165"/>
      <c r="BF1094" s="298"/>
      <c r="BG1094" s="294"/>
      <c r="BH1094" s="295"/>
      <c r="BI1094" s="334"/>
      <c r="BJ1094" s="295"/>
      <c r="BK1094" s="320" t="str">
        <f t="shared" si="104"/>
        <v/>
      </c>
      <c r="BL1094" s="294"/>
      <c r="BM1094" s="295"/>
      <c r="BN1094" s="298"/>
      <c r="BO1094" s="294"/>
      <c r="BP1094" s="295"/>
      <c r="BQ1094" s="298"/>
      <c r="BR1094" s="295"/>
      <c r="BS1094" s="154" t="s">
        <v>94</v>
      </c>
      <c r="BT1094" s="320"/>
      <c r="BU1094" s="294"/>
      <c r="BV1094" s="294"/>
      <c r="BW1094" s="295"/>
    </row>
    <row r="1095" spans="1:75" ht="12.75" customHeight="1" x14ac:dyDescent="0.2">
      <c r="A1095" s="171">
        <v>25</v>
      </c>
      <c r="B1095" s="321"/>
      <c r="C1095" s="322"/>
      <c r="D1095" s="322"/>
      <c r="E1095" s="322"/>
      <c r="F1095" s="322"/>
      <c r="G1095" s="322"/>
      <c r="H1095" s="322"/>
      <c r="I1095" s="322"/>
      <c r="J1095" s="322"/>
      <c r="K1095" s="322"/>
      <c r="L1095" s="322"/>
      <c r="M1095" s="322"/>
      <c r="N1095" s="322"/>
      <c r="O1095" s="322"/>
      <c r="P1095" s="322"/>
      <c r="Q1095" s="322"/>
      <c r="R1095" s="322"/>
      <c r="S1095" s="322"/>
      <c r="T1095" s="322"/>
      <c r="U1095" s="322"/>
      <c r="V1095" s="322"/>
      <c r="W1095" s="322"/>
      <c r="X1095" s="322"/>
      <c r="Y1095" s="322"/>
      <c r="Z1095" s="322"/>
      <c r="AA1095" s="322"/>
      <c r="AB1095" s="322"/>
      <c r="AC1095" s="322"/>
      <c r="AD1095" s="322"/>
      <c r="AE1095" s="322"/>
      <c r="AF1095" s="322"/>
      <c r="AG1095" s="322"/>
      <c r="AH1095" s="322"/>
      <c r="AI1095" s="322"/>
      <c r="AJ1095" s="322"/>
      <c r="AK1095" s="322"/>
      <c r="AL1095" s="322"/>
      <c r="AM1095" s="322"/>
      <c r="AN1095" s="322"/>
      <c r="AO1095" s="322"/>
      <c r="AP1095" s="322"/>
      <c r="AQ1095" s="322"/>
      <c r="AR1095" s="322"/>
      <c r="AS1095" s="322"/>
      <c r="AT1095" s="322"/>
      <c r="AU1095" s="322"/>
      <c r="AV1095" s="322"/>
      <c r="AW1095" s="322"/>
      <c r="AX1095" s="322"/>
      <c r="AY1095" s="322"/>
      <c r="AZ1095" s="322"/>
      <c r="BA1095" s="322"/>
      <c r="BB1095" s="322"/>
      <c r="BC1095" s="322"/>
      <c r="BD1095" s="322"/>
      <c r="BE1095" s="322"/>
      <c r="BF1095" s="322"/>
      <c r="BG1095" s="322"/>
      <c r="BH1095" s="322"/>
      <c r="BI1095" s="322"/>
      <c r="BJ1095" s="322"/>
      <c r="BK1095" s="322"/>
      <c r="BL1095" s="322"/>
      <c r="BM1095" s="322"/>
      <c r="BN1095" s="322"/>
      <c r="BO1095" s="322"/>
      <c r="BP1095" s="322"/>
      <c r="BQ1095" s="322"/>
      <c r="BR1095" s="322"/>
      <c r="BS1095" s="322"/>
      <c r="BT1095" s="322"/>
      <c r="BU1095" s="322"/>
      <c r="BV1095" s="322"/>
      <c r="BW1095" s="322"/>
    </row>
    <row r="1096" spans="1:75" ht="12.75" customHeight="1" x14ac:dyDescent="0.2">
      <c r="A1096" s="171">
        <v>25</v>
      </c>
      <c r="B1096" s="323" t="s">
        <v>247</v>
      </c>
      <c r="C1096" s="324"/>
      <c r="D1096" s="324"/>
      <c r="E1096" s="324"/>
      <c r="F1096" s="324"/>
      <c r="G1096" s="324"/>
      <c r="H1096" s="324"/>
      <c r="I1096" s="324"/>
      <c r="J1096" s="324"/>
      <c r="K1096" s="324"/>
      <c r="L1096" s="324"/>
      <c r="M1096" s="324"/>
      <c r="N1096" s="324"/>
      <c r="O1096" s="324"/>
      <c r="P1096" s="324"/>
      <c r="Q1096" s="324"/>
      <c r="R1096" s="324"/>
      <c r="S1096" s="324"/>
      <c r="T1096" s="324"/>
      <c r="U1096" s="324"/>
      <c r="V1096" s="324"/>
      <c r="W1096" s="324"/>
      <c r="X1096" s="324"/>
      <c r="Y1096" s="324"/>
      <c r="Z1096" s="324"/>
      <c r="AA1096" s="324"/>
      <c r="AB1096" s="324"/>
      <c r="AC1096" s="324"/>
      <c r="AD1096" s="324"/>
      <c r="AE1096" s="324"/>
      <c r="AF1096" s="324"/>
      <c r="AG1096" s="324"/>
      <c r="AH1096" s="324"/>
      <c r="AI1096" s="324"/>
      <c r="AJ1096" s="324"/>
      <c r="AK1096" s="324"/>
      <c r="AL1096" s="324"/>
      <c r="AM1096" s="324"/>
      <c r="AN1096" s="324"/>
      <c r="AO1096" s="324"/>
      <c r="AP1096" s="324"/>
      <c r="AQ1096" s="324"/>
      <c r="AR1096" s="324"/>
      <c r="AS1096" s="324"/>
      <c r="AT1096" s="324"/>
      <c r="AU1096" s="324"/>
      <c r="AV1096" s="324"/>
      <c r="AW1096" s="324"/>
      <c r="AX1096" s="324"/>
      <c r="AY1096" s="324"/>
      <c r="AZ1096" s="324"/>
      <c r="BA1096" s="324"/>
      <c r="BB1096" s="324"/>
      <c r="BC1096" s="324"/>
      <c r="BD1096" s="324"/>
      <c r="BE1096" s="324"/>
      <c r="BF1096" s="324"/>
      <c r="BG1096" s="324"/>
      <c r="BH1096" s="324"/>
      <c r="BI1096" s="324"/>
      <c r="BJ1096" s="325" t="s">
        <v>248</v>
      </c>
      <c r="BK1096" s="326"/>
      <c r="BL1096" s="326"/>
      <c r="BM1096" s="326"/>
      <c r="BN1096" s="326"/>
      <c r="BO1096" s="326"/>
      <c r="BP1096" s="326"/>
      <c r="BQ1096" s="326"/>
      <c r="BR1096" s="326"/>
      <c r="BS1096" s="326"/>
      <c r="BT1096" s="326"/>
      <c r="BU1096" s="326"/>
      <c r="BV1096" s="326"/>
      <c r="BW1096" s="327"/>
    </row>
    <row r="1097" spans="1:75" ht="12.75" customHeight="1" x14ac:dyDescent="0.2">
      <c r="A1097" s="171">
        <v>25</v>
      </c>
      <c r="B1097" s="331" t="s">
        <v>249</v>
      </c>
      <c r="C1097" s="316"/>
      <c r="D1097" s="332" t="s">
        <v>250</v>
      </c>
      <c r="E1097" s="316"/>
      <c r="F1097" s="333" t="s">
        <v>251</v>
      </c>
      <c r="G1097" s="315"/>
      <c r="H1097" s="315"/>
      <c r="I1097" s="316"/>
      <c r="J1097" s="333" t="s">
        <v>252</v>
      </c>
      <c r="K1097" s="315"/>
      <c r="L1097" s="315"/>
      <c r="M1097" s="318"/>
      <c r="N1097" s="331" t="s">
        <v>249</v>
      </c>
      <c r="O1097" s="316"/>
      <c r="P1097" s="332" t="s">
        <v>250</v>
      </c>
      <c r="Q1097" s="316"/>
      <c r="R1097" s="333" t="s">
        <v>251</v>
      </c>
      <c r="S1097" s="315"/>
      <c r="T1097" s="315"/>
      <c r="U1097" s="316"/>
      <c r="V1097" s="333" t="s">
        <v>252</v>
      </c>
      <c r="W1097" s="315"/>
      <c r="X1097" s="315"/>
      <c r="Y1097" s="318"/>
      <c r="Z1097" s="331" t="s">
        <v>249</v>
      </c>
      <c r="AA1097" s="316"/>
      <c r="AB1097" s="332" t="s">
        <v>250</v>
      </c>
      <c r="AC1097" s="316"/>
      <c r="AD1097" s="333" t="s">
        <v>251</v>
      </c>
      <c r="AE1097" s="315"/>
      <c r="AF1097" s="315"/>
      <c r="AG1097" s="316"/>
      <c r="AH1097" s="333" t="s">
        <v>252</v>
      </c>
      <c r="AI1097" s="315"/>
      <c r="AJ1097" s="315"/>
      <c r="AK1097" s="318"/>
      <c r="AL1097" s="331" t="s">
        <v>249</v>
      </c>
      <c r="AM1097" s="316"/>
      <c r="AN1097" s="332" t="s">
        <v>250</v>
      </c>
      <c r="AO1097" s="316"/>
      <c r="AP1097" s="333" t="s">
        <v>251</v>
      </c>
      <c r="AQ1097" s="315"/>
      <c r="AR1097" s="315"/>
      <c r="AS1097" s="316"/>
      <c r="AT1097" s="333" t="s">
        <v>252</v>
      </c>
      <c r="AU1097" s="315"/>
      <c r="AV1097" s="315"/>
      <c r="AW1097" s="318"/>
      <c r="AX1097" s="331" t="s">
        <v>249</v>
      </c>
      <c r="AY1097" s="316"/>
      <c r="AZ1097" s="332" t="s">
        <v>250</v>
      </c>
      <c r="BA1097" s="316"/>
      <c r="BB1097" s="333" t="s">
        <v>251</v>
      </c>
      <c r="BC1097" s="315"/>
      <c r="BD1097" s="315"/>
      <c r="BE1097" s="316"/>
      <c r="BF1097" s="333" t="s">
        <v>253</v>
      </c>
      <c r="BG1097" s="315"/>
      <c r="BH1097" s="315"/>
      <c r="BI1097" s="318"/>
      <c r="BJ1097" s="328"/>
      <c r="BK1097" s="329"/>
      <c r="BL1097" s="329"/>
      <c r="BM1097" s="329"/>
      <c r="BN1097" s="329"/>
      <c r="BO1097" s="329"/>
      <c r="BP1097" s="329"/>
      <c r="BQ1097" s="329"/>
      <c r="BR1097" s="329"/>
      <c r="BS1097" s="329"/>
      <c r="BT1097" s="329"/>
      <c r="BU1097" s="329"/>
      <c r="BV1097" s="329"/>
      <c r="BW1097" s="330"/>
    </row>
    <row r="1098" spans="1:75" ht="12.75" customHeight="1" x14ac:dyDescent="0.2">
      <c r="A1098" s="171">
        <v>25</v>
      </c>
      <c r="B1098" s="319"/>
      <c r="C1098" s="310"/>
      <c r="D1098" s="309"/>
      <c r="E1098" s="310"/>
      <c r="F1098" s="311"/>
      <c r="G1098" s="312"/>
      <c r="H1098" s="312"/>
      <c r="I1098" s="310"/>
      <c r="J1098" s="311"/>
      <c r="K1098" s="312"/>
      <c r="L1098" s="312"/>
      <c r="M1098" s="313"/>
      <c r="N1098" s="319"/>
      <c r="O1098" s="310"/>
      <c r="P1098" s="309"/>
      <c r="Q1098" s="310"/>
      <c r="R1098" s="311"/>
      <c r="S1098" s="312"/>
      <c r="T1098" s="312"/>
      <c r="U1098" s="310"/>
      <c r="V1098" s="311"/>
      <c r="W1098" s="312"/>
      <c r="X1098" s="312"/>
      <c r="Y1098" s="313"/>
      <c r="Z1098" s="319"/>
      <c r="AA1098" s="310"/>
      <c r="AB1098" s="309"/>
      <c r="AC1098" s="310"/>
      <c r="AD1098" s="311"/>
      <c r="AE1098" s="312"/>
      <c r="AF1098" s="312"/>
      <c r="AG1098" s="310"/>
      <c r="AH1098" s="311"/>
      <c r="AI1098" s="312"/>
      <c r="AJ1098" s="312"/>
      <c r="AK1098" s="313"/>
      <c r="AL1098" s="319"/>
      <c r="AM1098" s="310"/>
      <c r="AN1098" s="309"/>
      <c r="AO1098" s="310"/>
      <c r="AP1098" s="311"/>
      <c r="AQ1098" s="312"/>
      <c r="AR1098" s="312"/>
      <c r="AS1098" s="310"/>
      <c r="AT1098" s="311"/>
      <c r="AU1098" s="312"/>
      <c r="AV1098" s="312"/>
      <c r="AW1098" s="313"/>
      <c r="AX1098" s="319"/>
      <c r="AY1098" s="310"/>
      <c r="AZ1098" s="309"/>
      <c r="BA1098" s="310"/>
      <c r="BB1098" s="311"/>
      <c r="BC1098" s="312"/>
      <c r="BD1098" s="312"/>
      <c r="BE1098" s="310"/>
      <c r="BF1098" s="311"/>
      <c r="BG1098" s="312"/>
      <c r="BH1098" s="312"/>
      <c r="BI1098" s="313"/>
      <c r="BJ1098" s="314" t="s">
        <v>255</v>
      </c>
      <c r="BK1098" s="315"/>
      <c r="BL1098" s="315"/>
      <c r="BM1098" s="315"/>
      <c r="BN1098" s="315"/>
      <c r="BO1098" s="315"/>
      <c r="BP1098" s="315"/>
      <c r="BQ1098" s="315"/>
      <c r="BR1098" s="315"/>
      <c r="BS1098" s="316"/>
      <c r="BT1098" s="317" t="str">
        <f>IF(MAX(R1034:T1050,R1071:T1077)=0,"",MAX(R1034:T1050,R1071:T1077))</f>
        <v/>
      </c>
      <c r="BU1098" s="315"/>
      <c r="BV1098" s="315"/>
      <c r="BW1098" s="318"/>
    </row>
    <row r="1099" spans="1:75" ht="12.75" customHeight="1" x14ac:dyDescent="0.2">
      <c r="A1099" s="171">
        <v>25</v>
      </c>
      <c r="B1099" s="306"/>
      <c r="C1099" s="300"/>
      <c r="D1099" s="299"/>
      <c r="E1099" s="300"/>
      <c r="F1099" s="301"/>
      <c r="G1099" s="302"/>
      <c r="H1099" s="302"/>
      <c r="I1099" s="300"/>
      <c r="J1099" s="301"/>
      <c r="K1099" s="302"/>
      <c r="L1099" s="302"/>
      <c r="M1099" s="303"/>
      <c r="N1099" s="306"/>
      <c r="O1099" s="300"/>
      <c r="P1099" s="299"/>
      <c r="Q1099" s="300"/>
      <c r="R1099" s="301"/>
      <c r="S1099" s="302"/>
      <c r="T1099" s="302"/>
      <c r="U1099" s="300"/>
      <c r="V1099" s="301"/>
      <c r="W1099" s="302"/>
      <c r="X1099" s="302"/>
      <c r="Y1099" s="303"/>
      <c r="Z1099" s="306"/>
      <c r="AA1099" s="300"/>
      <c r="AB1099" s="299"/>
      <c r="AC1099" s="300"/>
      <c r="AD1099" s="301"/>
      <c r="AE1099" s="302"/>
      <c r="AF1099" s="302"/>
      <c r="AG1099" s="300"/>
      <c r="AH1099" s="301"/>
      <c r="AI1099" s="302"/>
      <c r="AJ1099" s="302"/>
      <c r="AK1099" s="303"/>
      <c r="AL1099" s="306"/>
      <c r="AM1099" s="300"/>
      <c r="AN1099" s="299"/>
      <c r="AO1099" s="300"/>
      <c r="AP1099" s="301"/>
      <c r="AQ1099" s="302"/>
      <c r="AR1099" s="302"/>
      <c r="AS1099" s="300"/>
      <c r="AT1099" s="301"/>
      <c r="AU1099" s="302"/>
      <c r="AV1099" s="302"/>
      <c r="AW1099" s="303"/>
      <c r="AX1099" s="306"/>
      <c r="AY1099" s="300"/>
      <c r="AZ1099" s="299"/>
      <c r="BA1099" s="300"/>
      <c r="BB1099" s="301"/>
      <c r="BC1099" s="302"/>
      <c r="BD1099" s="302"/>
      <c r="BE1099" s="300"/>
      <c r="BF1099" s="301"/>
      <c r="BG1099" s="302"/>
      <c r="BH1099" s="302"/>
      <c r="BI1099" s="303"/>
      <c r="BJ1099" s="304" t="s">
        <v>256</v>
      </c>
      <c r="BK1099" s="302"/>
      <c r="BL1099" s="302"/>
      <c r="BM1099" s="302"/>
      <c r="BN1099" s="302"/>
      <c r="BO1099" s="302"/>
      <c r="BP1099" s="302"/>
      <c r="BQ1099" s="302"/>
      <c r="BR1099" s="302"/>
      <c r="BS1099" s="300"/>
      <c r="BT1099" s="305" t="str">
        <f>IF(MIN(R1034:T1050,R1071:T1077)=0,"",MIN(R1034:T1050,R1071:T1077))</f>
        <v/>
      </c>
      <c r="BU1099" s="302"/>
      <c r="BV1099" s="302"/>
      <c r="BW1099" s="303"/>
    </row>
    <row r="1100" spans="1:75" ht="12.75" customHeight="1" x14ac:dyDescent="0.2">
      <c r="A1100" s="171">
        <v>25</v>
      </c>
      <c r="B1100" s="306"/>
      <c r="C1100" s="300"/>
      <c r="D1100" s="299"/>
      <c r="E1100" s="300"/>
      <c r="F1100" s="301"/>
      <c r="G1100" s="302"/>
      <c r="H1100" s="302"/>
      <c r="I1100" s="300"/>
      <c r="J1100" s="301"/>
      <c r="K1100" s="302"/>
      <c r="L1100" s="302"/>
      <c r="M1100" s="303"/>
      <c r="N1100" s="306"/>
      <c r="O1100" s="300"/>
      <c r="P1100" s="299"/>
      <c r="Q1100" s="300"/>
      <c r="R1100" s="301"/>
      <c r="S1100" s="302"/>
      <c r="T1100" s="302"/>
      <c r="U1100" s="300"/>
      <c r="V1100" s="301"/>
      <c r="W1100" s="302"/>
      <c r="X1100" s="302"/>
      <c r="Y1100" s="303"/>
      <c r="Z1100" s="306"/>
      <c r="AA1100" s="300"/>
      <c r="AB1100" s="299"/>
      <c r="AC1100" s="300"/>
      <c r="AD1100" s="301"/>
      <c r="AE1100" s="302"/>
      <c r="AF1100" s="302"/>
      <c r="AG1100" s="300"/>
      <c r="AH1100" s="301"/>
      <c r="AI1100" s="302"/>
      <c r="AJ1100" s="302"/>
      <c r="AK1100" s="303"/>
      <c r="AL1100" s="306"/>
      <c r="AM1100" s="300"/>
      <c r="AN1100" s="299"/>
      <c r="AO1100" s="300"/>
      <c r="AP1100" s="301"/>
      <c r="AQ1100" s="302"/>
      <c r="AR1100" s="302"/>
      <c r="AS1100" s="300"/>
      <c r="AT1100" s="301"/>
      <c r="AU1100" s="302"/>
      <c r="AV1100" s="302"/>
      <c r="AW1100" s="303"/>
      <c r="AX1100" s="306"/>
      <c r="AY1100" s="300"/>
      <c r="AZ1100" s="299"/>
      <c r="BA1100" s="300"/>
      <c r="BB1100" s="301"/>
      <c r="BC1100" s="302"/>
      <c r="BD1100" s="302"/>
      <c r="BE1100" s="300"/>
      <c r="BF1100" s="301"/>
      <c r="BG1100" s="302"/>
      <c r="BH1100" s="302"/>
      <c r="BI1100" s="303"/>
      <c r="BJ1100" s="304" t="s">
        <v>257</v>
      </c>
      <c r="BK1100" s="302"/>
      <c r="BL1100" s="302"/>
      <c r="BM1100" s="302"/>
      <c r="BN1100" s="302"/>
      <c r="BO1100" s="302"/>
      <c r="BP1100" s="302"/>
      <c r="BQ1100" s="302"/>
      <c r="BR1100" s="302"/>
      <c r="BS1100" s="300"/>
      <c r="BT1100" s="307" t="str">
        <f ca="1">IF(BT1101="","",IF(ISERROR(MATCH(BT1101,BK1034:BK1050,0))=TRUE,OFFSET(BK1070,MATCH(BT1101,BK1071:BK1077,0),-5),OFFSET(BK1033,MATCH(BT1101,BK1034:BK1050,0),-5)))</f>
        <v/>
      </c>
      <c r="BU1100" s="302"/>
      <c r="BV1100" s="302"/>
      <c r="BW1100" s="303"/>
    </row>
    <row r="1101" spans="1:75" ht="12.75" customHeight="1" x14ac:dyDescent="0.2">
      <c r="A1101" s="171">
        <v>25</v>
      </c>
      <c r="B1101" s="306"/>
      <c r="C1101" s="300"/>
      <c r="D1101" s="299"/>
      <c r="E1101" s="300"/>
      <c r="F1101" s="301"/>
      <c r="G1101" s="302"/>
      <c r="H1101" s="302"/>
      <c r="I1101" s="300"/>
      <c r="J1101" s="301"/>
      <c r="K1101" s="302"/>
      <c r="L1101" s="302"/>
      <c r="M1101" s="303"/>
      <c r="N1101" s="306"/>
      <c r="O1101" s="300"/>
      <c r="P1101" s="299"/>
      <c r="Q1101" s="300"/>
      <c r="R1101" s="301"/>
      <c r="S1101" s="302"/>
      <c r="T1101" s="302"/>
      <c r="U1101" s="300"/>
      <c r="V1101" s="301"/>
      <c r="W1101" s="302"/>
      <c r="X1101" s="302"/>
      <c r="Y1101" s="303"/>
      <c r="Z1101" s="306"/>
      <c r="AA1101" s="300"/>
      <c r="AB1101" s="299"/>
      <c r="AC1101" s="300"/>
      <c r="AD1101" s="301"/>
      <c r="AE1101" s="302"/>
      <c r="AF1101" s="302"/>
      <c r="AG1101" s="300"/>
      <c r="AH1101" s="301"/>
      <c r="AI1101" s="302"/>
      <c r="AJ1101" s="302"/>
      <c r="AK1101" s="303"/>
      <c r="AL1101" s="306"/>
      <c r="AM1101" s="300"/>
      <c r="AN1101" s="299"/>
      <c r="AO1101" s="300"/>
      <c r="AP1101" s="301"/>
      <c r="AQ1101" s="302"/>
      <c r="AR1101" s="302"/>
      <c r="AS1101" s="300"/>
      <c r="AT1101" s="301"/>
      <c r="AU1101" s="302"/>
      <c r="AV1101" s="302"/>
      <c r="AW1101" s="303"/>
      <c r="AX1101" s="306"/>
      <c r="AY1101" s="300"/>
      <c r="AZ1101" s="299"/>
      <c r="BA1101" s="300"/>
      <c r="BB1101" s="301"/>
      <c r="BC1101" s="302"/>
      <c r="BD1101" s="302"/>
      <c r="BE1101" s="300"/>
      <c r="BF1101" s="301"/>
      <c r="BG1101" s="302"/>
      <c r="BH1101" s="302"/>
      <c r="BI1101" s="303"/>
      <c r="BJ1101" s="308" t="s">
        <v>258</v>
      </c>
      <c r="BK1101" s="302"/>
      <c r="BL1101" s="302"/>
      <c r="BM1101" s="302"/>
      <c r="BN1101" s="302"/>
      <c r="BO1101" s="302"/>
      <c r="BP1101" s="302"/>
      <c r="BQ1101" s="302"/>
      <c r="BR1101" s="302"/>
      <c r="BS1101" s="300"/>
      <c r="BT1101" s="305" t="str">
        <f>IF(MAX(BK1034:BM1050,BK1071:BM1077)=0,"",MAX(BK1034:BM1050,BK1071:BM1077))</f>
        <v/>
      </c>
      <c r="BU1101" s="302"/>
      <c r="BV1101" s="302"/>
      <c r="BW1101" s="303"/>
    </row>
    <row r="1102" spans="1:75" ht="12.75" customHeight="1" x14ac:dyDescent="0.2">
      <c r="A1102" s="171">
        <v>25</v>
      </c>
      <c r="B1102" s="306"/>
      <c r="C1102" s="300"/>
      <c r="D1102" s="299"/>
      <c r="E1102" s="300"/>
      <c r="F1102" s="301"/>
      <c r="G1102" s="302"/>
      <c r="H1102" s="302"/>
      <c r="I1102" s="300"/>
      <c r="J1102" s="301"/>
      <c r="K1102" s="302"/>
      <c r="L1102" s="302"/>
      <c r="M1102" s="303"/>
      <c r="N1102" s="306"/>
      <c r="O1102" s="300"/>
      <c r="P1102" s="299"/>
      <c r="Q1102" s="300"/>
      <c r="R1102" s="301"/>
      <c r="S1102" s="302"/>
      <c r="T1102" s="302"/>
      <c r="U1102" s="300"/>
      <c r="V1102" s="301"/>
      <c r="W1102" s="302"/>
      <c r="X1102" s="302"/>
      <c r="Y1102" s="303"/>
      <c r="Z1102" s="306"/>
      <c r="AA1102" s="300"/>
      <c r="AB1102" s="299"/>
      <c r="AC1102" s="300"/>
      <c r="AD1102" s="301"/>
      <c r="AE1102" s="302"/>
      <c r="AF1102" s="302"/>
      <c r="AG1102" s="300"/>
      <c r="AH1102" s="301"/>
      <c r="AI1102" s="302"/>
      <c r="AJ1102" s="302"/>
      <c r="AK1102" s="303"/>
      <c r="AL1102" s="306"/>
      <c r="AM1102" s="300"/>
      <c r="AN1102" s="299"/>
      <c r="AO1102" s="300"/>
      <c r="AP1102" s="301"/>
      <c r="AQ1102" s="302"/>
      <c r="AR1102" s="302"/>
      <c r="AS1102" s="300"/>
      <c r="AT1102" s="301"/>
      <c r="AU1102" s="302"/>
      <c r="AV1102" s="302"/>
      <c r="AW1102" s="303"/>
      <c r="AX1102" s="306"/>
      <c r="AY1102" s="300"/>
      <c r="AZ1102" s="299"/>
      <c r="BA1102" s="300"/>
      <c r="BB1102" s="301"/>
      <c r="BC1102" s="302"/>
      <c r="BD1102" s="302"/>
      <c r="BE1102" s="300"/>
      <c r="BF1102" s="301"/>
      <c r="BG1102" s="302"/>
      <c r="BH1102" s="302"/>
      <c r="BI1102" s="303"/>
      <c r="BJ1102" s="304" t="s">
        <v>261</v>
      </c>
      <c r="BK1102" s="302"/>
      <c r="BL1102" s="302"/>
      <c r="BM1102" s="302"/>
      <c r="BN1102" s="302"/>
      <c r="BO1102" s="302"/>
      <c r="BP1102" s="302"/>
      <c r="BQ1102" s="302"/>
      <c r="BR1102" s="302"/>
      <c r="BS1102" s="300"/>
      <c r="BT1102" s="305"/>
      <c r="BU1102" s="300"/>
      <c r="BV1102" s="305"/>
      <c r="BW1102" s="303"/>
    </row>
    <row r="1103" spans="1:75" ht="12.75" customHeight="1" x14ac:dyDescent="0.2">
      <c r="A1103" s="171">
        <v>25</v>
      </c>
      <c r="B1103" s="306"/>
      <c r="C1103" s="300"/>
      <c r="D1103" s="299"/>
      <c r="E1103" s="300"/>
      <c r="F1103" s="301"/>
      <c r="G1103" s="302"/>
      <c r="H1103" s="302"/>
      <c r="I1103" s="300"/>
      <c r="J1103" s="301"/>
      <c r="K1103" s="302"/>
      <c r="L1103" s="302"/>
      <c r="M1103" s="303"/>
      <c r="N1103" s="306"/>
      <c r="O1103" s="300"/>
      <c r="P1103" s="299"/>
      <c r="Q1103" s="300"/>
      <c r="R1103" s="301"/>
      <c r="S1103" s="302"/>
      <c r="T1103" s="302"/>
      <c r="U1103" s="300"/>
      <c r="V1103" s="301"/>
      <c r="W1103" s="302"/>
      <c r="X1103" s="302"/>
      <c r="Y1103" s="303"/>
      <c r="Z1103" s="306"/>
      <c r="AA1103" s="300"/>
      <c r="AB1103" s="299"/>
      <c r="AC1103" s="300"/>
      <c r="AD1103" s="301"/>
      <c r="AE1103" s="302"/>
      <c r="AF1103" s="302"/>
      <c r="AG1103" s="300"/>
      <c r="AH1103" s="301"/>
      <c r="AI1103" s="302"/>
      <c r="AJ1103" s="302"/>
      <c r="AK1103" s="303"/>
      <c r="AL1103" s="306"/>
      <c r="AM1103" s="300"/>
      <c r="AN1103" s="299"/>
      <c r="AO1103" s="300"/>
      <c r="AP1103" s="301"/>
      <c r="AQ1103" s="302"/>
      <c r="AR1103" s="302"/>
      <c r="AS1103" s="300"/>
      <c r="AT1103" s="301"/>
      <c r="AU1103" s="302"/>
      <c r="AV1103" s="302"/>
      <c r="AW1103" s="303"/>
      <c r="AX1103" s="306"/>
      <c r="AY1103" s="300"/>
      <c r="AZ1103" s="299"/>
      <c r="BA1103" s="300"/>
      <c r="BB1103" s="301"/>
      <c r="BC1103" s="302"/>
      <c r="BD1103" s="302"/>
      <c r="BE1103" s="300"/>
      <c r="BF1103" s="301"/>
      <c r="BG1103" s="302"/>
      <c r="BH1103" s="302"/>
      <c r="BI1103" s="303"/>
      <c r="BJ1103" s="304" t="s">
        <v>263</v>
      </c>
      <c r="BK1103" s="302"/>
      <c r="BL1103" s="302"/>
      <c r="BM1103" s="302"/>
      <c r="BN1103" s="302"/>
      <c r="BO1103" s="302"/>
      <c r="BP1103" s="302"/>
      <c r="BQ1103" s="302"/>
      <c r="BR1103" s="302"/>
      <c r="BS1103" s="300"/>
      <c r="BT1103" s="305" t="str">
        <f>IF(COUNTBLANK(BT1071:BW1094)=96,"",(SUM(BT1073+BT1076+BT1079+BT1082+BT1085+BT1088+BT1091+BT1094)))</f>
        <v/>
      </c>
      <c r="BU1103" s="302"/>
      <c r="BV1103" s="302"/>
      <c r="BW1103" s="303"/>
    </row>
    <row r="1104" spans="1:75" ht="12.75" customHeight="1" x14ac:dyDescent="0.2">
      <c r="A1104" s="171">
        <v>25</v>
      </c>
      <c r="B1104" s="298"/>
      <c r="C1104" s="292"/>
      <c r="D1104" s="291"/>
      <c r="E1104" s="292"/>
      <c r="F1104" s="293"/>
      <c r="G1104" s="294"/>
      <c r="H1104" s="294"/>
      <c r="I1104" s="292"/>
      <c r="J1104" s="293"/>
      <c r="K1104" s="294"/>
      <c r="L1104" s="294"/>
      <c r="M1104" s="295"/>
      <c r="N1104" s="298"/>
      <c r="O1104" s="292"/>
      <c r="P1104" s="291"/>
      <c r="Q1104" s="292"/>
      <c r="R1104" s="293"/>
      <c r="S1104" s="294"/>
      <c r="T1104" s="294"/>
      <c r="U1104" s="292"/>
      <c r="V1104" s="293"/>
      <c r="W1104" s="294"/>
      <c r="X1104" s="294"/>
      <c r="Y1104" s="295"/>
      <c r="Z1104" s="298"/>
      <c r="AA1104" s="292"/>
      <c r="AB1104" s="291"/>
      <c r="AC1104" s="292"/>
      <c r="AD1104" s="293"/>
      <c r="AE1104" s="294"/>
      <c r="AF1104" s="294"/>
      <c r="AG1104" s="292"/>
      <c r="AH1104" s="293"/>
      <c r="AI1104" s="294"/>
      <c r="AJ1104" s="294"/>
      <c r="AK1104" s="295"/>
      <c r="AL1104" s="298"/>
      <c r="AM1104" s="292"/>
      <c r="AN1104" s="291"/>
      <c r="AO1104" s="292"/>
      <c r="AP1104" s="293"/>
      <c r="AQ1104" s="294"/>
      <c r="AR1104" s="294"/>
      <c r="AS1104" s="292"/>
      <c r="AT1104" s="293"/>
      <c r="AU1104" s="294"/>
      <c r="AV1104" s="294"/>
      <c r="AW1104" s="295"/>
      <c r="AX1104" s="298"/>
      <c r="AY1104" s="292"/>
      <c r="AZ1104" s="291"/>
      <c r="BA1104" s="292"/>
      <c r="BB1104" s="293"/>
      <c r="BC1104" s="294"/>
      <c r="BD1104" s="294"/>
      <c r="BE1104" s="292"/>
      <c r="BF1104" s="293"/>
      <c r="BG1104" s="294"/>
      <c r="BH1104" s="294"/>
      <c r="BI1104" s="295"/>
      <c r="BJ1104" s="296" t="s">
        <v>299</v>
      </c>
      <c r="BK1104" s="294"/>
      <c r="BL1104" s="294"/>
      <c r="BM1104" s="294"/>
      <c r="BN1104" s="294"/>
      <c r="BO1104" s="294"/>
      <c r="BP1104" s="294"/>
      <c r="BQ1104" s="294"/>
      <c r="BR1104" s="294"/>
      <c r="BS1104" s="294"/>
      <c r="BT1104" s="297"/>
      <c r="BU1104" s="294"/>
      <c r="BV1104" s="294"/>
      <c r="BW1104" s="295"/>
    </row>
    <row r="1105" spans="1:75" ht="12.95" customHeight="1" x14ac:dyDescent="0.2">
      <c r="A1105" s="171">
        <v>25</v>
      </c>
      <c r="B1105" s="166"/>
      <c r="C1105" s="166"/>
      <c r="D1105" s="166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  <c r="BI1105" s="166"/>
      <c r="BJ1105" s="166"/>
      <c r="BK1105" s="166"/>
      <c r="BL1105" s="166"/>
      <c r="BM1105" s="166"/>
      <c r="BN1105" s="166"/>
      <c r="BO1105" s="166"/>
      <c r="BP1105" s="166"/>
      <c r="BQ1105" s="166"/>
      <c r="BR1105" s="166"/>
      <c r="BS1105" s="166"/>
      <c r="BT1105" s="166"/>
      <c r="BU1105" s="166"/>
      <c r="BV1105" s="166"/>
      <c r="BW1105" s="166"/>
    </row>
    <row r="1106" spans="1:75" ht="12.75" customHeight="1" x14ac:dyDescent="0.2">
      <c r="A1106" s="171">
        <v>26</v>
      </c>
      <c r="B1106" s="364" t="s">
        <v>4</v>
      </c>
      <c r="C1106" s="324"/>
      <c r="D1106" s="324"/>
      <c r="E1106" s="338"/>
      <c r="F1106" s="365" t="s">
        <v>5</v>
      </c>
      <c r="G1106" s="338"/>
      <c r="H1106" s="365" t="s">
        <v>6</v>
      </c>
      <c r="I1106" s="324"/>
      <c r="J1106" s="323" t="s">
        <v>7</v>
      </c>
      <c r="K1106" s="324"/>
      <c r="L1106" s="324"/>
      <c r="M1106" s="324"/>
      <c r="N1106" s="324"/>
      <c r="O1106" s="324"/>
      <c r="P1106" s="324"/>
      <c r="Q1106" s="324"/>
      <c r="R1106" s="324"/>
      <c r="S1106" s="324"/>
      <c r="T1106" s="324"/>
      <c r="U1106" s="324"/>
      <c r="V1106" s="324"/>
      <c r="W1106" s="324"/>
      <c r="X1106" s="324"/>
      <c r="Y1106" s="324"/>
      <c r="Z1106" s="324"/>
      <c r="AA1106" s="324"/>
      <c r="AB1106" s="324"/>
      <c r="AC1106" s="324"/>
      <c r="AD1106" s="324"/>
      <c r="AE1106" s="324"/>
      <c r="AF1106" s="338"/>
      <c r="AG1106" s="366" t="s">
        <v>8</v>
      </c>
      <c r="AH1106" s="324"/>
      <c r="AI1106" s="324"/>
      <c r="AJ1106" s="324"/>
      <c r="AK1106" s="324"/>
      <c r="AL1106" s="324"/>
      <c r="AM1106" s="324"/>
      <c r="AN1106" s="324"/>
      <c r="AO1106" s="324"/>
      <c r="AP1106" s="338"/>
      <c r="AQ1106" s="323" t="s">
        <v>9</v>
      </c>
      <c r="AR1106" s="324"/>
      <c r="AS1106" s="324"/>
      <c r="AT1106" s="324"/>
      <c r="AU1106" s="324"/>
      <c r="AV1106" s="324"/>
      <c r="AW1106" s="324"/>
      <c r="AX1106" s="324"/>
      <c r="AY1106" s="324"/>
      <c r="AZ1106" s="324"/>
      <c r="BA1106" s="324"/>
      <c r="BB1106" s="324"/>
      <c r="BC1106" s="324"/>
      <c r="BD1106" s="324"/>
      <c r="BE1106" s="324"/>
      <c r="BF1106" s="324"/>
      <c r="BG1106" s="338"/>
      <c r="BH1106" s="323" t="s">
        <v>10</v>
      </c>
      <c r="BI1106" s="324"/>
      <c r="BJ1106" s="324"/>
      <c r="BK1106" s="324"/>
      <c r="BL1106" s="324"/>
      <c r="BM1106" s="324"/>
      <c r="BN1106" s="338"/>
      <c r="BO1106" s="323" t="s">
        <v>11</v>
      </c>
      <c r="BP1106" s="324"/>
      <c r="BQ1106" s="324"/>
      <c r="BR1106" s="324"/>
      <c r="BS1106" s="338"/>
      <c r="BT1106" s="323" t="s">
        <v>12</v>
      </c>
      <c r="BU1106" s="324"/>
      <c r="BV1106" s="324"/>
      <c r="BW1106" s="338"/>
    </row>
    <row r="1107" spans="1:75" ht="12.75" customHeight="1" x14ac:dyDescent="0.2">
      <c r="A1107" s="171">
        <v>26</v>
      </c>
      <c r="B1107" s="364">
        <f>$B$7</f>
        <v>0</v>
      </c>
      <c r="C1107" s="324"/>
      <c r="D1107" s="324"/>
      <c r="E1107" s="338"/>
      <c r="F1107" s="365">
        <f>$F$7</f>
        <v>0</v>
      </c>
      <c r="G1107" s="338"/>
      <c r="H1107" s="365" t="s">
        <v>322</v>
      </c>
      <c r="I1107" s="324"/>
      <c r="J1107" s="323">
        <f>J1019</f>
        <v>0</v>
      </c>
      <c r="K1107" s="324"/>
      <c r="L1107" s="324"/>
      <c r="M1107" s="324"/>
      <c r="N1107" s="324"/>
      <c r="O1107" s="324"/>
      <c r="P1107" s="324"/>
      <c r="Q1107" s="324"/>
      <c r="R1107" s="324"/>
      <c r="S1107" s="324"/>
      <c r="T1107" s="324"/>
      <c r="U1107" s="324"/>
      <c r="V1107" s="324"/>
      <c r="W1107" s="324"/>
      <c r="X1107" s="324"/>
      <c r="Y1107" s="324"/>
      <c r="Z1107" s="324"/>
      <c r="AA1107" s="324"/>
      <c r="AB1107" s="324"/>
      <c r="AC1107" s="324"/>
      <c r="AD1107" s="324"/>
      <c r="AE1107" s="324"/>
      <c r="AF1107" s="338"/>
      <c r="AG1107" s="367" t="e">
        <f>VLOOKUP(J1107,$DH$6:$DO$31,4,FALSE)</f>
        <v>#N/A</v>
      </c>
      <c r="AH1107" s="324"/>
      <c r="AI1107" s="324"/>
      <c r="AJ1107" s="324"/>
      <c r="AK1107" s="324"/>
      <c r="AL1107" s="324"/>
      <c r="AM1107" s="324"/>
      <c r="AN1107" s="324"/>
      <c r="AO1107" s="324"/>
      <c r="AP1107" s="338"/>
      <c r="AQ1107" s="323" t="e">
        <f>VLOOKUP(J1107,$DH$6:$DO$31,7,FALSE)</f>
        <v>#N/A</v>
      </c>
      <c r="AR1107" s="324"/>
      <c r="AS1107" s="324"/>
      <c r="AT1107" s="324"/>
      <c r="AU1107" s="324"/>
      <c r="AV1107" s="324"/>
      <c r="AW1107" s="324"/>
      <c r="AX1107" s="324"/>
      <c r="AY1107" s="324"/>
      <c r="AZ1107" s="324"/>
      <c r="BA1107" s="324"/>
      <c r="BB1107" s="324"/>
      <c r="BC1107" s="324"/>
      <c r="BD1107" s="324"/>
      <c r="BE1107" s="324"/>
      <c r="BF1107" s="324"/>
      <c r="BG1107" s="338"/>
      <c r="BH1107" s="323" t="e">
        <f>VLOOKUP(J1107,$DH$6:$DP$31,9,FALSE)</f>
        <v>#N/A</v>
      </c>
      <c r="BI1107" s="324"/>
      <c r="BJ1107" s="324"/>
      <c r="BK1107" s="324"/>
      <c r="BL1107" s="324"/>
      <c r="BM1107" s="324"/>
      <c r="BN1107" s="338"/>
      <c r="BO1107" s="323" t="e">
        <f>VLOOKUP(J1107,$DH$6:$DP$31,8,FALSE)</f>
        <v>#N/A</v>
      </c>
      <c r="BP1107" s="324"/>
      <c r="BQ1107" s="324"/>
      <c r="BR1107" s="324"/>
      <c r="BS1107" s="338"/>
      <c r="BT1107" s="323" t="e">
        <f>VLOOKUP(J1107,$DH$6:$DP$31,2,FALSE)</f>
        <v>#N/A</v>
      </c>
      <c r="BU1107" s="324"/>
      <c r="BV1107" s="324"/>
      <c r="BW1107" s="338"/>
    </row>
    <row r="1108" spans="1:75" ht="12.75" customHeight="1" x14ac:dyDescent="0.2">
      <c r="A1108" s="171">
        <v>26</v>
      </c>
      <c r="B1108" s="169"/>
      <c r="C1108" s="157"/>
      <c r="D1108" s="157"/>
      <c r="E1108" s="157"/>
      <c r="F1108" s="157"/>
      <c r="G1108" s="157"/>
      <c r="H1108" s="157"/>
      <c r="I1108" s="157"/>
      <c r="J1108" s="157"/>
      <c r="K1108" s="157"/>
      <c r="L1108" s="157"/>
      <c r="M1108" s="157"/>
      <c r="N1108" s="157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  <c r="AI1108" s="158"/>
      <c r="AJ1108" s="158"/>
      <c r="AK1108" s="158"/>
      <c r="AL1108" s="158"/>
      <c r="AM1108" s="158"/>
      <c r="AN1108" s="158"/>
      <c r="AO1108" s="158"/>
      <c r="AP1108" s="158"/>
      <c r="AQ1108" s="158"/>
      <c r="AR1108" s="158"/>
      <c r="AS1108" s="158"/>
      <c r="AT1108" s="158"/>
      <c r="AU1108" s="158"/>
      <c r="AV1108" s="158"/>
      <c r="AW1108" s="158"/>
      <c r="AX1108" s="158"/>
      <c r="AY1108" s="158"/>
      <c r="AZ1108" s="158"/>
      <c r="BA1108" s="158"/>
      <c r="BB1108" s="158"/>
      <c r="BC1108" s="158"/>
      <c r="BD1108" s="158"/>
      <c r="BE1108" s="158"/>
      <c r="BF1108" s="158"/>
      <c r="BG1108" s="158"/>
      <c r="BH1108" s="158"/>
      <c r="BI1108" s="158"/>
      <c r="BJ1108" s="158"/>
      <c r="BK1108" s="158"/>
      <c r="BL1108" s="158"/>
      <c r="BM1108" s="158"/>
      <c r="BN1108" s="158"/>
      <c r="BO1108" s="158"/>
      <c r="BP1108" s="158"/>
      <c r="BQ1108" s="158"/>
      <c r="BR1108" s="158"/>
      <c r="BS1108" s="158"/>
      <c r="BT1108" s="158"/>
      <c r="BU1108" s="158"/>
      <c r="BV1108" s="158"/>
      <c r="BW1108" s="170"/>
    </row>
    <row r="1109" spans="1:75" ht="12.75" customHeight="1" x14ac:dyDescent="0.2">
      <c r="A1109" s="171">
        <v>26</v>
      </c>
      <c r="B1109" s="351" t="s">
        <v>34</v>
      </c>
      <c r="C1109" s="327"/>
      <c r="D1109" s="352" t="s">
        <v>35</v>
      </c>
      <c r="E1109" s="324"/>
      <c r="F1109" s="324"/>
      <c r="G1109" s="324"/>
      <c r="H1109" s="324"/>
      <c r="I1109" s="324"/>
      <c r="J1109" s="324"/>
      <c r="K1109" s="324"/>
      <c r="L1109" s="324"/>
      <c r="M1109" s="324"/>
      <c r="N1109" s="324"/>
      <c r="O1109" s="324"/>
      <c r="P1109" s="324"/>
      <c r="Q1109" s="338"/>
      <c r="R1109" s="352" t="s">
        <v>36</v>
      </c>
      <c r="S1109" s="324"/>
      <c r="T1109" s="324"/>
      <c r="U1109" s="324"/>
      <c r="V1109" s="324"/>
      <c r="W1109" s="324"/>
      <c r="X1109" s="324"/>
      <c r="Y1109" s="324"/>
      <c r="Z1109" s="324"/>
      <c r="AA1109" s="324"/>
      <c r="AB1109" s="338"/>
      <c r="AC1109" s="352" t="s">
        <v>37</v>
      </c>
      <c r="AD1109" s="324"/>
      <c r="AE1109" s="324"/>
      <c r="AF1109" s="324"/>
      <c r="AG1109" s="324"/>
      <c r="AH1109" s="324"/>
      <c r="AI1109" s="324"/>
      <c r="AJ1109" s="324"/>
      <c r="AK1109" s="324"/>
      <c r="AL1109" s="324"/>
      <c r="AM1109" s="324"/>
      <c r="AN1109" s="324"/>
      <c r="AO1109" s="324"/>
      <c r="AP1109" s="324"/>
      <c r="AQ1109" s="324"/>
      <c r="AR1109" s="324"/>
      <c r="AS1109" s="324"/>
      <c r="AT1109" s="324"/>
      <c r="AU1109" s="324"/>
      <c r="AV1109" s="324"/>
      <c r="AW1109" s="324"/>
      <c r="AX1109" s="324"/>
      <c r="AY1109" s="324"/>
      <c r="AZ1109" s="324"/>
      <c r="BA1109" s="324"/>
      <c r="BB1109" s="324"/>
      <c r="BC1109" s="324"/>
      <c r="BD1109" s="324"/>
      <c r="BE1109" s="338"/>
      <c r="BF1109" s="352" t="s">
        <v>38</v>
      </c>
      <c r="BG1109" s="324"/>
      <c r="BH1109" s="324"/>
      <c r="BI1109" s="324"/>
      <c r="BJ1109" s="324"/>
      <c r="BK1109" s="324"/>
      <c r="BL1109" s="324"/>
      <c r="BM1109" s="338"/>
      <c r="BN1109" s="353" t="s">
        <v>39</v>
      </c>
      <c r="BO1109" s="326"/>
      <c r="BP1109" s="327"/>
      <c r="BQ1109" s="353" t="s">
        <v>40</v>
      </c>
      <c r="BR1109" s="327"/>
      <c r="BS1109" s="354" t="s">
        <v>41</v>
      </c>
      <c r="BT1109" s="324"/>
      <c r="BU1109" s="324"/>
      <c r="BV1109" s="324"/>
      <c r="BW1109" s="338"/>
    </row>
    <row r="1110" spans="1:75" ht="12.75" customHeight="1" x14ac:dyDescent="0.2">
      <c r="A1110" s="171">
        <v>26</v>
      </c>
      <c r="B1110" s="346"/>
      <c r="C1110" s="347"/>
      <c r="D1110" s="355" t="s">
        <v>52</v>
      </c>
      <c r="E1110" s="326"/>
      <c r="F1110" s="326"/>
      <c r="G1110" s="326"/>
      <c r="H1110" s="327"/>
      <c r="I1110" s="355" t="s">
        <v>53</v>
      </c>
      <c r="J1110" s="326"/>
      <c r="K1110" s="326"/>
      <c r="L1110" s="326"/>
      <c r="M1110" s="327"/>
      <c r="N1110" s="355" t="s">
        <v>54</v>
      </c>
      <c r="O1110" s="326"/>
      <c r="P1110" s="326"/>
      <c r="Q1110" s="327"/>
      <c r="R1110" s="356" t="s">
        <v>55</v>
      </c>
      <c r="S1110" s="326"/>
      <c r="T1110" s="327"/>
      <c r="U1110" s="353" t="s">
        <v>56</v>
      </c>
      <c r="V1110" s="326"/>
      <c r="W1110" s="327"/>
      <c r="X1110" s="353" t="s">
        <v>57</v>
      </c>
      <c r="Y1110" s="327"/>
      <c r="Z1110" s="353" t="s">
        <v>58</v>
      </c>
      <c r="AA1110" s="326"/>
      <c r="AB1110" s="327"/>
      <c r="AC1110" s="352" t="s">
        <v>59</v>
      </c>
      <c r="AD1110" s="324"/>
      <c r="AE1110" s="324"/>
      <c r="AF1110" s="324"/>
      <c r="AG1110" s="324"/>
      <c r="AH1110" s="338"/>
      <c r="AI1110" s="352" t="s">
        <v>60</v>
      </c>
      <c r="AJ1110" s="324"/>
      <c r="AK1110" s="324"/>
      <c r="AL1110" s="324"/>
      <c r="AM1110" s="324"/>
      <c r="AN1110" s="338"/>
      <c r="AO1110" s="352" t="s">
        <v>61</v>
      </c>
      <c r="AP1110" s="324"/>
      <c r="AQ1110" s="324"/>
      <c r="AR1110" s="324"/>
      <c r="AS1110" s="324"/>
      <c r="AT1110" s="338"/>
      <c r="AU1110" s="352" t="s">
        <v>62</v>
      </c>
      <c r="AV1110" s="324"/>
      <c r="AW1110" s="324"/>
      <c r="AX1110" s="324"/>
      <c r="AY1110" s="324"/>
      <c r="AZ1110" s="357"/>
      <c r="BA1110" s="352" t="s">
        <v>63</v>
      </c>
      <c r="BB1110" s="324"/>
      <c r="BC1110" s="324"/>
      <c r="BD1110" s="338"/>
      <c r="BE1110" s="358" t="s">
        <v>64</v>
      </c>
      <c r="BF1110" s="361" t="s">
        <v>65</v>
      </c>
      <c r="BG1110" s="326"/>
      <c r="BH1110" s="327"/>
      <c r="BI1110" s="361" t="s">
        <v>66</v>
      </c>
      <c r="BJ1110" s="326"/>
      <c r="BK1110" s="326"/>
      <c r="BL1110" s="326"/>
      <c r="BM1110" s="327"/>
      <c r="BN1110" s="346"/>
      <c r="BO1110" s="322"/>
      <c r="BP1110" s="347"/>
      <c r="BQ1110" s="346"/>
      <c r="BR1110" s="347"/>
      <c r="BS1110" s="358" t="s">
        <v>67</v>
      </c>
      <c r="BT1110" s="363" t="s">
        <v>68</v>
      </c>
      <c r="BU1110" s="326"/>
      <c r="BV1110" s="326"/>
      <c r="BW1110" s="327"/>
    </row>
    <row r="1111" spans="1:75" ht="12.75" customHeight="1" x14ac:dyDescent="0.2">
      <c r="A1111" s="171">
        <v>26</v>
      </c>
      <c r="B1111" s="346"/>
      <c r="C1111" s="347"/>
      <c r="D1111" s="346"/>
      <c r="E1111" s="322"/>
      <c r="F1111" s="322"/>
      <c r="G1111" s="322"/>
      <c r="H1111" s="347"/>
      <c r="I1111" s="346"/>
      <c r="J1111" s="322"/>
      <c r="K1111" s="322"/>
      <c r="L1111" s="322"/>
      <c r="M1111" s="347"/>
      <c r="N1111" s="346"/>
      <c r="O1111" s="322"/>
      <c r="P1111" s="322"/>
      <c r="Q1111" s="347"/>
      <c r="R1111" s="346"/>
      <c r="S1111" s="322"/>
      <c r="T1111" s="347"/>
      <c r="U1111" s="346"/>
      <c r="V1111" s="322"/>
      <c r="W1111" s="347"/>
      <c r="X1111" s="346"/>
      <c r="Y1111" s="347"/>
      <c r="Z1111" s="346"/>
      <c r="AA1111" s="322"/>
      <c r="AB1111" s="347"/>
      <c r="AC1111" s="342" t="s">
        <v>77</v>
      </c>
      <c r="AD1111" s="342" t="s">
        <v>78</v>
      </c>
      <c r="AE1111" s="345" t="s">
        <v>79</v>
      </c>
      <c r="AF1111" s="326"/>
      <c r="AG1111" s="326"/>
      <c r="AH1111" s="327"/>
      <c r="AI1111" s="342" t="s">
        <v>77</v>
      </c>
      <c r="AJ1111" s="342" t="s">
        <v>78</v>
      </c>
      <c r="AK1111" s="345" t="s">
        <v>79</v>
      </c>
      <c r="AL1111" s="326"/>
      <c r="AM1111" s="326"/>
      <c r="AN1111" s="327"/>
      <c r="AO1111" s="342" t="s">
        <v>77</v>
      </c>
      <c r="AP1111" s="342" t="s">
        <v>78</v>
      </c>
      <c r="AQ1111" s="345" t="s">
        <v>79</v>
      </c>
      <c r="AR1111" s="326"/>
      <c r="AS1111" s="326"/>
      <c r="AT1111" s="327"/>
      <c r="AU1111" s="342" t="s">
        <v>77</v>
      </c>
      <c r="AV1111" s="342" t="s">
        <v>78</v>
      </c>
      <c r="AW1111" s="345" t="s">
        <v>79</v>
      </c>
      <c r="AX1111" s="326"/>
      <c r="AY1111" s="326"/>
      <c r="AZ1111" s="327"/>
      <c r="BA1111" s="342" t="s">
        <v>77</v>
      </c>
      <c r="BB1111" s="342" t="s">
        <v>65</v>
      </c>
      <c r="BC1111" s="348" t="s">
        <v>80</v>
      </c>
      <c r="BD1111" s="349"/>
      <c r="BE1111" s="359"/>
      <c r="BF1111" s="346"/>
      <c r="BG1111" s="322"/>
      <c r="BH1111" s="347"/>
      <c r="BI1111" s="346"/>
      <c r="BJ1111" s="322"/>
      <c r="BK1111" s="322"/>
      <c r="BL1111" s="322"/>
      <c r="BM1111" s="347"/>
      <c r="BN1111" s="346"/>
      <c r="BO1111" s="322"/>
      <c r="BP1111" s="347"/>
      <c r="BQ1111" s="346"/>
      <c r="BR1111" s="347"/>
      <c r="BS1111" s="359"/>
      <c r="BT1111" s="346"/>
      <c r="BU1111" s="322"/>
      <c r="BV1111" s="322"/>
      <c r="BW1111" s="347"/>
    </row>
    <row r="1112" spans="1:75" ht="12.75" customHeight="1" x14ac:dyDescent="0.2">
      <c r="A1112" s="171">
        <v>26</v>
      </c>
      <c r="B1112" s="346"/>
      <c r="C1112" s="347"/>
      <c r="D1112" s="346"/>
      <c r="E1112" s="322"/>
      <c r="F1112" s="322"/>
      <c r="G1112" s="322"/>
      <c r="H1112" s="347"/>
      <c r="I1112" s="346"/>
      <c r="J1112" s="322"/>
      <c r="K1112" s="322"/>
      <c r="L1112" s="322"/>
      <c r="M1112" s="347"/>
      <c r="N1112" s="346"/>
      <c r="O1112" s="322"/>
      <c r="P1112" s="322"/>
      <c r="Q1112" s="347"/>
      <c r="R1112" s="346"/>
      <c r="S1112" s="322"/>
      <c r="T1112" s="347"/>
      <c r="U1112" s="346"/>
      <c r="V1112" s="322"/>
      <c r="W1112" s="347"/>
      <c r="X1112" s="346"/>
      <c r="Y1112" s="347"/>
      <c r="Z1112" s="346"/>
      <c r="AA1112" s="322"/>
      <c r="AB1112" s="347"/>
      <c r="AC1112" s="343"/>
      <c r="AD1112" s="343"/>
      <c r="AE1112" s="346"/>
      <c r="AF1112" s="322"/>
      <c r="AG1112" s="322"/>
      <c r="AH1112" s="347"/>
      <c r="AI1112" s="343"/>
      <c r="AJ1112" s="343"/>
      <c r="AK1112" s="346"/>
      <c r="AL1112" s="322"/>
      <c r="AM1112" s="322"/>
      <c r="AN1112" s="347"/>
      <c r="AO1112" s="343"/>
      <c r="AP1112" s="343"/>
      <c r="AQ1112" s="346"/>
      <c r="AR1112" s="322"/>
      <c r="AS1112" s="322"/>
      <c r="AT1112" s="347"/>
      <c r="AU1112" s="343"/>
      <c r="AV1112" s="343"/>
      <c r="AW1112" s="346"/>
      <c r="AX1112" s="322"/>
      <c r="AY1112" s="322"/>
      <c r="AZ1112" s="347"/>
      <c r="BA1112" s="343"/>
      <c r="BB1112" s="343"/>
      <c r="BC1112" s="346"/>
      <c r="BD1112" s="347"/>
      <c r="BE1112" s="359"/>
      <c r="BF1112" s="346"/>
      <c r="BG1112" s="322"/>
      <c r="BH1112" s="347"/>
      <c r="BI1112" s="346"/>
      <c r="BJ1112" s="322"/>
      <c r="BK1112" s="322"/>
      <c r="BL1112" s="322"/>
      <c r="BM1112" s="347"/>
      <c r="BN1112" s="346"/>
      <c r="BO1112" s="322"/>
      <c r="BP1112" s="347"/>
      <c r="BQ1112" s="346"/>
      <c r="BR1112" s="347"/>
      <c r="BS1112" s="359"/>
      <c r="BT1112" s="346"/>
      <c r="BU1112" s="322"/>
      <c r="BV1112" s="322"/>
      <c r="BW1112" s="347"/>
    </row>
    <row r="1113" spans="1:75" ht="12.75" customHeight="1" x14ac:dyDescent="0.2">
      <c r="A1113" s="171">
        <v>26</v>
      </c>
      <c r="B1113" s="328"/>
      <c r="C1113" s="330"/>
      <c r="D1113" s="328"/>
      <c r="E1113" s="329"/>
      <c r="F1113" s="329"/>
      <c r="G1113" s="329"/>
      <c r="H1113" s="330"/>
      <c r="I1113" s="328"/>
      <c r="J1113" s="329"/>
      <c r="K1113" s="329"/>
      <c r="L1113" s="329"/>
      <c r="M1113" s="330"/>
      <c r="N1113" s="328"/>
      <c r="O1113" s="329"/>
      <c r="P1113" s="329"/>
      <c r="Q1113" s="330"/>
      <c r="R1113" s="328"/>
      <c r="S1113" s="329"/>
      <c r="T1113" s="330"/>
      <c r="U1113" s="328"/>
      <c r="V1113" s="329"/>
      <c r="W1113" s="330"/>
      <c r="X1113" s="328"/>
      <c r="Y1113" s="330"/>
      <c r="Z1113" s="328"/>
      <c r="AA1113" s="329"/>
      <c r="AB1113" s="330"/>
      <c r="AC1113" s="343"/>
      <c r="AD1113" s="343"/>
      <c r="AE1113" s="346"/>
      <c r="AF1113" s="322"/>
      <c r="AG1113" s="322"/>
      <c r="AH1113" s="347"/>
      <c r="AI1113" s="343"/>
      <c r="AJ1113" s="343"/>
      <c r="AK1113" s="346"/>
      <c r="AL1113" s="322"/>
      <c r="AM1113" s="322"/>
      <c r="AN1113" s="347"/>
      <c r="AO1113" s="343"/>
      <c r="AP1113" s="343"/>
      <c r="AQ1113" s="346"/>
      <c r="AR1113" s="322"/>
      <c r="AS1113" s="322"/>
      <c r="AT1113" s="347"/>
      <c r="AU1113" s="343"/>
      <c r="AV1113" s="343"/>
      <c r="AW1113" s="346"/>
      <c r="AX1113" s="322"/>
      <c r="AY1113" s="322"/>
      <c r="AZ1113" s="347"/>
      <c r="BA1113" s="343"/>
      <c r="BB1113" s="343"/>
      <c r="BC1113" s="346"/>
      <c r="BD1113" s="347"/>
      <c r="BE1113" s="359"/>
      <c r="BF1113" s="328"/>
      <c r="BG1113" s="329"/>
      <c r="BH1113" s="330"/>
      <c r="BI1113" s="328"/>
      <c r="BJ1113" s="329"/>
      <c r="BK1113" s="329"/>
      <c r="BL1113" s="329"/>
      <c r="BM1113" s="330"/>
      <c r="BN1113" s="346"/>
      <c r="BO1113" s="322"/>
      <c r="BP1113" s="347"/>
      <c r="BQ1113" s="346"/>
      <c r="BR1113" s="347"/>
      <c r="BS1113" s="362"/>
      <c r="BT1113" s="328"/>
      <c r="BU1113" s="329"/>
      <c r="BV1113" s="329"/>
      <c r="BW1113" s="330"/>
    </row>
    <row r="1114" spans="1:75" ht="12.75" customHeight="1" x14ac:dyDescent="0.2">
      <c r="A1114" s="171">
        <v>26</v>
      </c>
      <c r="B1114" s="135" t="s">
        <v>103</v>
      </c>
      <c r="C1114" s="135" t="s">
        <v>104</v>
      </c>
      <c r="D1114" s="337" t="s">
        <v>105</v>
      </c>
      <c r="E1114" s="324"/>
      <c r="F1114" s="324"/>
      <c r="G1114" s="324"/>
      <c r="H1114" s="338"/>
      <c r="I1114" s="337" t="s">
        <v>105</v>
      </c>
      <c r="J1114" s="324"/>
      <c r="K1114" s="324"/>
      <c r="L1114" s="324"/>
      <c r="M1114" s="338"/>
      <c r="N1114" s="337" t="s">
        <v>105</v>
      </c>
      <c r="O1114" s="324"/>
      <c r="P1114" s="324"/>
      <c r="Q1114" s="338"/>
      <c r="R1114" s="337" t="s">
        <v>106</v>
      </c>
      <c r="S1114" s="324"/>
      <c r="T1114" s="338"/>
      <c r="U1114" s="337" t="s">
        <v>106</v>
      </c>
      <c r="V1114" s="324"/>
      <c r="W1114" s="338"/>
      <c r="X1114" s="337" t="s">
        <v>107</v>
      </c>
      <c r="Y1114" s="338"/>
      <c r="Z1114" s="337" t="s">
        <v>105</v>
      </c>
      <c r="AA1114" s="324"/>
      <c r="AB1114" s="338"/>
      <c r="AC1114" s="344"/>
      <c r="AD1114" s="344"/>
      <c r="AE1114" s="328"/>
      <c r="AF1114" s="329"/>
      <c r="AG1114" s="329"/>
      <c r="AH1114" s="330"/>
      <c r="AI1114" s="344"/>
      <c r="AJ1114" s="344"/>
      <c r="AK1114" s="328"/>
      <c r="AL1114" s="329"/>
      <c r="AM1114" s="329"/>
      <c r="AN1114" s="330"/>
      <c r="AO1114" s="344"/>
      <c r="AP1114" s="344"/>
      <c r="AQ1114" s="328"/>
      <c r="AR1114" s="329"/>
      <c r="AS1114" s="329"/>
      <c r="AT1114" s="330"/>
      <c r="AU1114" s="344"/>
      <c r="AV1114" s="344"/>
      <c r="AW1114" s="328"/>
      <c r="AX1114" s="329"/>
      <c r="AY1114" s="329"/>
      <c r="AZ1114" s="330"/>
      <c r="BA1114" s="344"/>
      <c r="BB1114" s="344"/>
      <c r="BC1114" s="328"/>
      <c r="BD1114" s="330"/>
      <c r="BE1114" s="360"/>
      <c r="BF1114" s="350" t="s">
        <v>108</v>
      </c>
      <c r="BG1114" s="324"/>
      <c r="BH1114" s="338"/>
      <c r="BI1114" s="337" t="s">
        <v>109</v>
      </c>
      <c r="BJ1114" s="338"/>
      <c r="BK1114" s="337" t="s">
        <v>110</v>
      </c>
      <c r="BL1114" s="324"/>
      <c r="BM1114" s="338"/>
      <c r="BN1114" s="328"/>
      <c r="BO1114" s="329"/>
      <c r="BP1114" s="330"/>
      <c r="BQ1114" s="328"/>
      <c r="BR1114" s="330"/>
      <c r="BS1114" s="159" t="s">
        <v>104</v>
      </c>
      <c r="BT1114" s="337" t="s">
        <v>111</v>
      </c>
      <c r="BU1114" s="324"/>
      <c r="BV1114" s="324"/>
      <c r="BW1114" s="338"/>
    </row>
    <row r="1115" spans="1:75" ht="12.75" customHeight="1" x14ac:dyDescent="0.2">
      <c r="A1115" s="171">
        <v>26</v>
      </c>
      <c r="B1115" s="160" t="s">
        <v>87</v>
      </c>
      <c r="C1115" s="160" t="s">
        <v>19</v>
      </c>
      <c r="D1115" s="339"/>
      <c r="E1115" s="315"/>
      <c r="F1115" s="315"/>
      <c r="G1115" s="315"/>
      <c r="H1115" s="318"/>
      <c r="I1115" s="339"/>
      <c r="J1115" s="315"/>
      <c r="K1115" s="315"/>
      <c r="L1115" s="315"/>
      <c r="M1115" s="318"/>
      <c r="N1115" s="340" t="str">
        <f t="shared" ref="N1115:N1138" si="105">IF(D1115="","",INT(VLOOKUP($J$7,$DH$6:$DO$31,3,FALSE)+D1115))</f>
        <v/>
      </c>
      <c r="O1115" s="315"/>
      <c r="P1115" s="315"/>
      <c r="Q1115" s="318"/>
      <c r="R1115" s="339"/>
      <c r="S1115" s="315"/>
      <c r="T1115" s="318"/>
      <c r="U1115" s="339"/>
      <c r="V1115" s="315"/>
      <c r="W1115" s="318"/>
      <c r="X1115" s="340" t="str">
        <f t="shared" ref="X1115:X1138" si="106">IF(OR(U1115="",U1115&gt;R1115),"",100*(Z1115/(6.11*EXP((17.27*R1115)/(237.3+R1115)))))</f>
        <v/>
      </c>
      <c r="Y1115" s="318"/>
      <c r="Z1115" s="339" t="str">
        <f t="shared" ref="Z1115:Z1138" si="107">IF(OR(U1115="",U1115&gt;R1115),"",6.11*EXP((17.7*U1115/(243.5+U1115))))</f>
        <v/>
      </c>
      <c r="AA1115" s="315"/>
      <c r="AB1115" s="318"/>
      <c r="AC1115" s="138"/>
      <c r="AD1115" s="139"/>
      <c r="AE1115" s="340"/>
      <c r="AF1115" s="315"/>
      <c r="AG1115" s="315"/>
      <c r="AH1115" s="318"/>
      <c r="AI1115" s="140"/>
      <c r="AJ1115" s="139"/>
      <c r="AK1115" s="340"/>
      <c r="AL1115" s="315"/>
      <c r="AM1115" s="315"/>
      <c r="AN1115" s="318"/>
      <c r="AO1115" s="140"/>
      <c r="AP1115" s="139"/>
      <c r="AQ1115" s="340"/>
      <c r="AR1115" s="315"/>
      <c r="AS1115" s="315"/>
      <c r="AT1115" s="318"/>
      <c r="AU1115" s="140"/>
      <c r="AV1115" s="139"/>
      <c r="AW1115" s="340"/>
      <c r="AX1115" s="315"/>
      <c r="AY1115" s="315"/>
      <c r="AZ1115" s="318"/>
      <c r="BA1115" s="140"/>
      <c r="BB1115" s="141"/>
      <c r="BC1115" s="340"/>
      <c r="BD1115" s="318"/>
      <c r="BE1115" s="161"/>
      <c r="BF1115" s="341"/>
      <c r="BG1115" s="315"/>
      <c r="BH1115" s="318"/>
      <c r="BI1115" s="340"/>
      <c r="BJ1115" s="318"/>
      <c r="BK1115" s="339" t="str">
        <f t="shared" ref="BK1115:BK1138" si="108">IF(BI1115="","",BI1115/1.94384)</f>
        <v/>
      </c>
      <c r="BL1115" s="315"/>
      <c r="BM1115" s="318"/>
      <c r="BN1115" s="341"/>
      <c r="BO1115" s="315"/>
      <c r="BP1115" s="318"/>
      <c r="BQ1115" s="341"/>
      <c r="BR1115" s="318"/>
      <c r="BS1115" s="142" t="s">
        <v>101</v>
      </c>
      <c r="BT1115" s="339"/>
      <c r="BU1115" s="315"/>
      <c r="BV1115" s="315"/>
      <c r="BW1115" s="318"/>
    </row>
    <row r="1116" spans="1:75" ht="12.75" customHeight="1" x14ac:dyDescent="0.2">
      <c r="A1116" s="171">
        <v>26</v>
      </c>
      <c r="B1116" s="162" t="s">
        <v>94</v>
      </c>
      <c r="C1116" s="162" t="s">
        <v>27</v>
      </c>
      <c r="D1116" s="335"/>
      <c r="E1116" s="302"/>
      <c r="F1116" s="302"/>
      <c r="G1116" s="302"/>
      <c r="H1116" s="303"/>
      <c r="I1116" s="335"/>
      <c r="J1116" s="302"/>
      <c r="K1116" s="302"/>
      <c r="L1116" s="302"/>
      <c r="M1116" s="303"/>
      <c r="N1116" s="336" t="str">
        <f t="shared" si="105"/>
        <v/>
      </c>
      <c r="O1116" s="302"/>
      <c r="P1116" s="302"/>
      <c r="Q1116" s="303"/>
      <c r="R1116" s="335"/>
      <c r="S1116" s="302"/>
      <c r="T1116" s="303"/>
      <c r="U1116" s="335"/>
      <c r="V1116" s="302"/>
      <c r="W1116" s="303"/>
      <c r="X1116" s="336" t="str">
        <f t="shared" si="106"/>
        <v/>
      </c>
      <c r="Y1116" s="303"/>
      <c r="Z1116" s="335" t="str">
        <f t="shared" si="107"/>
        <v/>
      </c>
      <c r="AA1116" s="302"/>
      <c r="AB1116" s="303"/>
      <c r="AC1116" s="144"/>
      <c r="AD1116" s="145"/>
      <c r="AE1116" s="336"/>
      <c r="AF1116" s="302"/>
      <c r="AG1116" s="302"/>
      <c r="AH1116" s="303"/>
      <c r="AI1116" s="146"/>
      <c r="AJ1116" s="145"/>
      <c r="AK1116" s="336"/>
      <c r="AL1116" s="302"/>
      <c r="AM1116" s="302"/>
      <c r="AN1116" s="303"/>
      <c r="AO1116" s="146"/>
      <c r="AP1116" s="145"/>
      <c r="AQ1116" s="336"/>
      <c r="AR1116" s="302"/>
      <c r="AS1116" s="302"/>
      <c r="AT1116" s="303"/>
      <c r="AU1116" s="146"/>
      <c r="AV1116" s="145"/>
      <c r="AW1116" s="336"/>
      <c r="AX1116" s="302"/>
      <c r="AY1116" s="302"/>
      <c r="AZ1116" s="303"/>
      <c r="BA1116" s="146"/>
      <c r="BB1116" s="145"/>
      <c r="BC1116" s="336"/>
      <c r="BD1116" s="303"/>
      <c r="BE1116" s="163"/>
      <c r="BF1116" s="306"/>
      <c r="BG1116" s="302"/>
      <c r="BH1116" s="303"/>
      <c r="BI1116" s="336"/>
      <c r="BJ1116" s="303"/>
      <c r="BK1116" s="335" t="str">
        <f t="shared" si="108"/>
        <v/>
      </c>
      <c r="BL1116" s="302"/>
      <c r="BM1116" s="303"/>
      <c r="BN1116" s="306"/>
      <c r="BO1116" s="302"/>
      <c r="BP1116" s="303"/>
      <c r="BQ1116" s="306"/>
      <c r="BR1116" s="303"/>
      <c r="BS1116" s="147" t="s">
        <v>117</v>
      </c>
      <c r="BT1116" s="335"/>
      <c r="BU1116" s="302"/>
      <c r="BV1116" s="302"/>
      <c r="BW1116" s="303"/>
    </row>
    <row r="1117" spans="1:75" ht="12.75" customHeight="1" x14ac:dyDescent="0.2">
      <c r="A1117" s="171">
        <v>26</v>
      </c>
      <c r="B1117" s="162" t="s">
        <v>101</v>
      </c>
      <c r="C1117" s="162" t="s">
        <v>33</v>
      </c>
      <c r="D1117" s="335"/>
      <c r="E1117" s="302"/>
      <c r="F1117" s="302"/>
      <c r="G1117" s="302"/>
      <c r="H1117" s="303"/>
      <c r="I1117" s="335"/>
      <c r="J1117" s="302"/>
      <c r="K1117" s="302"/>
      <c r="L1117" s="302"/>
      <c r="M1117" s="303"/>
      <c r="N1117" s="336" t="str">
        <f t="shared" si="105"/>
        <v/>
      </c>
      <c r="O1117" s="302"/>
      <c r="P1117" s="302"/>
      <c r="Q1117" s="303"/>
      <c r="R1117" s="335"/>
      <c r="S1117" s="302"/>
      <c r="T1117" s="303"/>
      <c r="U1117" s="335"/>
      <c r="V1117" s="302"/>
      <c r="W1117" s="303"/>
      <c r="X1117" s="336" t="str">
        <f t="shared" si="106"/>
        <v/>
      </c>
      <c r="Y1117" s="303"/>
      <c r="Z1117" s="335" t="str">
        <f t="shared" si="107"/>
        <v/>
      </c>
      <c r="AA1117" s="302"/>
      <c r="AB1117" s="303"/>
      <c r="AC1117" s="144"/>
      <c r="AD1117" s="145"/>
      <c r="AE1117" s="336"/>
      <c r="AF1117" s="302"/>
      <c r="AG1117" s="302"/>
      <c r="AH1117" s="303"/>
      <c r="AI1117" s="146"/>
      <c r="AJ1117" s="145"/>
      <c r="AK1117" s="336"/>
      <c r="AL1117" s="302"/>
      <c r="AM1117" s="302"/>
      <c r="AN1117" s="303"/>
      <c r="AO1117" s="146"/>
      <c r="AP1117" s="145"/>
      <c r="AQ1117" s="336"/>
      <c r="AR1117" s="302"/>
      <c r="AS1117" s="302"/>
      <c r="AT1117" s="303"/>
      <c r="AU1117" s="146"/>
      <c r="AV1117" s="145"/>
      <c r="AW1117" s="336"/>
      <c r="AX1117" s="302"/>
      <c r="AY1117" s="302"/>
      <c r="AZ1117" s="303"/>
      <c r="BA1117" s="146"/>
      <c r="BB1117" s="145"/>
      <c r="BC1117" s="336"/>
      <c r="BD1117" s="303"/>
      <c r="BE1117" s="163"/>
      <c r="BF1117" s="306"/>
      <c r="BG1117" s="302"/>
      <c r="BH1117" s="303"/>
      <c r="BI1117" s="336"/>
      <c r="BJ1117" s="303"/>
      <c r="BK1117" s="335" t="str">
        <f t="shared" si="108"/>
        <v/>
      </c>
      <c r="BL1117" s="302"/>
      <c r="BM1117" s="303"/>
      <c r="BN1117" s="306"/>
      <c r="BO1117" s="302"/>
      <c r="BP1117" s="303"/>
      <c r="BQ1117" s="306"/>
      <c r="BR1117" s="303"/>
      <c r="BS1117" s="148">
        <v>10</v>
      </c>
      <c r="BT1117" s="335"/>
      <c r="BU1117" s="302"/>
      <c r="BV1117" s="302"/>
      <c r="BW1117" s="303"/>
    </row>
    <row r="1118" spans="1:75" ht="12.75" customHeight="1" x14ac:dyDescent="0.2">
      <c r="A1118" s="171">
        <v>26</v>
      </c>
      <c r="B1118" s="162" t="s">
        <v>117</v>
      </c>
      <c r="C1118" s="162" t="s">
        <v>47</v>
      </c>
      <c r="D1118" s="335"/>
      <c r="E1118" s="302"/>
      <c r="F1118" s="302"/>
      <c r="G1118" s="302"/>
      <c r="H1118" s="303"/>
      <c r="I1118" s="335"/>
      <c r="J1118" s="302"/>
      <c r="K1118" s="302"/>
      <c r="L1118" s="302"/>
      <c r="M1118" s="303"/>
      <c r="N1118" s="336" t="str">
        <f t="shared" si="105"/>
        <v/>
      </c>
      <c r="O1118" s="302"/>
      <c r="P1118" s="302"/>
      <c r="Q1118" s="303"/>
      <c r="R1118" s="335"/>
      <c r="S1118" s="302"/>
      <c r="T1118" s="303"/>
      <c r="U1118" s="335"/>
      <c r="V1118" s="302"/>
      <c r="W1118" s="303"/>
      <c r="X1118" s="336" t="str">
        <f t="shared" si="106"/>
        <v/>
      </c>
      <c r="Y1118" s="303"/>
      <c r="Z1118" s="335" t="str">
        <f t="shared" si="107"/>
        <v/>
      </c>
      <c r="AA1118" s="302"/>
      <c r="AB1118" s="303"/>
      <c r="AC1118" s="144"/>
      <c r="AD1118" s="145"/>
      <c r="AE1118" s="336"/>
      <c r="AF1118" s="302"/>
      <c r="AG1118" s="302"/>
      <c r="AH1118" s="303"/>
      <c r="AI1118" s="146"/>
      <c r="AJ1118" s="145"/>
      <c r="AK1118" s="336"/>
      <c r="AL1118" s="302"/>
      <c r="AM1118" s="302"/>
      <c r="AN1118" s="303"/>
      <c r="AO1118" s="146"/>
      <c r="AP1118" s="145"/>
      <c r="AQ1118" s="336"/>
      <c r="AR1118" s="302"/>
      <c r="AS1118" s="302"/>
      <c r="AT1118" s="303"/>
      <c r="AU1118" s="146"/>
      <c r="AV1118" s="145"/>
      <c r="AW1118" s="336"/>
      <c r="AX1118" s="302"/>
      <c r="AY1118" s="302"/>
      <c r="AZ1118" s="303"/>
      <c r="BA1118" s="146"/>
      <c r="BB1118" s="145"/>
      <c r="BC1118" s="336"/>
      <c r="BD1118" s="303"/>
      <c r="BE1118" s="163"/>
      <c r="BF1118" s="306"/>
      <c r="BG1118" s="302"/>
      <c r="BH1118" s="303"/>
      <c r="BI1118" s="336"/>
      <c r="BJ1118" s="303"/>
      <c r="BK1118" s="335" t="str">
        <f t="shared" si="108"/>
        <v/>
      </c>
      <c r="BL1118" s="302"/>
      <c r="BM1118" s="303"/>
      <c r="BN1118" s="306"/>
      <c r="BO1118" s="302"/>
      <c r="BP1118" s="303"/>
      <c r="BQ1118" s="306"/>
      <c r="BR1118" s="303"/>
      <c r="BS1118" s="148">
        <v>11</v>
      </c>
      <c r="BT1118" s="335"/>
      <c r="BU1118" s="302"/>
      <c r="BV1118" s="302"/>
      <c r="BW1118" s="303"/>
    </row>
    <row r="1119" spans="1:75" ht="12.75" customHeight="1" x14ac:dyDescent="0.2">
      <c r="A1119" s="171">
        <v>26</v>
      </c>
      <c r="B1119" s="163" t="s">
        <v>145</v>
      </c>
      <c r="C1119" s="163" t="s">
        <v>75</v>
      </c>
      <c r="D1119" s="335"/>
      <c r="E1119" s="302"/>
      <c r="F1119" s="302"/>
      <c r="G1119" s="302"/>
      <c r="H1119" s="303"/>
      <c r="I1119" s="335"/>
      <c r="J1119" s="302"/>
      <c r="K1119" s="302"/>
      <c r="L1119" s="302"/>
      <c r="M1119" s="303"/>
      <c r="N1119" s="336" t="str">
        <f t="shared" si="105"/>
        <v/>
      </c>
      <c r="O1119" s="302"/>
      <c r="P1119" s="302"/>
      <c r="Q1119" s="303"/>
      <c r="R1119" s="335"/>
      <c r="S1119" s="302"/>
      <c r="T1119" s="303"/>
      <c r="U1119" s="335"/>
      <c r="V1119" s="302"/>
      <c r="W1119" s="303"/>
      <c r="X1119" s="336" t="str">
        <f t="shared" si="106"/>
        <v/>
      </c>
      <c r="Y1119" s="303"/>
      <c r="Z1119" s="335" t="str">
        <f t="shared" si="107"/>
        <v/>
      </c>
      <c r="AA1119" s="302"/>
      <c r="AB1119" s="303"/>
      <c r="AC1119" s="144"/>
      <c r="AD1119" s="145"/>
      <c r="AE1119" s="336"/>
      <c r="AF1119" s="302"/>
      <c r="AG1119" s="302"/>
      <c r="AH1119" s="303"/>
      <c r="AI1119" s="146"/>
      <c r="AJ1119" s="145"/>
      <c r="AK1119" s="336"/>
      <c r="AL1119" s="302"/>
      <c r="AM1119" s="302"/>
      <c r="AN1119" s="303"/>
      <c r="AO1119" s="146"/>
      <c r="AP1119" s="145"/>
      <c r="AQ1119" s="336"/>
      <c r="AR1119" s="302"/>
      <c r="AS1119" s="302"/>
      <c r="AT1119" s="303"/>
      <c r="AU1119" s="146"/>
      <c r="AV1119" s="145"/>
      <c r="AW1119" s="336"/>
      <c r="AX1119" s="302"/>
      <c r="AY1119" s="302"/>
      <c r="AZ1119" s="303"/>
      <c r="BA1119" s="146"/>
      <c r="BB1119" s="145"/>
      <c r="BC1119" s="336"/>
      <c r="BD1119" s="303"/>
      <c r="BE1119" s="163"/>
      <c r="BF1119" s="306"/>
      <c r="BG1119" s="302"/>
      <c r="BH1119" s="303"/>
      <c r="BI1119" s="336"/>
      <c r="BJ1119" s="303"/>
      <c r="BK1119" s="335" t="str">
        <f t="shared" si="108"/>
        <v/>
      </c>
      <c r="BL1119" s="302"/>
      <c r="BM1119" s="303"/>
      <c r="BN1119" s="306"/>
      <c r="BO1119" s="302"/>
      <c r="BP1119" s="303"/>
      <c r="BQ1119" s="306"/>
      <c r="BR1119" s="303"/>
      <c r="BS1119" s="148">
        <v>12</v>
      </c>
      <c r="BT1119" s="335"/>
      <c r="BU1119" s="302"/>
      <c r="BV1119" s="302"/>
      <c r="BW1119" s="303"/>
    </row>
    <row r="1120" spans="1:75" ht="12.75" customHeight="1" x14ac:dyDescent="0.2">
      <c r="A1120" s="171">
        <v>26</v>
      </c>
      <c r="B1120" s="163" t="s">
        <v>151</v>
      </c>
      <c r="C1120" s="163" t="s">
        <v>87</v>
      </c>
      <c r="D1120" s="335"/>
      <c r="E1120" s="302"/>
      <c r="F1120" s="302"/>
      <c r="G1120" s="302"/>
      <c r="H1120" s="303"/>
      <c r="I1120" s="335"/>
      <c r="J1120" s="302"/>
      <c r="K1120" s="302"/>
      <c r="L1120" s="302"/>
      <c r="M1120" s="303"/>
      <c r="N1120" s="336" t="str">
        <f t="shared" si="105"/>
        <v/>
      </c>
      <c r="O1120" s="302"/>
      <c r="P1120" s="302"/>
      <c r="Q1120" s="303"/>
      <c r="R1120" s="335"/>
      <c r="S1120" s="302"/>
      <c r="T1120" s="303"/>
      <c r="U1120" s="335"/>
      <c r="V1120" s="302"/>
      <c r="W1120" s="303"/>
      <c r="X1120" s="336" t="str">
        <f t="shared" si="106"/>
        <v/>
      </c>
      <c r="Y1120" s="303"/>
      <c r="Z1120" s="335" t="str">
        <f t="shared" si="107"/>
        <v/>
      </c>
      <c r="AA1120" s="302"/>
      <c r="AB1120" s="303"/>
      <c r="AC1120" s="144"/>
      <c r="AD1120" s="145"/>
      <c r="AE1120" s="336"/>
      <c r="AF1120" s="302"/>
      <c r="AG1120" s="302"/>
      <c r="AH1120" s="303"/>
      <c r="AI1120" s="146"/>
      <c r="AJ1120" s="145"/>
      <c r="AK1120" s="336"/>
      <c r="AL1120" s="302"/>
      <c r="AM1120" s="302"/>
      <c r="AN1120" s="303"/>
      <c r="AO1120" s="146"/>
      <c r="AP1120" s="145"/>
      <c r="AQ1120" s="336"/>
      <c r="AR1120" s="302"/>
      <c r="AS1120" s="302"/>
      <c r="AT1120" s="303"/>
      <c r="AU1120" s="146"/>
      <c r="AV1120" s="145"/>
      <c r="AW1120" s="336"/>
      <c r="AX1120" s="302"/>
      <c r="AY1120" s="302"/>
      <c r="AZ1120" s="303"/>
      <c r="BA1120" s="146"/>
      <c r="BB1120" s="145"/>
      <c r="BC1120" s="336"/>
      <c r="BD1120" s="303"/>
      <c r="BE1120" s="163"/>
      <c r="BF1120" s="306"/>
      <c r="BG1120" s="302"/>
      <c r="BH1120" s="303"/>
      <c r="BI1120" s="336"/>
      <c r="BJ1120" s="303"/>
      <c r="BK1120" s="335" t="str">
        <f t="shared" si="108"/>
        <v/>
      </c>
      <c r="BL1120" s="302"/>
      <c r="BM1120" s="303"/>
      <c r="BN1120" s="306"/>
      <c r="BO1120" s="302"/>
      <c r="BP1120" s="303"/>
      <c r="BQ1120" s="306"/>
      <c r="BR1120" s="303"/>
      <c r="BS1120" s="148">
        <v>13</v>
      </c>
      <c r="BT1120" s="335"/>
      <c r="BU1120" s="302"/>
      <c r="BV1120" s="302"/>
      <c r="BW1120" s="303"/>
    </row>
    <row r="1121" spans="1:75" ht="12.75" customHeight="1" x14ac:dyDescent="0.2">
      <c r="A1121" s="171">
        <v>26</v>
      </c>
      <c r="B1121" s="163" t="s">
        <v>158</v>
      </c>
      <c r="C1121" s="163" t="s">
        <v>94</v>
      </c>
      <c r="D1121" s="335"/>
      <c r="E1121" s="302"/>
      <c r="F1121" s="302"/>
      <c r="G1121" s="302"/>
      <c r="H1121" s="303"/>
      <c r="I1121" s="335"/>
      <c r="J1121" s="302"/>
      <c r="K1121" s="302"/>
      <c r="L1121" s="302"/>
      <c r="M1121" s="303"/>
      <c r="N1121" s="336" t="str">
        <f t="shared" si="105"/>
        <v/>
      </c>
      <c r="O1121" s="302"/>
      <c r="P1121" s="302"/>
      <c r="Q1121" s="303"/>
      <c r="R1121" s="335"/>
      <c r="S1121" s="302"/>
      <c r="T1121" s="303"/>
      <c r="U1121" s="335"/>
      <c r="V1121" s="302"/>
      <c r="W1121" s="303"/>
      <c r="X1121" s="336" t="str">
        <f t="shared" si="106"/>
        <v/>
      </c>
      <c r="Y1121" s="303"/>
      <c r="Z1121" s="335" t="str">
        <f t="shared" si="107"/>
        <v/>
      </c>
      <c r="AA1121" s="302"/>
      <c r="AB1121" s="303"/>
      <c r="AC1121" s="144"/>
      <c r="AD1121" s="145"/>
      <c r="AE1121" s="336"/>
      <c r="AF1121" s="302"/>
      <c r="AG1121" s="302"/>
      <c r="AH1121" s="303"/>
      <c r="AI1121" s="146"/>
      <c r="AJ1121" s="145"/>
      <c r="AK1121" s="336"/>
      <c r="AL1121" s="302"/>
      <c r="AM1121" s="302"/>
      <c r="AN1121" s="303"/>
      <c r="AO1121" s="146"/>
      <c r="AP1121" s="145"/>
      <c r="AQ1121" s="336"/>
      <c r="AR1121" s="302"/>
      <c r="AS1121" s="302"/>
      <c r="AT1121" s="303"/>
      <c r="AU1121" s="146"/>
      <c r="AV1121" s="145"/>
      <c r="AW1121" s="336"/>
      <c r="AX1121" s="302"/>
      <c r="AY1121" s="302"/>
      <c r="AZ1121" s="303"/>
      <c r="BA1121" s="146"/>
      <c r="BB1121" s="145"/>
      <c r="BC1121" s="336"/>
      <c r="BD1121" s="303"/>
      <c r="BE1121" s="163"/>
      <c r="BF1121" s="306"/>
      <c r="BG1121" s="302"/>
      <c r="BH1121" s="303"/>
      <c r="BI1121" s="336"/>
      <c r="BJ1121" s="303"/>
      <c r="BK1121" s="335" t="str">
        <f t="shared" si="108"/>
        <v/>
      </c>
      <c r="BL1121" s="302"/>
      <c r="BM1121" s="303"/>
      <c r="BN1121" s="306"/>
      <c r="BO1121" s="302"/>
      <c r="BP1121" s="303"/>
      <c r="BQ1121" s="306"/>
      <c r="BR1121" s="303"/>
      <c r="BS1121" s="148">
        <v>14</v>
      </c>
      <c r="BT1121" s="335"/>
      <c r="BU1121" s="302"/>
      <c r="BV1121" s="302"/>
      <c r="BW1121" s="303"/>
    </row>
    <row r="1122" spans="1:75" ht="12.75" customHeight="1" x14ac:dyDescent="0.2">
      <c r="A1122" s="171">
        <v>26</v>
      </c>
      <c r="B1122" s="163" t="s">
        <v>163</v>
      </c>
      <c r="C1122" s="163" t="s">
        <v>101</v>
      </c>
      <c r="D1122" s="335"/>
      <c r="E1122" s="302"/>
      <c r="F1122" s="302"/>
      <c r="G1122" s="302"/>
      <c r="H1122" s="303"/>
      <c r="I1122" s="335"/>
      <c r="J1122" s="302"/>
      <c r="K1122" s="302"/>
      <c r="L1122" s="302"/>
      <c r="M1122" s="303"/>
      <c r="N1122" s="336" t="str">
        <f t="shared" si="105"/>
        <v/>
      </c>
      <c r="O1122" s="302"/>
      <c r="P1122" s="302"/>
      <c r="Q1122" s="303"/>
      <c r="R1122" s="335"/>
      <c r="S1122" s="302"/>
      <c r="T1122" s="303"/>
      <c r="U1122" s="335"/>
      <c r="V1122" s="302"/>
      <c r="W1122" s="303"/>
      <c r="X1122" s="336" t="str">
        <f t="shared" si="106"/>
        <v/>
      </c>
      <c r="Y1122" s="303"/>
      <c r="Z1122" s="335" t="str">
        <f t="shared" si="107"/>
        <v/>
      </c>
      <c r="AA1122" s="302"/>
      <c r="AB1122" s="303"/>
      <c r="AC1122" s="144"/>
      <c r="AD1122" s="145"/>
      <c r="AE1122" s="336"/>
      <c r="AF1122" s="302"/>
      <c r="AG1122" s="302"/>
      <c r="AH1122" s="303"/>
      <c r="AI1122" s="146"/>
      <c r="AJ1122" s="145"/>
      <c r="AK1122" s="336"/>
      <c r="AL1122" s="302"/>
      <c r="AM1122" s="302"/>
      <c r="AN1122" s="303"/>
      <c r="AO1122" s="146"/>
      <c r="AP1122" s="145"/>
      <c r="AQ1122" s="336"/>
      <c r="AR1122" s="302"/>
      <c r="AS1122" s="302"/>
      <c r="AT1122" s="303"/>
      <c r="AU1122" s="146"/>
      <c r="AV1122" s="145"/>
      <c r="AW1122" s="336"/>
      <c r="AX1122" s="302"/>
      <c r="AY1122" s="302"/>
      <c r="AZ1122" s="303"/>
      <c r="BA1122" s="146"/>
      <c r="BB1122" s="145"/>
      <c r="BC1122" s="336"/>
      <c r="BD1122" s="303"/>
      <c r="BE1122" s="163"/>
      <c r="BF1122" s="306"/>
      <c r="BG1122" s="302"/>
      <c r="BH1122" s="303"/>
      <c r="BI1122" s="336"/>
      <c r="BJ1122" s="303"/>
      <c r="BK1122" s="335" t="str">
        <f t="shared" si="108"/>
        <v/>
      </c>
      <c r="BL1122" s="302"/>
      <c r="BM1122" s="303"/>
      <c r="BN1122" s="306"/>
      <c r="BO1122" s="302"/>
      <c r="BP1122" s="303"/>
      <c r="BQ1122" s="306"/>
      <c r="BR1122" s="303"/>
      <c r="BS1122" s="148">
        <v>15</v>
      </c>
      <c r="BT1122" s="335"/>
      <c r="BU1122" s="302"/>
      <c r="BV1122" s="302"/>
      <c r="BW1122" s="303"/>
    </row>
    <row r="1123" spans="1:75" ht="12.75" customHeight="1" x14ac:dyDescent="0.2">
      <c r="A1123" s="171">
        <v>26</v>
      </c>
      <c r="B1123" s="163" t="s">
        <v>171</v>
      </c>
      <c r="C1123" s="163" t="s">
        <v>117</v>
      </c>
      <c r="D1123" s="335"/>
      <c r="E1123" s="302"/>
      <c r="F1123" s="302"/>
      <c r="G1123" s="302"/>
      <c r="H1123" s="303"/>
      <c r="I1123" s="335"/>
      <c r="J1123" s="302"/>
      <c r="K1123" s="302"/>
      <c r="L1123" s="302"/>
      <c r="M1123" s="303"/>
      <c r="N1123" s="336" t="str">
        <f t="shared" si="105"/>
        <v/>
      </c>
      <c r="O1123" s="302"/>
      <c r="P1123" s="302"/>
      <c r="Q1123" s="303"/>
      <c r="R1123" s="335"/>
      <c r="S1123" s="302"/>
      <c r="T1123" s="303"/>
      <c r="U1123" s="335"/>
      <c r="V1123" s="302"/>
      <c r="W1123" s="303"/>
      <c r="X1123" s="336" t="str">
        <f t="shared" si="106"/>
        <v/>
      </c>
      <c r="Y1123" s="303"/>
      <c r="Z1123" s="335" t="str">
        <f t="shared" si="107"/>
        <v/>
      </c>
      <c r="AA1123" s="302"/>
      <c r="AB1123" s="303"/>
      <c r="AC1123" s="144"/>
      <c r="AD1123" s="145"/>
      <c r="AE1123" s="336"/>
      <c r="AF1123" s="302"/>
      <c r="AG1123" s="302"/>
      <c r="AH1123" s="303"/>
      <c r="AI1123" s="146"/>
      <c r="AJ1123" s="145"/>
      <c r="AK1123" s="336"/>
      <c r="AL1123" s="302"/>
      <c r="AM1123" s="302"/>
      <c r="AN1123" s="303"/>
      <c r="AO1123" s="146"/>
      <c r="AP1123" s="145"/>
      <c r="AQ1123" s="336"/>
      <c r="AR1123" s="302"/>
      <c r="AS1123" s="302"/>
      <c r="AT1123" s="303"/>
      <c r="AU1123" s="146"/>
      <c r="AV1123" s="145"/>
      <c r="AW1123" s="336"/>
      <c r="AX1123" s="302"/>
      <c r="AY1123" s="302"/>
      <c r="AZ1123" s="303"/>
      <c r="BA1123" s="146"/>
      <c r="BB1123" s="145"/>
      <c r="BC1123" s="336"/>
      <c r="BD1123" s="303"/>
      <c r="BE1123" s="163"/>
      <c r="BF1123" s="306"/>
      <c r="BG1123" s="302"/>
      <c r="BH1123" s="303"/>
      <c r="BI1123" s="336"/>
      <c r="BJ1123" s="303"/>
      <c r="BK1123" s="335" t="str">
        <f t="shared" si="108"/>
        <v/>
      </c>
      <c r="BL1123" s="302"/>
      <c r="BM1123" s="303"/>
      <c r="BN1123" s="306"/>
      <c r="BO1123" s="302"/>
      <c r="BP1123" s="303"/>
      <c r="BQ1123" s="306"/>
      <c r="BR1123" s="303"/>
      <c r="BS1123" s="148">
        <v>16</v>
      </c>
      <c r="BT1123" s="335"/>
      <c r="BU1123" s="302"/>
      <c r="BV1123" s="302"/>
      <c r="BW1123" s="303"/>
    </row>
    <row r="1124" spans="1:75" ht="12.75" customHeight="1" x14ac:dyDescent="0.2">
      <c r="A1124" s="171">
        <v>26</v>
      </c>
      <c r="B1124" s="163" t="s">
        <v>177</v>
      </c>
      <c r="C1124" s="163" t="s">
        <v>145</v>
      </c>
      <c r="D1124" s="335"/>
      <c r="E1124" s="302"/>
      <c r="F1124" s="302"/>
      <c r="G1124" s="302"/>
      <c r="H1124" s="303"/>
      <c r="I1124" s="335"/>
      <c r="J1124" s="302"/>
      <c r="K1124" s="302"/>
      <c r="L1124" s="302"/>
      <c r="M1124" s="303"/>
      <c r="N1124" s="336" t="str">
        <f t="shared" si="105"/>
        <v/>
      </c>
      <c r="O1124" s="302"/>
      <c r="P1124" s="302"/>
      <c r="Q1124" s="303"/>
      <c r="R1124" s="335"/>
      <c r="S1124" s="302"/>
      <c r="T1124" s="303"/>
      <c r="U1124" s="335"/>
      <c r="V1124" s="302"/>
      <c r="W1124" s="303"/>
      <c r="X1124" s="336" t="str">
        <f t="shared" si="106"/>
        <v/>
      </c>
      <c r="Y1124" s="303"/>
      <c r="Z1124" s="335" t="str">
        <f t="shared" si="107"/>
        <v/>
      </c>
      <c r="AA1124" s="302"/>
      <c r="AB1124" s="303"/>
      <c r="AC1124" s="144"/>
      <c r="AD1124" s="145"/>
      <c r="AE1124" s="336"/>
      <c r="AF1124" s="302"/>
      <c r="AG1124" s="302"/>
      <c r="AH1124" s="303"/>
      <c r="AI1124" s="146"/>
      <c r="AJ1124" s="145"/>
      <c r="AK1124" s="336"/>
      <c r="AL1124" s="302"/>
      <c r="AM1124" s="302"/>
      <c r="AN1124" s="303"/>
      <c r="AO1124" s="146"/>
      <c r="AP1124" s="145"/>
      <c r="AQ1124" s="336"/>
      <c r="AR1124" s="302"/>
      <c r="AS1124" s="302"/>
      <c r="AT1124" s="303"/>
      <c r="AU1124" s="146"/>
      <c r="AV1124" s="145"/>
      <c r="AW1124" s="336"/>
      <c r="AX1124" s="302"/>
      <c r="AY1124" s="302"/>
      <c r="AZ1124" s="303"/>
      <c r="BA1124" s="146"/>
      <c r="BB1124" s="145"/>
      <c r="BC1124" s="336"/>
      <c r="BD1124" s="303"/>
      <c r="BE1124" s="163"/>
      <c r="BF1124" s="306"/>
      <c r="BG1124" s="302"/>
      <c r="BH1124" s="303"/>
      <c r="BI1124" s="336"/>
      <c r="BJ1124" s="303"/>
      <c r="BK1124" s="335" t="str">
        <f t="shared" si="108"/>
        <v/>
      </c>
      <c r="BL1124" s="302"/>
      <c r="BM1124" s="303"/>
      <c r="BN1124" s="306"/>
      <c r="BO1124" s="302"/>
      <c r="BP1124" s="303"/>
      <c r="BQ1124" s="306"/>
      <c r="BR1124" s="303"/>
      <c r="BS1124" s="148">
        <v>17</v>
      </c>
      <c r="BT1124" s="335"/>
      <c r="BU1124" s="302"/>
      <c r="BV1124" s="302"/>
      <c r="BW1124" s="303"/>
    </row>
    <row r="1125" spans="1:75" ht="12.75" customHeight="1" x14ac:dyDescent="0.2">
      <c r="A1125" s="171">
        <v>26</v>
      </c>
      <c r="B1125" s="163" t="s">
        <v>186</v>
      </c>
      <c r="C1125" s="163" t="s">
        <v>151</v>
      </c>
      <c r="D1125" s="335"/>
      <c r="E1125" s="302"/>
      <c r="F1125" s="302"/>
      <c r="G1125" s="302"/>
      <c r="H1125" s="303"/>
      <c r="I1125" s="335"/>
      <c r="J1125" s="302"/>
      <c r="K1125" s="302"/>
      <c r="L1125" s="302"/>
      <c r="M1125" s="303"/>
      <c r="N1125" s="336" t="str">
        <f t="shared" si="105"/>
        <v/>
      </c>
      <c r="O1125" s="302"/>
      <c r="P1125" s="302"/>
      <c r="Q1125" s="303"/>
      <c r="R1125" s="335"/>
      <c r="S1125" s="302"/>
      <c r="T1125" s="303"/>
      <c r="U1125" s="335"/>
      <c r="V1125" s="302"/>
      <c r="W1125" s="303"/>
      <c r="X1125" s="336" t="str">
        <f t="shared" si="106"/>
        <v/>
      </c>
      <c r="Y1125" s="303"/>
      <c r="Z1125" s="335" t="str">
        <f t="shared" si="107"/>
        <v/>
      </c>
      <c r="AA1125" s="302"/>
      <c r="AB1125" s="303"/>
      <c r="AC1125" s="144"/>
      <c r="AD1125" s="145"/>
      <c r="AE1125" s="336"/>
      <c r="AF1125" s="302"/>
      <c r="AG1125" s="302"/>
      <c r="AH1125" s="303"/>
      <c r="AI1125" s="146"/>
      <c r="AJ1125" s="145"/>
      <c r="AK1125" s="336"/>
      <c r="AL1125" s="302"/>
      <c r="AM1125" s="302"/>
      <c r="AN1125" s="303"/>
      <c r="AO1125" s="146"/>
      <c r="AP1125" s="145"/>
      <c r="AQ1125" s="336"/>
      <c r="AR1125" s="302"/>
      <c r="AS1125" s="302"/>
      <c r="AT1125" s="303"/>
      <c r="AU1125" s="146"/>
      <c r="AV1125" s="145"/>
      <c r="AW1125" s="336"/>
      <c r="AX1125" s="302"/>
      <c r="AY1125" s="302"/>
      <c r="AZ1125" s="303"/>
      <c r="BA1125" s="146"/>
      <c r="BB1125" s="145"/>
      <c r="BC1125" s="336"/>
      <c r="BD1125" s="303"/>
      <c r="BE1125" s="163"/>
      <c r="BF1125" s="306"/>
      <c r="BG1125" s="302"/>
      <c r="BH1125" s="303"/>
      <c r="BI1125" s="336"/>
      <c r="BJ1125" s="303"/>
      <c r="BK1125" s="335" t="str">
        <f t="shared" si="108"/>
        <v/>
      </c>
      <c r="BL1125" s="302"/>
      <c r="BM1125" s="303"/>
      <c r="BN1125" s="306"/>
      <c r="BO1125" s="302"/>
      <c r="BP1125" s="303"/>
      <c r="BQ1125" s="306"/>
      <c r="BR1125" s="303"/>
      <c r="BS1125" s="148">
        <v>18</v>
      </c>
      <c r="BT1125" s="335"/>
      <c r="BU1125" s="302"/>
      <c r="BV1125" s="302"/>
      <c r="BW1125" s="303"/>
    </row>
    <row r="1126" spans="1:75" ht="12.75" customHeight="1" x14ac:dyDescent="0.2">
      <c r="A1126" s="171">
        <v>26</v>
      </c>
      <c r="B1126" s="163" t="s">
        <v>195</v>
      </c>
      <c r="C1126" s="163" t="s">
        <v>158</v>
      </c>
      <c r="D1126" s="335"/>
      <c r="E1126" s="302"/>
      <c r="F1126" s="302"/>
      <c r="G1126" s="302"/>
      <c r="H1126" s="303"/>
      <c r="I1126" s="335"/>
      <c r="J1126" s="302"/>
      <c r="K1126" s="302"/>
      <c r="L1126" s="302"/>
      <c r="M1126" s="303"/>
      <c r="N1126" s="336" t="str">
        <f t="shared" si="105"/>
        <v/>
      </c>
      <c r="O1126" s="302"/>
      <c r="P1126" s="302"/>
      <c r="Q1126" s="303"/>
      <c r="R1126" s="335"/>
      <c r="S1126" s="302"/>
      <c r="T1126" s="303"/>
      <c r="U1126" s="335"/>
      <c r="V1126" s="302"/>
      <c r="W1126" s="303"/>
      <c r="X1126" s="336" t="str">
        <f t="shared" si="106"/>
        <v/>
      </c>
      <c r="Y1126" s="303"/>
      <c r="Z1126" s="335" t="str">
        <f t="shared" si="107"/>
        <v/>
      </c>
      <c r="AA1126" s="302"/>
      <c r="AB1126" s="303"/>
      <c r="AC1126" s="144"/>
      <c r="AD1126" s="145"/>
      <c r="AE1126" s="336"/>
      <c r="AF1126" s="302"/>
      <c r="AG1126" s="302"/>
      <c r="AH1126" s="303"/>
      <c r="AI1126" s="146"/>
      <c r="AJ1126" s="145"/>
      <c r="AK1126" s="336"/>
      <c r="AL1126" s="302"/>
      <c r="AM1126" s="302"/>
      <c r="AN1126" s="303"/>
      <c r="AO1126" s="146"/>
      <c r="AP1126" s="145"/>
      <c r="AQ1126" s="336"/>
      <c r="AR1126" s="302"/>
      <c r="AS1126" s="302"/>
      <c r="AT1126" s="303"/>
      <c r="AU1126" s="146"/>
      <c r="AV1126" s="145"/>
      <c r="AW1126" s="336"/>
      <c r="AX1126" s="302"/>
      <c r="AY1126" s="302"/>
      <c r="AZ1126" s="303"/>
      <c r="BA1126" s="146"/>
      <c r="BB1126" s="145"/>
      <c r="BC1126" s="336"/>
      <c r="BD1126" s="303"/>
      <c r="BE1126" s="163"/>
      <c r="BF1126" s="306"/>
      <c r="BG1126" s="302"/>
      <c r="BH1126" s="303"/>
      <c r="BI1126" s="336"/>
      <c r="BJ1126" s="303"/>
      <c r="BK1126" s="335" t="str">
        <f t="shared" si="108"/>
        <v/>
      </c>
      <c r="BL1126" s="302"/>
      <c r="BM1126" s="303"/>
      <c r="BN1126" s="306"/>
      <c r="BO1126" s="302"/>
      <c r="BP1126" s="303"/>
      <c r="BQ1126" s="306"/>
      <c r="BR1126" s="303"/>
      <c r="BS1126" s="148">
        <v>19</v>
      </c>
      <c r="BT1126" s="335"/>
      <c r="BU1126" s="302"/>
      <c r="BV1126" s="302"/>
      <c r="BW1126" s="303"/>
    </row>
    <row r="1127" spans="1:75" ht="12.75" customHeight="1" x14ac:dyDescent="0.2">
      <c r="A1127" s="171">
        <v>26</v>
      </c>
      <c r="B1127" s="163" t="s">
        <v>201</v>
      </c>
      <c r="C1127" s="163" t="s">
        <v>163</v>
      </c>
      <c r="D1127" s="335"/>
      <c r="E1127" s="302"/>
      <c r="F1127" s="302"/>
      <c r="G1127" s="302"/>
      <c r="H1127" s="303"/>
      <c r="I1127" s="335"/>
      <c r="J1127" s="302"/>
      <c r="K1127" s="302"/>
      <c r="L1127" s="302"/>
      <c r="M1127" s="303"/>
      <c r="N1127" s="336" t="str">
        <f t="shared" si="105"/>
        <v/>
      </c>
      <c r="O1127" s="302"/>
      <c r="P1127" s="302"/>
      <c r="Q1127" s="303"/>
      <c r="R1127" s="335"/>
      <c r="S1127" s="302"/>
      <c r="T1127" s="303"/>
      <c r="U1127" s="335"/>
      <c r="V1127" s="302"/>
      <c r="W1127" s="303"/>
      <c r="X1127" s="336" t="str">
        <f t="shared" si="106"/>
        <v/>
      </c>
      <c r="Y1127" s="303"/>
      <c r="Z1127" s="335" t="str">
        <f t="shared" si="107"/>
        <v/>
      </c>
      <c r="AA1127" s="302"/>
      <c r="AB1127" s="303"/>
      <c r="AC1127" s="144"/>
      <c r="AD1127" s="145"/>
      <c r="AE1127" s="336"/>
      <c r="AF1127" s="302"/>
      <c r="AG1127" s="302"/>
      <c r="AH1127" s="303"/>
      <c r="AI1127" s="146"/>
      <c r="AJ1127" s="145"/>
      <c r="AK1127" s="336"/>
      <c r="AL1127" s="302"/>
      <c r="AM1127" s="302"/>
      <c r="AN1127" s="303"/>
      <c r="AO1127" s="146"/>
      <c r="AP1127" s="145"/>
      <c r="AQ1127" s="336"/>
      <c r="AR1127" s="302"/>
      <c r="AS1127" s="302"/>
      <c r="AT1127" s="303"/>
      <c r="AU1127" s="146"/>
      <c r="AV1127" s="145"/>
      <c r="AW1127" s="336"/>
      <c r="AX1127" s="302"/>
      <c r="AY1127" s="302"/>
      <c r="AZ1127" s="303"/>
      <c r="BA1127" s="146"/>
      <c r="BB1127" s="145"/>
      <c r="BC1127" s="336"/>
      <c r="BD1127" s="303"/>
      <c r="BE1127" s="163"/>
      <c r="BF1127" s="306"/>
      <c r="BG1127" s="302"/>
      <c r="BH1127" s="303"/>
      <c r="BI1127" s="336"/>
      <c r="BJ1127" s="303"/>
      <c r="BK1127" s="335" t="str">
        <f t="shared" si="108"/>
        <v/>
      </c>
      <c r="BL1127" s="302"/>
      <c r="BM1127" s="303"/>
      <c r="BN1127" s="306"/>
      <c r="BO1127" s="302"/>
      <c r="BP1127" s="303"/>
      <c r="BQ1127" s="306"/>
      <c r="BR1127" s="303"/>
      <c r="BS1127" s="148">
        <v>20</v>
      </c>
      <c r="BT1127" s="335"/>
      <c r="BU1127" s="302"/>
      <c r="BV1127" s="302"/>
      <c r="BW1127" s="303"/>
    </row>
    <row r="1128" spans="1:75" ht="12.75" customHeight="1" x14ac:dyDescent="0.2">
      <c r="A1128" s="171">
        <v>26</v>
      </c>
      <c r="B1128" s="163" t="s">
        <v>209</v>
      </c>
      <c r="C1128" s="163" t="s">
        <v>171</v>
      </c>
      <c r="D1128" s="335"/>
      <c r="E1128" s="302"/>
      <c r="F1128" s="302"/>
      <c r="G1128" s="302"/>
      <c r="H1128" s="303"/>
      <c r="I1128" s="335"/>
      <c r="J1128" s="302"/>
      <c r="K1128" s="302"/>
      <c r="L1128" s="302"/>
      <c r="M1128" s="303"/>
      <c r="N1128" s="336" t="str">
        <f t="shared" si="105"/>
        <v/>
      </c>
      <c r="O1128" s="302"/>
      <c r="P1128" s="302"/>
      <c r="Q1128" s="303"/>
      <c r="R1128" s="335"/>
      <c r="S1128" s="302"/>
      <c r="T1128" s="303"/>
      <c r="U1128" s="335"/>
      <c r="V1128" s="302"/>
      <c r="W1128" s="303"/>
      <c r="X1128" s="336" t="str">
        <f t="shared" si="106"/>
        <v/>
      </c>
      <c r="Y1128" s="303"/>
      <c r="Z1128" s="335" t="str">
        <f t="shared" si="107"/>
        <v/>
      </c>
      <c r="AA1128" s="302"/>
      <c r="AB1128" s="303"/>
      <c r="AC1128" s="144"/>
      <c r="AD1128" s="145"/>
      <c r="AE1128" s="336"/>
      <c r="AF1128" s="302"/>
      <c r="AG1128" s="302"/>
      <c r="AH1128" s="303"/>
      <c r="AI1128" s="146"/>
      <c r="AJ1128" s="145"/>
      <c r="AK1128" s="336"/>
      <c r="AL1128" s="302"/>
      <c r="AM1128" s="302"/>
      <c r="AN1128" s="303"/>
      <c r="AO1128" s="146"/>
      <c r="AP1128" s="145"/>
      <c r="AQ1128" s="336"/>
      <c r="AR1128" s="302"/>
      <c r="AS1128" s="302"/>
      <c r="AT1128" s="303"/>
      <c r="AU1128" s="146"/>
      <c r="AV1128" s="145"/>
      <c r="AW1128" s="336"/>
      <c r="AX1128" s="302"/>
      <c r="AY1128" s="302"/>
      <c r="AZ1128" s="303"/>
      <c r="BA1128" s="146"/>
      <c r="BB1128" s="145"/>
      <c r="BC1128" s="336"/>
      <c r="BD1128" s="303"/>
      <c r="BE1128" s="163"/>
      <c r="BF1128" s="306"/>
      <c r="BG1128" s="302"/>
      <c r="BH1128" s="303"/>
      <c r="BI1128" s="336"/>
      <c r="BJ1128" s="303"/>
      <c r="BK1128" s="335" t="str">
        <f t="shared" si="108"/>
        <v/>
      </c>
      <c r="BL1128" s="302"/>
      <c r="BM1128" s="303"/>
      <c r="BN1128" s="306"/>
      <c r="BO1128" s="302"/>
      <c r="BP1128" s="303"/>
      <c r="BQ1128" s="306"/>
      <c r="BR1128" s="303"/>
      <c r="BS1128" s="148">
        <v>21</v>
      </c>
      <c r="BT1128" s="335"/>
      <c r="BU1128" s="302"/>
      <c r="BV1128" s="302"/>
      <c r="BW1128" s="303"/>
    </row>
    <row r="1129" spans="1:75" ht="12.75" customHeight="1" x14ac:dyDescent="0.2">
      <c r="A1129" s="171">
        <v>26</v>
      </c>
      <c r="B1129" s="163" t="s">
        <v>216</v>
      </c>
      <c r="C1129" s="163" t="s">
        <v>177</v>
      </c>
      <c r="D1129" s="335"/>
      <c r="E1129" s="302"/>
      <c r="F1129" s="302"/>
      <c r="G1129" s="302"/>
      <c r="H1129" s="303"/>
      <c r="I1129" s="335"/>
      <c r="J1129" s="302"/>
      <c r="K1129" s="302"/>
      <c r="L1129" s="302"/>
      <c r="M1129" s="303"/>
      <c r="N1129" s="336" t="str">
        <f t="shared" si="105"/>
        <v/>
      </c>
      <c r="O1129" s="302"/>
      <c r="P1129" s="302"/>
      <c r="Q1129" s="303"/>
      <c r="R1129" s="335"/>
      <c r="S1129" s="302"/>
      <c r="T1129" s="303"/>
      <c r="U1129" s="335"/>
      <c r="V1129" s="302"/>
      <c r="W1129" s="303"/>
      <c r="X1129" s="336" t="str">
        <f t="shared" si="106"/>
        <v/>
      </c>
      <c r="Y1129" s="303"/>
      <c r="Z1129" s="335" t="str">
        <f t="shared" si="107"/>
        <v/>
      </c>
      <c r="AA1129" s="302"/>
      <c r="AB1129" s="303"/>
      <c r="AC1129" s="144"/>
      <c r="AD1129" s="145"/>
      <c r="AE1129" s="336"/>
      <c r="AF1129" s="302"/>
      <c r="AG1129" s="302"/>
      <c r="AH1129" s="303"/>
      <c r="AI1129" s="146"/>
      <c r="AJ1129" s="145"/>
      <c r="AK1129" s="336"/>
      <c r="AL1129" s="302"/>
      <c r="AM1129" s="302"/>
      <c r="AN1129" s="303"/>
      <c r="AO1129" s="146"/>
      <c r="AP1129" s="145"/>
      <c r="AQ1129" s="336"/>
      <c r="AR1129" s="302"/>
      <c r="AS1129" s="302"/>
      <c r="AT1129" s="303"/>
      <c r="AU1129" s="146"/>
      <c r="AV1129" s="145"/>
      <c r="AW1129" s="336"/>
      <c r="AX1129" s="302"/>
      <c r="AY1129" s="302"/>
      <c r="AZ1129" s="303"/>
      <c r="BA1129" s="146"/>
      <c r="BB1129" s="145"/>
      <c r="BC1129" s="336"/>
      <c r="BD1129" s="303"/>
      <c r="BE1129" s="163"/>
      <c r="BF1129" s="306"/>
      <c r="BG1129" s="302"/>
      <c r="BH1129" s="303"/>
      <c r="BI1129" s="336"/>
      <c r="BJ1129" s="303"/>
      <c r="BK1129" s="335" t="str">
        <f t="shared" si="108"/>
        <v/>
      </c>
      <c r="BL1129" s="302"/>
      <c r="BM1129" s="303"/>
      <c r="BN1129" s="306"/>
      <c r="BO1129" s="302"/>
      <c r="BP1129" s="303"/>
      <c r="BQ1129" s="306"/>
      <c r="BR1129" s="303"/>
      <c r="BS1129" s="148">
        <v>22</v>
      </c>
      <c r="BT1129" s="335"/>
      <c r="BU1129" s="302"/>
      <c r="BV1129" s="302"/>
      <c r="BW1129" s="303"/>
    </row>
    <row r="1130" spans="1:75" ht="12.75" customHeight="1" x14ac:dyDescent="0.2">
      <c r="A1130" s="171">
        <v>26</v>
      </c>
      <c r="B1130" s="163" t="s">
        <v>224</v>
      </c>
      <c r="C1130" s="163" t="s">
        <v>186</v>
      </c>
      <c r="D1130" s="335"/>
      <c r="E1130" s="302"/>
      <c r="F1130" s="302"/>
      <c r="G1130" s="302"/>
      <c r="H1130" s="303"/>
      <c r="I1130" s="335"/>
      <c r="J1130" s="302"/>
      <c r="K1130" s="302"/>
      <c r="L1130" s="302"/>
      <c r="M1130" s="303"/>
      <c r="N1130" s="336" t="str">
        <f t="shared" si="105"/>
        <v/>
      </c>
      <c r="O1130" s="302"/>
      <c r="P1130" s="302"/>
      <c r="Q1130" s="303"/>
      <c r="R1130" s="335"/>
      <c r="S1130" s="302"/>
      <c r="T1130" s="303"/>
      <c r="U1130" s="335"/>
      <c r="V1130" s="302"/>
      <c r="W1130" s="303"/>
      <c r="X1130" s="336" t="str">
        <f t="shared" si="106"/>
        <v/>
      </c>
      <c r="Y1130" s="303"/>
      <c r="Z1130" s="335" t="str">
        <f t="shared" si="107"/>
        <v/>
      </c>
      <c r="AA1130" s="302"/>
      <c r="AB1130" s="303"/>
      <c r="AC1130" s="144"/>
      <c r="AD1130" s="145"/>
      <c r="AE1130" s="336"/>
      <c r="AF1130" s="302"/>
      <c r="AG1130" s="302"/>
      <c r="AH1130" s="303"/>
      <c r="AI1130" s="146"/>
      <c r="AJ1130" s="145"/>
      <c r="AK1130" s="336"/>
      <c r="AL1130" s="302"/>
      <c r="AM1130" s="302"/>
      <c r="AN1130" s="303"/>
      <c r="AO1130" s="146"/>
      <c r="AP1130" s="145"/>
      <c r="AQ1130" s="336"/>
      <c r="AR1130" s="302"/>
      <c r="AS1130" s="302"/>
      <c r="AT1130" s="303"/>
      <c r="AU1130" s="146"/>
      <c r="AV1130" s="145"/>
      <c r="AW1130" s="336"/>
      <c r="AX1130" s="302"/>
      <c r="AY1130" s="302"/>
      <c r="AZ1130" s="303"/>
      <c r="BA1130" s="146"/>
      <c r="BB1130" s="145"/>
      <c r="BC1130" s="336"/>
      <c r="BD1130" s="303"/>
      <c r="BE1130" s="163"/>
      <c r="BF1130" s="306"/>
      <c r="BG1130" s="302"/>
      <c r="BH1130" s="303"/>
      <c r="BI1130" s="336"/>
      <c r="BJ1130" s="303"/>
      <c r="BK1130" s="335" t="str">
        <f t="shared" si="108"/>
        <v/>
      </c>
      <c r="BL1130" s="302"/>
      <c r="BM1130" s="303"/>
      <c r="BN1130" s="306"/>
      <c r="BO1130" s="302"/>
      <c r="BP1130" s="303"/>
      <c r="BQ1130" s="306"/>
      <c r="BR1130" s="303"/>
      <c r="BS1130" s="148">
        <v>23</v>
      </c>
      <c r="BT1130" s="335"/>
      <c r="BU1130" s="302"/>
      <c r="BV1130" s="302"/>
      <c r="BW1130" s="303"/>
    </row>
    <row r="1131" spans="1:75" ht="12.75" customHeight="1" x14ac:dyDescent="0.2">
      <c r="A1131" s="171">
        <v>26</v>
      </c>
      <c r="B1131" s="163" t="s">
        <v>232</v>
      </c>
      <c r="C1131" s="163" t="s">
        <v>195</v>
      </c>
      <c r="D1131" s="335"/>
      <c r="E1131" s="302"/>
      <c r="F1131" s="302"/>
      <c r="G1131" s="302"/>
      <c r="H1131" s="303"/>
      <c r="I1131" s="335"/>
      <c r="J1131" s="302"/>
      <c r="K1131" s="302"/>
      <c r="L1131" s="302"/>
      <c r="M1131" s="303"/>
      <c r="N1131" s="336" t="str">
        <f t="shared" si="105"/>
        <v/>
      </c>
      <c r="O1131" s="302"/>
      <c r="P1131" s="302"/>
      <c r="Q1131" s="303"/>
      <c r="R1131" s="335"/>
      <c r="S1131" s="302"/>
      <c r="T1131" s="303"/>
      <c r="U1131" s="335"/>
      <c r="V1131" s="302"/>
      <c r="W1131" s="303"/>
      <c r="X1131" s="336" t="str">
        <f t="shared" si="106"/>
        <v/>
      </c>
      <c r="Y1131" s="303"/>
      <c r="Z1131" s="335" t="str">
        <f t="shared" si="107"/>
        <v/>
      </c>
      <c r="AA1131" s="302"/>
      <c r="AB1131" s="303"/>
      <c r="AC1131" s="144"/>
      <c r="AD1131" s="145"/>
      <c r="AE1131" s="336"/>
      <c r="AF1131" s="302"/>
      <c r="AG1131" s="302"/>
      <c r="AH1131" s="303"/>
      <c r="AI1131" s="146"/>
      <c r="AJ1131" s="145"/>
      <c r="AK1131" s="336"/>
      <c r="AL1131" s="302"/>
      <c r="AM1131" s="302"/>
      <c r="AN1131" s="303"/>
      <c r="AO1131" s="146"/>
      <c r="AP1131" s="145"/>
      <c r="AQ1131" s="336"/>
      <c r="AR1131" s="302"/>
      <c r="AS1131" s="302"/>
      <c r="AT1131" s="303"/>
      <c r="AU1131" s="146"/>
      <c r="AV1131" s="145"/>
      <c r="AW1131" s="336"/>
      <c r="AX1131" s="302"/>
      <c r="AY1131" s="302"/>
      <c r="AZ1131" s="303"/>
      <c r="BA1131" s="146"/>
      <c r="BB1131" s="145"/>
      <c r="BC1131" s="336"/>
      <c r="BD1131" s="303"/>
      <c r="BE1131" s="163"/>
      <c r="BF1131" s="306"/>
      <c r="BG1131" s="302"/>
      <c r="BH1131" s="303"/>
      <c r="BI1131" s="336"/>
      <c r="BJ1131" s="303"/>
      <c r="BK1131" s="335" t="str">
        <f t="shared" si="108"/>
        <v/>
      </c>
      <c r="BL1131" s="302"/>
      <c r="BM1131" s="303"/>
      <c r="BN1131" s="306"/>
      <c r="BO1131" s="302"/>
      <c r="BP1131" s="303"/>
      <c r="BQ1131" s="306"/>
      <c r="BR1131" s="303"/>
      <c r="BS1131" s="148">
        <v>24</v>
      </c>
      <c r="BT1131" s="335"/>
      <c r="BU1131" s="302"/>
      <c r="BV1131" s="302"/>
      <c r="BW1131" s="303"/>
    </row>
    <row r="1132" spans="1:75" ht="12.75" customHeight="1" x14ac:dyDescent="0.2">
      <c r="A1132" s="171">
        <v>26</v>
      </c>
      <c r="B1132" s="163" t="s">
        <v>239</v>
      </c>
      <c r="C1132" s="163" t="s">
        <v>201</v>
      </c>
      <c r="D1132" s="335"/>
      <c r="E1132" s="302"/>
      <c r="F1132" s="302"/>
      <c r="G1132" s="302"/>
      <c r="H1132" s="303"/>
      <c r="I1132" s="335"/>
      <c r="J1132" s="302"/>
      <c r="K1132" s="302"/>
      <c r="L1132" s="302"/>
      <c r="M1132" s="303"/>
      <c r="N1132" s="336" t="str">
        <f t="shared" si="105"/>
        <v/>
      </c>
      <c r="O1132" s="302"/>
      <c r="P1132" s="302"/>
      <c r="Q1132" s="303"/>
      <c r="R1132" s="335"/>
      <c r="S1132" s="302"/>
      <c r="T1132" s="303"/>
      <c r="U1132" s="335"/>
      <c r="V1132" s="302"/>
      <c r="W1132" s="303"/>
      <c r="X1132" s="336" t="str">
        <f t="shared" si="106"/>
        <v/>
      </c>
      <c r="Y1132" s="303"/>
      <c r="Z1132" s="335" t="str">
        <f t="shared" si="107"/>
        <v/>
      </c>
      <c r="AA1132" s="302"/>
      <c r="AB1132" s="303"/>
      <c r="AC1132" s="144"/>
      <c r="AD1132" s="145"/>
      <c r="AE1132" s="336"/>
      <c r="AF1132" s="302"/>
      <c r="AG1132" s="302"/>
      <c r="AH1132" s="303"/>
      <c r="AI1132" s="146"/>
      <c r="AJ1132" s="145"/>
      <c r="AK1132" s="336"/>
      <c r="AL1132" s="302"/>
      <c r="AM1132" s="302"/>
      <c r="AN1132" s="303"/>
      <c r="AO1132" s="146"/>
      <c r="AP1132" s="145"/>
      <c r="AQ1132" s="336"/>
      <c r="AR1132" s="302"/>
      <c r="AS1132" s="302"/>
      <c r="AT1132" s="303"/>
      <c r="AU1132" s="146"/>
      <c r="AV1132" s="145"/>
      <c r="AW1132" s="336"/>
      <c r="AX1132" s="302"/>
      <c r="AY1132" s="302"/>
      <c r="AZ1132" s="303"/>
      <c r="BA1132" s="146"/>
      <c r="BB1132" s="145"/>
      <c r="BC1132" s="336"/>
      <c r="BD1132" s="303"/>
      <c r="BE1132" s="163"/>
      <c r="BF1132" s="306"/>
      <c r="BG1132" s="302"/>
      <c r="BH1132" s="303"/>
      <c r="BI1132" s="336"/>
      <c r="BJ1132" s="303"/>
      <c r="BK1132" s="335" t="str">
        <f t="shared" si="108"/>
        <v/>
      </c>
      <c r="BL1132" s="302"/>
      <c r="BM1132" s="303"/>
      <c r="BN1132" s="306"/>
      <c r="BO1132" s="302"/>
      <c r="BP1132" s="303"/>
      <c r="BQ1132" s="306"/>
      <c r="BR1132" s="303"/>
      <c r="BS1132" s="147" t="s">
        <v>19</v>
      </c>
      <c r="BT1132" s="335"/>
      <c r="BU1132" s="302"/>
      <c r="BV1132" s="302"/>
      <c r="BW1132" s="303"/>
    </row>
    <row r="1133" spans="1:75" ht="12.75" customHeight="1" x14ac:dyDescent="0.2">
      <c r="A1133" s="171">
        <v>26</v>
      </c>
      <c r="B1133" s="162" t="s">
        <v>2</v>
      </c>
      <c r="C1133" s="162" t="s">
        <v>209</v>
      </c>
      <c r="D1133" s="335"/>
      <c r="E1133" s="302"/>
      <c r="F1133" s="302"/>
      <c r="G1133" s="302"/>
      <c r="H1133" s="303"/>
      <c r="I1133" s="335"/>
      <c r="J1133" s="302"/>
      <c r="K1133" s="302"/>
      <c r="L1133" s="302"/>
      <c r="M1133" s="303"/>
      <c r="N1133" s="336" t="str">
        <f t="shared" si="105"/>
        <v/>
      </c>
      <c r="O1133" s="302"/>
      <c r="P1133" s="302"/>
      <c r="Q1133" s="303"/>
      <c r="R1133" s="335"/>
      <c r="S1133" s="302"/>
      <c r="T1133" s="303"/>
      <c r="U1133" s="335"/>
      <c r="V1133" s="302"/>
      <c r="W1133" s="303"/>
      <c r="X1133" s="336" t="str">
        <f t="shared" si="106"/>
        <v/>
      </c>
      <c r="Y1133" s="303"/>
      <c r="Z1133" s="335" t="str">
        <f t="shared" si="107"/>
        <v/>
      </c>
      <c r="AA1133" s="302"/>
      <c r="AB1133" s="303"/>
      <c r="AC1133" s="144"/>
      <c r="AD1133" s="145"/>
      <c r="AE1133" s="336"/>
      <c r="AF1133" s="302"/>
      <c r="AG1133" s="302"/>
      <c r="AH1133" s="303"/>
      <c r="AI1133" s="146"/>
      <c r="AJ1133" s="145"/>
      <c r="AK1133" s="336"/>
      <c r="AL1133" s="302"/>
      <c r="AM1133" s="302"/>
      <c r="AN1133" s="303"/>
      <c r="AO1133" s="146"/>
      <c r="AP1133" s="145"/>
      <c r="AQ1133" s="336"/>
      <c r="AR1133" s="302"/>
      <c r="AS1133" s="302"/>
      <c r="AT1133" s="303"/>
      <c r="AU1133" s="146"/>
      <c r="AV1133" s="145"/>
      <c r="AW1133" s="336"/>
      <c r="AX1133" s="302"/>
      <c r="AY1133" s="302"/>
      <c r="AZ1133" s="303"/>
      <c r="BA1133" s="146"/>
      <c r="BB1133" s="145"/>
      <c r="BC1133" s="336"/>
      <c r="BD1133" s="303"/>
      <c r="BE1133" s="163"/>
      <c r="BF1133" s="306"/>
      <c r="BG1133" s="302"/>
      <c r="BH1133" s="303"/>
      <c r="BI1133" s="336"/>
      <c r="BJ1133" s="303"/>
      <c r="BK1133" s="335" t="str">
        <f t="shared" si="108"/>
        <v/>
      </c>
      <c r="BL1133" s="302"/>
      <c r="BM1133" s="303"/>
      <c r="BN1133" s="306"/>
      <c r="BO1133" s="302"/>
      <c r="BP1133" s="303"/>
      <c r="BQ1133" s="306"/>
      <c r="BR1133" s="303"/>
      <c r="BS1133" s="147" t="s">
        <v>27</v>
      </c>
      <c r="BT1133" s="335"/>
      <c r="BU1133" s="302"/>
      <c r="BV1133" s="302"/>
      <c r="BW1133" s="303"/>
    </row>
    <row r="1134" spans="1:75" ht="12.75" customHeight="1" x14ac:dyDescent="0.2">
      <c r="A1134" s="171">
        <v>26</v>
      </c>
      <c r="B1134" s="162" t="s">
        <v>19</v>
      </c>
      <c r="C1134" s="162" t="s">
        <v>216</v>
      </c>
      <c r="D1134" s="335"/>
      <c r="E1134" s="302"/>
      <c r="F1134" s="302"/>
      <c r="G1134" s="302"/>
      <c r="H1134" s="303"/>
      <c r="I1134" s="335"/>
      <c r="J1134" s="302"/>
      <c r="K1134" s="302"/>
      <c r="L1134" s="302"/>
      <c r="M1134" s="303"/>
      <c r="N1134" s="336" t="str">
        <f t="shared" si="105"/>
        <v/>
      </c>
      <c r="O1134" s="302"/>
      <c r="P1134" s="302"/>
      <c r="Q1134" s="303"/>
      <c r="R1134" s="335"/>
      <c r="S1134" s="302"/>
      <c r="T1134" s="303"/>
      <c r="U1134" s="335"/>
      <c r="V1134" s="302"/>
      <c r="W1134" s="303"/>
      <c r="X1134" s="336" t="str">
        <f t="shared" si="106"/>
        <v/>
      </c>
      <c r="Y1134" s="303"/>
      <c r="Z1134" s="335" t="str">
        <f t="shared" si="107"/>
        <v/>
      </c>
      <c r="AA1134" s="302"/>
      <c r="AB1134" s="303"/>
      <c r="AC1134" s="144"/>
      <c r="AD1134" s="145"/>
      <c r="AE1134" s="336"/>
      <c r="AF1134" s="302"/>
      <c r="AG1134" s="302"/>
      <c r="AH1134" s="303"/>
      <c r="AI1134" s="146"/>
      <c r="AJ1134" s="145"/>
      <c r="AK1134" s="336"/>
      <c r="AL1134" s="302"/>
      <c r="AM1134" s="302"/>
      <c r="AN1134" s="303"/>
      <c r="AO1134" s="146"/>
      <c r="AP1134" s="145"/>
      <c r="AQ1134" s="336"/>
      <c r="AR1134" s="302"/>
      <c r="AS1134" s="302"/>
      <c r="AT1134" s="303"/>
      <c r="AU1134" s="146"/>
      <c r="AV1134" s="145"/>
      <c r="AW1134" s="336"/>
      <c r="AX1134" s="302"/>
      <c r="AY1134" s="302"/>
      <c r="AZ1134" s="303"/>
      <c r="BA1134" s="146"/>
      <c r="BB1134" s="145"/>
      <c r="BC1134" s="336"/>
      <c r="BD1134" s="303"/>
      <c r="BE1134" s="163"/>
      <c r="BF1134" s="306"/>
      <c r="BG1134" s="302"/>
      <c r="BH1134" s="303"/>
      <c r="BI1134" s="336"/>
      <c r="BJ1134" s="303"/>
      <c r="BK1134" s="335" t="str">
        <f t="shared" si="108"/>
        <v/>
      </c>
      <c r="BL1134" s="302"/>
      <c r="BM1134" s="303"/>
      <c r="BN1134" s="306"/>
      <c r="BO1134" s="302"/>
      <c r="BP1134" s="303"/>
      <c r="BQ1134" s="306"/>
      <c r="BR1134" s="303"/>
      <c r="BS1134" s="147" t="s">
        <v>33</v>
      </c>
      <c r="BT1134" s="335"/>
      <c r="BU1134" s="302"/>
      <c r="BV1134" s="302"/>
      <c r="BW1134" s="303"/>
    </row>
    <row r="1135" spans="1:75" ht="12.75" customHeight="1" x14ac:dyDescent="0.2">
      <c r="A1135" s="171">
        <v>26</v>
      </c>
      <c r="B1135" s="162" t="s">
        <v>27</v>
      </c>
      <c r="C1135" s="162" t="s">
        <v>224</v>
      </c>
      <c r="D1135" s="335"/>
      <c r="E1135" s="302"/>
      <c r="F1135" s="302"/>
      <c r="G1135" s="302"/>
      <c r="H1135" s="303"/>
      <c r="I1135" s="335"/>
      <c r="J1135" s="302"/>
      <c r="K1135" s="302"/>
      <c r="L1135" s="302"/>
      <c r="M1135" s="303"/>
      <c r="N1135" s="336" t="str">
        <f t="shared" si="105"/>
        <v/>
      </c>
      <c r="O1135" s="302"/>
      <c r="P1135" s="302"/>
      <c r="Q1135" s="303"/>
      <c r="R1135" s="335"/>
      <c r="S1135" s="302"/>
      <c r="T1135" s="303"/>
      <c r="U1135" s="335"/>
      <c r="V1135" s="302"/>
      <c r="W1135" s="303"/>
      <c r="X1135" s="336" t="str">
        <f t="shared" si="106"/>
        <v/>
      </c>
      <c r="Y1135" s="303"/>
      <c r="Z1135" s="335" t="str">
        <f t="shared" si="107"/>
        <v/>
      </c>
      <c r="AA1135" s="302"/>
      <c r="AB1135" s="303"/>
      <c r="AC1135" s="144"/>
      <c r="AD1135" s="145"/>
      <c r="AE1135" s="336"/>
      <c r="AF1135" s="302"/>
      <c r="AG1135" s="302"/>
      <c r="AH1135" s="303"/>
      <c r="AI1135" s="146"/>
      <c r="AJ1135" s="145"/>
      <c r="AK1135" s="336"/>
      <c r="AL1135" s="302"/>
      <c r="AM1135" s="302"/>
      <c r="AN1135" s="303"/>
      <c r="AO1135" s="146"/>
      <c r="AP1135" s="145"/>
      <c r="AQ1135" s="336"/>
      <c r="AR1135" s="302"/>
      <c r="AS1135" s="302"/>
      <c r="AT1135" s="303"/>
      <c r="AU1135" s="146"/>
      <c r="AV1135" s="145"/>
      <c r="AW1135" s="336"/>
      <c r="AX1135" s="302"/>
      <c r="AY1135" s="302"/>
      <c r="AZ1135" s="303"/>
      <c r="BA1135" s="146"/>
      <c r="BB1135" s="145"/>
      <c r="BC1135" s="336"/>
      <c r="BD1135" s="303"/>
      <c r="BE1135" s="163"/>
      <c r="BF1135" s="306"/>
      <c r="BG1135" s="302"/>
      <c r="BH1135" s="303"/>
      <c r="BI1135" s="336"/>
      <c r="BJ1135" s="303"/>
      <c r="BK1135" s="335" t="str">
        <f t="shared" si="108"/>
        <v/>
      </c>
      <c r="BL1135" s="302"/>
      <c r="BM1135" s="303"/>
      <c r="BN1135" s="306"/>
      <c r="BO1135" s="302"/>
      <c r="BP1135" s="303"/>
      <c r="BQ1135" s="306"/>
      <c r="BR1135" s="303"/>
      <c r="BS1135" s="147" t="s">
        <v>47</v>
      </c>
      <c r="BT1135" s="335"/>
      <c r="BU1135" s="302"/>
      <c r="BV1135" s="302"/>
      <c r="BW1135" s="303"/>
    </row>
    <row r="1136" spans="1:75" ht="12.75" customHeight="1" x14ac:dyDescent="0.2">
      <c r="A1136" s="171">
        <v>26</v>
      </c>
      <c r="B1136" s="162" t="s">
        <v>33</v>
      </c>
      <c r="C1136" s="162" t="s">
        <v>232</v>
      </c>
      <c r="D1136" s="335"/>
      <c r="E1136" s="302"/>
      <c r="F1136" s="302"/>
      <c r="G1136" s="302"/>
      <c r="H1136" s="303"/>
      <c r="I1136" s="335"/>
      <c r="J1136" s="302"/>
      <c r="K1136" s="302"/>
      <c r="L1136" s="302"/>
      <c r="M1136" s="303"/>
      <c r="N1136" s="336" t="str">
        <f t="shared" si="105"/>
        <v/>
      </c>
      <c r="O1136" s="302"/>
      <c r="P1136" s="302"/>
      <c r="Q1136" s="303"/>
      <c r="R1136" s="335"/>
      <c r="S1136" s="302"/>
      <c r="T1136" s="303"/>
      <c r="U1136" s="335"/>
      <c r="V1136" s="302"/>
      <c r="W1136" s="303"/>
      <c r="X1136" s="336" t="str">
        <f t="shared" si="106"/>
        <v/>
      </c>
      <c r="Y1136" s="303"/>
      <c r="Z1136" s="335" t="str">
        <f t="shared" si="107"/>
        <v/>
      </c>
      <c r="AA1136" s="302"/>
      <c r="AB1136" s="303"/>
      <c r="AC1136" s="144"/>
      <c r="AD1136" s="145"/>
      <c r="AE1136" s="336"/>
      <c r="AF1136" s="302"/>
      <c r="AG1136" s="302"/>
      <c r="AH1136" s="303"/>
      <c r="AI1136" s="146"/>
      <c r="AJ1136" s="145"/>
      <c r="AK1136" s="336"/>
      <c r="AL1136" s="302"/>
      <c r="AM1136" s="302"/>
      <c r="AN1136" s="303"/>
      <c r="AO1136" s="146"/>
      <c r="AP1136" s="145"/>
      <c r="AQ1136" s="336"/>
      <c r="AR1136" s="302"/>
      <c r="AS1136" s="302"/>
      <c r="AT1136" s="303"/>
      <c r="AU1136" s="146"/>
      <c r="AV1136" s="145"/>
      <c r="AW1136" s="336"/>
      <c r="AX1136" s="302"/>
      <c r="AY1136" s="302"/>
      <c r="AZ1136" s="303"/>
      <c r="BA1136" s="146"/>
      <c r="BB1136" s="145"/>
      <c r="BC1136" s="336"/>
      <c r="BD1136" s="303"/>
      <c r="BE1136" s="163"/>
      <c r="BF1136" s="306"/>
      <c r="BG1136" s="302"/>
      <c r="BH1136" s="303"/>
      <c r="BI1136" s="336"/>
      <c r="BJ1136" s="303"/>
      <c r="BK1136" s="335" t="str">
        <f t="shared" si="108"/>
        <v/>
      </c>
      <c r="BL1136" s="302"/>
      <c r="BM1136" s="303"/>
      <c r="BN1136" s="306"/>
      <c r="BO1136" s="302"/>
      <c r="BP1136" s="303"/>
      <c r="BQ1136" s="306"/>
      <c r="BR1136" s="303"/>
      <c r="BS1136" s="147" t="s">
        <v>75</v>
      </c>
      <c r="BT1136" s="335"/>
      <c r="BU1136" s="302"/>
      <c r="BV1136" s="302"/>
      <c r="BW1136" s="303"/>
    </row>
    <row r="1137" spans="1:75" ht="12.75" customHeight="1" x14ac:dyDescent="0.2">
      <c r="A1137" s="171">
        <v>26</v>
      </c>
      <c r="B1137" s="162" t="s">
        <v>47</v>
      </c>
      <c r="C1137" s="162" t="s">
        <v>239</v>
      </c>
      <c r="D1137" s="335"/>
      <c r="E1137" s="302"/>
      <c r="F1137" s="302"/>
      <c r="G1137" s="302"/>
      <c r="H1137" s="303"/>
      <c r="I1137" s="335"/>
      <c r="J1137" s="302"/>
      <c r="K1137" s="302"/>
      <c r="L1137" s="302"/>
      <c r="M1137" s="303"/>
      <c r="N1137" s="336" t="str">
        <f t="shared" si="105"/>
        <v/>
      </c>
      <c r="O1137" s="302"/>
      <c r="P1137" s="302"/>
      <c r="Q1137" s="303"/>
      <c r="R1137" s="335"/>
      <c r="S1137" s="302"/>
      <c r="T1137" s="303"/>
      <c r="U1137" s="335"/>
      <c r="V1137" s="302"/>
      <c r="W1137" s="303"/>
      <c r="X1137" s="336" t="str">
        <f t="shared" si="106"/>
        <v/>
      </c>
      <c r="Y1137" s="303"/>
      <c r="Z1137" s="335" t="str">
        <f t="shared" si="107"/>
        <v/>
      </c>
      <c r="AA1137" s="302"/>
      <c r="AB1137" s="303"/>
      <c r="AC1137" s="144"/>
      <c r="AD1137" s="145"/>
      <c r="AE1137" s="336"/>
      <c r="AF1137" s="302"/>
      <c r="AG1137" s="302"/>
      <c r="AH1137" s="303"/>
      <c r="AI1137" s="146"/>
      <c r="AJ1137" s="145"/>
      <c r="AK1137" s="336"/>
      <c r="AL1137" s="302"/>
      <c r="AM1137" s="302"/>
      <c r="AN1137" s="303"/>
      <c r="AO1137" s="146"/>
      <c r="AP1137" s="145"/>
      <c r="AQ1137" s="336"/>
      <c r="AR1137" s="302"/>
      <c r="AS1137" s="302"/>
      <c r="AT1137" s="303"/>
      <c r="AU1137" s="146"/>
      <c r="AV1137" s="145"/>
      <c r="AW1137" s="336"/>
      <c r="AX1137" s="302"/>
      <c r="AY1137" s="302"/>
      <c r="AZ1137" s="303"/>
      <c r="BA1137" s="146"/>
      <c r="BB1137" s="145"/>
      <c r="BC1137" s="336"/>
      <c r="BD1137" s="303"/>
      <c r="BE1137" s="163"/>
      <c r="BF1137" s="306"/>
      <c r="BG1137" s="302"/>
      <c r="BH1137" s="303"/>
      <c r="BI1137" s="336"/>
      <c r="BJ1137" s="303"/>
      <c r="BK1137" s="335" t="str">
        <f t="shared" si="108"/>
        <v/>
      </c>
      <c r="BL1137" s="302"/>
      <c r="BM1137" s="303"/>
      <c r="BN1137" s="306"/>
      <c r="BO1137" s="302"/>
      <c r="BP1137" s="303"/>
      <c r="BQ1137" s="306"/>
      <c r="BR1137" s="303"/>
      <c r="BS1137" s="147" t="s">
        <v>87</v>
      </c>
      <c r="BT1137" s="335"/>
      <c r="BU1137" s="302"/>
      <c r="BV1137" s="302"/>
      <c r="BW1137" s="303"/>
    </row>
    <row r="1138" spans="1:75" ht="12.75" customHeight="1" x14ac:dyDescent="0.2">
      <c r="A1138" s="171">
        <v>26</v>
      </c>
      <c r="B1138" s="164" t="s">
        <v>75</v>
      </c>
      <c r="C1138" s="164" t="s">
        <v>245</v>
      </c>
      <c r="D1138" s="320"/>
      <c r="E1138" s="294"/>
      <c r="F1138" s="294"/>
      <c r="G1138" s="294"/>
      <c r="H1138" s="295"/>
      <c r="I1138" s="320"/>
      <c r="J1138" s="294"/>
      <c r="K1138" s="294"/>
      <c r="L1138" s="294"/>
      <c r="M1138" s="295"/>
      <c r="N1138" s="334" t="str">
        <f t="shared" si="105"/>
        <v/>
      </c>
      <c r="O1138" s="294"/>
      <c r="P1138" s="294"/>
      <c r="Q1138" s="295"/>
      <c r="R1138" s="320"/>
      <c r="S1138" s="294"/>
      <c r="T1138" s="295"/>
      <c r="U1138" s="320"/>
      <c r="V1138" s="294"/>
      <c r="W1138" s="295"/>
      <c r="X1138" s="334" t="str">
        <f t="shared" si="106"/>
        <v/>
      </c>
      <c r="Y1138" s="295"/>
      <c r="Z1138" s="320" t="str">
        <f t="shared" si="107"/>
        <v/>
      </c>
      <c r="AA1138" s="294"/>
      <c r="AB1138" s="295"/>
      <c r="AC1138" s="151"/>
      <c r="AD1138" s="152"/>
      <c r="AE1138" s="334"/>
      <c r="AF1138" s="294"/>
      <c r="AG1138" s="294"/>
      <c r="AH1138" s="295"/>
      <c r="AI1138" s="153"/>
      <c r="AJ1138" s="152"/>
      <c r="AK1138" s="334"/>
      <c r="AL1138" s="294"/>
      <c r="AM1138" s="294"/>
      <c r="AN1138" s="295"/>
      <c r="AO1138" s="153"/>
      <c r="AP1138" s="152"/>
      <c r="AQ1138" s="334"/>
      <c r="AR1138" s="294"/>
      <c r="AS1138" s="294"/>
      <c r="AT1138" s="295"/>
      <c r="AU1138" s="153"/>
      <c r="AV1138" s="152"/>
      <c r="AW1138" s="334"/>
      <c r="AX1138" s="294"/>
      <c r="AY1138" s="294"/>
      <c r="AZ1138" s="295"/>
      <c r="BA1138" s="153"/>
      <c r="BB1138" s="152"/>
      <c r="BC1138" s="334"/>
      <c r="BD1138" s="295"/>
      <c r="BE1138" s="165"/>
      <c r="BF1138" s="298"/>
      <c r="BG1138" s="294"/>
      <c r="BH1138" s="295"/>
      <c r="BI1138" s="334"/>
      <c r="BJ1138" s="295"/>
      <c r="BK1138" s="320" t="str">
        <f t="shared" si="108"/>
        <v/>
      </c>
      <c r="BL1138" s="294"/>
      <c r="BM1138" s="295"/>
      <c r="BN1138" s="298"/>
      <c r="BO1138" s="294"/>
      <c r="BP1138" s="295"/>
      <c r="BQ1138" s="298"/>
      <c r="BR1138" s="295"/>
      <c r="BS1138" s="154" t="s">
        <v>94</v>
      </c>
      <c r="BT1138" s="320"/>
      <c r="BU1138" s="294"/>
      <c r="BV1138" s="294"/>
      <c r="BW1138" s="295"/>
    </row>
    <row r="1139" spans="1:75" ht="12.75" customHeight="1" x14ac:dyDescent="0.2">
      <c r="A1139" s="171">
        <v>26</v>
      </c>
      <c r="B1139" s="321"/>
      <c r="C1139" s="322"/>
      <c r="D1139" s="322"/>
      <c r="E1139" s="322"/>
      <c r="F1139" s="322"/>
      <c r="G1139" s="322"/>
      <c r="H1139" s="322"/>
      <c r="I1139" s="322"/>
      <c r="J1139" s="322"/>
      <c r="K1139" s="322"/>
      <c r="L1139" s="322"/>
      <c r="M1139" s="322"/>
      <c r="N1139" s="322"/>
      <c r="O1139" s="322"/>
      <c r="P1139" s="322"/>
      <c r="Q1139" s="322"/>
      <c r="R1139" s="322"/>
      <c r="S1139" s="322"/>
      <c r="T1139" s="322"/>
      <c r="U1139" s="322"/>
      <c r="V1139" s="322"/>
      <c r="W1139" s="322"/>
      <c r="X1139" s="322"/>
      <c r="Y1139" s="322"/>
      <c r="Z1139" s="322"/>
      <c r="AA1139" s="322"/>
      <c r="AB1139" s="322"/>
      <c r="AC1139" s="322"/>
      <c r="AD1139" s="322"/>
      <c r="AE1139" s="322"/>
      <c r="AF1139" s="322"/>
      <c r="AG1139" s="322"/>
      <c r="AH1139" s="322"/>
      <c r="AI1139" s="322"/>
      <c r="AJ1139" s="322"/>
      <c r="AK1139" s="322"/>
      <c r="AL1139" s="322"/>
      <c r="AM1139" s="322"/>
      <c r="AN1139" s="322"/>
      <c r="AO1139" s="322"/>
      <c r="AP1139" s="322"/>
      <c r="AQ1139" s="322"/>
      <c r="AR1139" s="322"/>
      <c r="AS1139" s="322"/>
      <c r="AT1139" s="322"/>
      <c r="AU1139" s="322"/>
      <c r="AV1139" s="322"/>
      <c r="AW1139" s="322"/>
      <c r="AX1139" s="322"/>
      <c r="AY1139" s="322"/>
      <c r="AZ1139" s="322"/>
      <c r="BA1139" s="322"/>
      <c r="BB1139" s="322"/>
      <c r="BC1139" s="322"/>
      <c r="BD1139" s="322"/>
      <c r="BE1139" s="322"/>
      <c r="BF1139" s="322"/>
      <c r="BG1139" s="322"/>
      <c r="BH1139" s="322"/>
      <c r="BI1139" s="322"/>
      <c r="BJ1139" s="322"/>
      <c r="BK1139" s="322"/>
      <c r="BL1139" s="322"/>
      <c r="BM1139" s="322"/>
      <c r="BN1139" s="322"/>
      <c r="BO1139" s="322"/>
      <c r="BP1139" s="322"/>
      <c r="BQ1139" s="322"/>
      <c r="BR1139" s="322"/>
      <c r="BS1139" s="322"/>
      <c r="BT1139" s="322"/>
      <c r="BU1139" s="322"/>
      <c r="BV1139" s="322"/>
      <c r="BW1139" s="322"/>
    </row>
    <row r="1140" spans="1:75" ht="12.75" customHeight="1" x14ac:dyDescent="0.2">
      <c r="A1140" s="171">
        <v>26</v>
      </c>
      <c r="B1140" s="323" t="s">
        <v>247</v>
      </c>
      <c r="C1140" s="324"/>
      <c r="D1140" s="324"/>
      <c r="E1140" s="324"/>
      <c r="F1140" s="324"/>
      <c r="G1140" s="324"/>
      <c r="H1140" s="324"/>
      <c r="I1140" s="324"/>
      <c r="J1140" s="324"/>
      <c r="K1140" s="324"/>
      <c r="L1140" s="324"/>
      <c r="M1140" s="324"/>
      <c r="N1140" s="324"/>
      <c r="O1140" s="324"/>
      <c r="P1140" s="324"/>
      <c r="Q1140" s="324"/>
      <c r="R1140" s="324"/>
      <c r="S1140" s="324"/>
      <c r="T1140" s="324"/>
      <c r="U1140" s="324"/>
      <c r="V1140" s="324"/>
      <c r="W1140" s="324"/>
      <c r="X1140" s="324"/>
      <c r="Y1140" s="324"/>
      <c r="Z1140" s="324"/>
      <c r="AA1140" s="324"/>
      <c r="AB1140" s="324"/>
      <c r="AC1140" s="324"/>
      <c r="AD1140" s="324"/>
      <c r="AE1140" s="324"/>
      <c r="AF1140" s="324"/>
      <c r="AG1140" s="324"/>
      <c r="AH1140" s="324"/>
      <c r="AI1140" s="324"/>
      <c r="AJ1140" s="324"/>
      <c r="AK1140" s="324"/>
      <c r="AL1140" s="324"/>
      <c r="AM1140" s="324"/>
      <c r="AN1140" s="324"/>
      <c r="AO1140" s="324"/>
      <c r="AP1140" s="324"/>
      <c r="AQ1140" s="324"/>
      <c r="AR1140" s="324"/>
      <c r="AS1140" s="324"/>
      <c r="AT1140" s="324"/>
      <c r="AU1140" s="324"/>
      <c r="AV1140" s="324"/>
      <c r="AW1140" s="324"/>
      <c r="AX1140" s="324"/>
      <c r="AY1140" s="324"/>
      <c r="AZ1140" s="324"/>
      <c r="BA1140" s="324"/>
      <c r="BB1140" s="324"/>
      <c r="BC1140" s="324"/>
      <c r="BD1140" s="324"/>
      <c r="BE1140" s="324"/>
      <c r="BF1140" s="324"/>
      <c r="BG1140" s="324"/>
      <c r="BH1140" s="324"/>
      <c r="BI1140" s="324"/>
      <c r="BJ1140" s="325" t="s">
        <v>248</v>
      </c>
      <c r="BK1140" s="326"/>
      <c r="BL1140" s="326"/>
      <c r="BM1140" s="326"/>
      <c r="BN1140" s="326"/>
      <c r="BO1140" s="326"/>
      <c r="BP1140" s="326"/>
      <c r="BQ1140" s="326"/>
      <c r="BR1140" s="326"/>
      <c r="BS1140" s="326"/>
      <c r="BT1140" s="326"/>
      <c r="BU1140" s="326"/>
      <c r="BV1140" s="326"/>
      <c r="BW1140" s="327"/>
    </row>
    <row r="1141" spans="1:75" ht="12.75" customHeight="1" x14ac:dyDescent="0.2">
      <c r="A1141" s="171">
        <v>26</v>
      </c>
      <c r="B1141" s="331" t="s">
        <v>249</v>
      </c>
      <c r="C1141" s="316"/>
      <c r="D1141" s="332" t="s">
        <v>250</v>
      </c>
      <c r="E1141" s="316"/>
      <c r="F1141" s="333" t="s">
        <v>251</v>
      </c>
      <c r="G1141" s="315"/>
      <c r="H1141" s="315"/>
      <c r="I1141" s="316"/>
      <c r="J1141" s="333" t="s">
        <v>252</v>
      </c>
      <c r="K1141" s="315"/>
      <c r="L1141" s="315"/>
      <c r="M1141" s="318"/>
      <c r="N1141" s="331" t="s">
        <v>249</v>
      </c>
      <c r="O1141" s="316"/>
      <c r="P1141" s="332" t="s">
        <v>250</v>
      </c>
      <c r="Q1141" s="316"/>
      <c r="R1141" s="333" t="s">
        <v>251</v>
      </c>
      <c r="S1141" s="315"/>
      <c r="T1141" s="315"/>
      <c r="U1141" s="316"/>
      <c r="V1141" s="333" t="s">
        <v>252</v>
      </c>
      <c r="W1141" s="315"/>
      <c r="X1141" s="315"/>
      <c r="Y1141" s="318"/>
      <c r="Z1141" s="331" t="s">
        <v>249</v>
      </c>
      <c r="AA1141" s="316"/>
      <c r="AB1141" s="332" t="s">
        <v>250</v>
      </c>
      <c r="AC1141" s="316"/>
      <c r="AD1141" s="333" t="s">
        <v>251</v>
      </c>
      <c r="AE1141" s="315"/>
      <c r="AF1141" s="315"/>
      <c r="AG1141" s="316"/>
      <c r="AH1141" s="333" t="s">
        <v>252</v>
      </c>
      <c r="AI1141" s="315"/>
      <c r="AJ1141" s="315"/>
      <c r="AK1141" s="318"/>
      <c r="AL1141" s="331" t="s">
        <v>249</v>
      </c>
      <c r="AM1141" s="316"/>
      <c r="AN1141" s="332" t="s">
        <v>250</v>
      </c>
      <c r="AO1141" s="316"/>
      <c r="AP1141" s="333" t="s">
        <v>251</v>
      </c>
      <c r="AQ1141" s="315"/>
      <c r="AR1141" s="315"/>
      <c r="AS1141" s="316"/>
      <c r="AT1141" s="333" t="s">
        <v>252</v>
      </c>
      <c r="AU1141" s="315"/>
      <c r="AV1141" s="315"/>
      <c r="AW1141" s="318"/>
      <c r="AX1141" s="331" t="s">
        <v>249</v>
      </c>
      <c r="AY1141" s="316"/>
      <c r="AZ1141" s="332" t="s">
        <v>250</v>
      </c>
      <c r="BA1141" s="316"/>
      <c r="BB1141" s="333" t="s">
        <v>251</v>
      </c>
      <c r="BC1141" s="315"/>
      <c r="BD1141" s="315"/>
      <c r="BE1141" s="316"/>
      <c r="BF1141" s="333" t="s">
        <v>253</v>
      </c>
      <c r="BG1141" s="315"/>
      <c r="BH1141" s="315"/>
      <c r="BI1141" s="318"/>
      <c r="BJ1141" s="328"/>
      <c r="BK1141" s="329"/>
      <c r="BL1141" s="329"/>
      <c r="BM1141" s="329"/>
      <c r="BN1141" s="329"/>
      <c r="BO1141" s="329"/>
      <c r="BP1141" s="329"/>
      <c r="BQ1141" s="329"/>
      <c r="BR1141" s="329"/>
      <c r="BS1141" s="329"/>
      <c r="BT1141" s="329"/>
      <c r="BU1141" s="329"/>
      <c r="BV1141" s="329"/>
      <c r="BW1141" s="330"/>
    </row>
    <row r="1142" spans="1:75" ht="12.75" customHeight="1" x14ac:dyDescent="0.2">
      <c r="A1142" s="171">
        <v>26</v>
      </c>
      <c r="B1142" s="319"/>
      <c r="C1142" s="310"/>
      <c r="D1142" s="309"/>
      <c r="E1142" s="310"/>
      <c r="F1142" s="311"/>
      <c r="G1142" s="312"/>
      <c r="H1142" s="312"/>
      <c r="I1142" s="310"/>
      <c r="J1142" s="311"/>
      <c r="K1142" s="312"/>
      <c r="L1142" s="312"/>
      <c r="M1142" s="313"/>
      <c r="N1142" s="319"/>
      <c r="O1142" s="310"/>
      <c r="P1142" s="309"/>
      <c r="Q1142" s="310"/>
      <c r="R1142" s="311"/>
      <c r="S1142" s="312"/>
      <c r="T1142" s="312"/>
      <c r="U1142" s="310"/>
      <c r="V1142" s="311"/>
      <c r="W1142" s="312"/>
      <c r="X1142" s="312"/>
      <c r="Y1142" s="313"/>
      <c r="Z1142" s="319"/>
      <c r="AA1142" s="310"/>
      <c r="AB1142" s="309"/>
      <c r="AC1142" s="310"/>
      <c r="AD1142" s="311"/>
      <c r="AE1142" s="312"/>
      <c r="AF1142" s="312"/>
      <c r="AG1142" s="310"/>
      <c r="AH1142" s="311"/>
      <c r="AI1142" s="312"/>
      <c r="AJ1142" s="312"/>
      <c r="AK1142" s="313"/>
      <c r="AL1142" s="319"/>
      <c r="AM1142" s="310"/>
      <c r="AN1142" s="309"/>
      <c r="AO1142" s="310"/>
      <c r="AP1142" s="311"/>
      <c r="AQ1142" s="312"/>
      <c r="AR1142" s="312"/>
      <c r="AS1142" s="310"/>
      <c r="AT1142" s="311"/>
      <c r="AU1142" s="312"/>
      <c r="AV1142" s="312"/>
      <c r="AW1142" s="313"/>
      <c r="AX1142" s="319"/>
      <c r="AY1142" s="310"/>
      <c r="AZ1142" s="309"/>
      <c r="BA1142" s="310"/>
      <c r="BB1142" s="311"/>
      <c r="BC1142" s="312"/>
      <c r="BD1142" s="312"/>
      <c r="BE1142" s="310"/>
      <c r="BF1142" s="311"/>
      <c r="BG1142" s="312"/>
      <c r="BH1142" s="312"/>
      <c r="BI1142" s="313"/>
      <c r="BJ1142" s="314" t="s">
        <v>255</v>
      </c>
      <c r="BK1142" s="315"/>
      <c r="BL1142" s="315"/>
      <c r="BM1142" s="315"/>
      <c r="BN1142" s="315"/>
      <c r="BO1142" s="315"/>
      <c r="BP1142" s="315"/>
      <c r="BQ1142" s="315"/>
      <c r="BR1142" s="315"/>
      <c r="BS1142" s="316"/>
      <c r="BT1142" s="317" t="str">
        <f>IF(MAX(R1078:T1094,R1115:T1121)=0,"",MAX(R1078:T1094,R1115:T1121))</f>
        <v/>
      </c>
      <c r="BU1142" s="315"/>
      <c r="BV1142" s="315"/>
      <c r="BW1142" s="318"/>
    </row>
    <row r="1143" spans="1:75" ht="12.75" customHeight="1" x14ac:dyDescent="0.2">
      <c r="A1143" s="171">
        <v>26</v>
      </c>
      <c r="B1143" s="306"/>
      <c r="C1143" s="300"/>
      <c r="D1143" s="299"/>
      <c r="E1143" s="300"/>
      <c r="F1143" s="301"/>
      <c r="G1143" s="302"/>
      <c r="H1143" s="302"/>
      <c r="I1143" s="300"/>
      <c r="J1143" s="301"/>
      <c r="K1143" s="302"/>
      <c r="L1143" s="302"/>
      <c r="M1143" s="303"/>
      <c r="N1143" s="306"/>
      <c r="O1143" s="300"/>
      <c r="P1143" s="299"/>
      <c r="Q1143" s="300"/>
      <c r="R1143" s="301"/>
      <c r="S1143" s="302"/>
      <c r="T1143" s="302"/>
      <c r="U1143" s="300"/>
      <c r="V1143" s="301"/>
      <c r="W1143" s="302"/>
      <c r="X1143" s="302"/>
      <c r="Y1143" s="303"/>
      <c r="Z1143" s="306"/>
      <c r="AA1143" s="300"/>
      <c r="AB1143" s="299"/>
      <c r="AC1143" s="300"/>
      <c r="AD1143" s="301"/>
      <c r="AE1143" s="302"/>
      <c r="AF1143" s="302"/>
      <c r="AG1143" s="300"/>
      <c r="AH1143" s="301"/>
      <c r="AI1143" s="302"/>
      <c r="AJ1143" s="302"/>
      <c r="AK1143" s="303"/>
      <c r="AL1143" s="306"/>
      <c r="AM1143" s="300"/>
      <c r="AN1143" s="299"/>
      <c r="AO1143" s="300"/>
      <c r="AP1143" s="301"/>
      <c r="AQ1143" s="302"/>
      <c r="AR1143" s="302"/>
      <c r="AS1143" s="300"/>
      <c r="AT1143" s="301"/>
      <c r="AU1143" s="302"/>
      <c r="AV1143" s="302"/>
      <c r="AW1143" s="303"/>
      <c r="AX1143" s="306"/>
      <c r="AY1143" s="300"/>
      <c r="AZ1143" s="299"/>
      <c r="BA1143" s="300"/>
      <c r="BB1143" s="301"/>
      <c r="BC1143" s="302"/>
      <c r="BD1143" s="302"/>
      <c r="BE1143" s="300"/>
      <c r="BF1143" s="301"/>
      <c r="BG1143" s="302"/>
      <c r="BH1143" s="302"/>
      <c r="BI1143" s="303"/>
      <c r="BJ1143" s="304" t="s">
        <v>256</v>
      </c>
      <c r="BK1143" s="302"/>
      <c r="BL1143" s="302"/>
      <c r="BM1143" s="302"/>
      <c r="BN1143" s="302"/>
      <c r="BO1143" s="302"/>
      <c r="BP1143" s="302"/>
      <c r="BQ1143" s="302"/>
      <c r="BR1143" s="302"/>
      <c r="BS1143" s="300"/>
      <c r="BT1143" s="305" t="str">
        <f>IF(MIN(R1078:T1094,R1115:T1121)=0,"",MIN(R1078:T1094,R1115:T1121))</f>
        <v/>
      </c>
      <c r="BU1143" s="302"/>
      <c r="BV1143" s="302"/>
      <c r="BW1143" s="303"/>
    </row>
    <row r="1144" spans="1:75" ht="12.75" customHeight="1" x14ac:dyDescent="0.2">
      <c r="A1144" s="171">
        <v>26</v>
      </c>
      <c r="B1144" s="306"/>
      <c r="C1144" s="300"/>
      <c r="D1144" s="299"/>
      <c r="E1144" s="300"/>
      <c r="F1144" s="301"/>
      <c r="G1144" s="302"/>
      <c r="H1144" s="302"/>
      <c r="I1144" s="300"/>
      <c r="J1144" s="301"/>
      <c r="K1144" s="302"/>
      <c r="L1144" s="302"/>
      <c r="M1144" s="303"/>
      <c r="N1144" s="306"/>
      <c r="O1144" s="300"/>
      <c r="P1144" s="299"/>
      <c r="Q1144" s="300"/>
      <c r="R1144" s="301"/>
      <c r="S1144" s="302"/>
      <c r="T1144" s="302"/>
      <c r="U1144" s="300"/>
      <c r="V1144" s="301"/>
      <c r="W1144" s="302"/>
      <c r="X1144" s="302"/>
      <c r="Y1144" s="303"/>
      <c r="Z1144" s="306"/>
      <c r="AA1144" s="300"/>
      <c r="AB1144" s="299"/>
      <c r="AC1144" s="300"/>
      <c r="AD1144" s="301"/>
      <c r="AE1144" s="302"/>
      <c r="AF1144" s="302"/>
      <c r="AG1144" s="300"/>
      <c r="AH1144" s="301"/>
      <c r="AI1144" s="302"/>
      <c r="AJ1144" s="302"/>
      <c r="AK1144" s="303"/>
      <c r="AL1144" s="306"/>
      <c r="AM1144" s="300"/>
      <c r="AN1144" s="299"/>
      <c r="AO1144" s="300"/>
      <c r="AP1144" s="301"/>
      <c r="AQ1144" s="302"/>
      <c r="AR1144" s="302"/>
      <c r="AS1144" s="300"/>
      <c r="AT1144" s="301"/>
      <c r="AU1144" s="302"/>
      <c r="AV1144" s="302"/>
      <c r="AW1144" s="303"/>
      <c r="AX1144" s="306"/>
      <c r="AY1144" s="300"/>
      <c r="AZ1144" s="299"/>
      <c r="BA1144" s="300"/>
      <c r="BB1144" s="301"/>
      <c r="BC1144" s="302"/>
      <c r="BD1144" s="302"/>
      <c r="BE1144" s="300"/>
      <c r="BF1144" s="301"/>
      <c r="BG1144" s="302"/>
      <c r="BH1144" s="302"/>
      <c r="BI1144" s="303"/>
      <c r="BJ1144" s="304" t="s">
        <v>257</v>
      </c>
      <c r="BK1144" s="302"/>
      <c r="BL1144" s="302"/>
      <c r="BM1144" s="302"/>
      <c r="BN1144" s="302"/>
      <c r="BO1144" s="302"/>
      <c r="BP1144" s="302"/>
      <c r="BQ1144" s="302"/>
      <c r="BR1144" s="302"/>
      <c r="BS1144" s="300"/>
      <c r="BT1144" s="307" t="str">
        <f ca="1">IF(BT1145="","",IF(ISERROR(MATCH(BT1145,BK1078:BK1094,0))=TRUE,OFFSET(BK1114,MATCH(BT1145,BK1115:BK1121,0),-5),OFFSET(BK1077,MATCH(BT1145,BK1078:BK1094,0),-5)))</f>
        <v/>
      </c>
      <c r="BU1144" s="302"/>
      <c r="BV1144" s="302"/>
      <c r="BW1144" s="303"/>
    </row>
    <row r="1145" spans="1:75" ht="12.75" customHeight="1" x14ac:dyDescent="0.2">
      <c r="A1145" s="171">
        <v>26</v>
      </c>
      <c r="B1145" s="306"/>
      <c r="C1145" s="300"/>
      <c r="D1145" s="299"/>
      <c r="E1145" s="300"/>
      <c r="F1145" s="301"/>
      <c r="G1145" s="302"/>
      <c r="H1145" s="302"/>
      <c r="I1145" s="300"/>
      <c r="J1145" s="301"/>
      <c r="K1145" s="302"/>
      <c r="L1145" s="302"/>
      <c r="M1145" s="303"/>
      <c r="N1145" s="306"/>
      <c r="O1145" s="300"/>
      <c r="P1145" s="299"/>
      <c r="Q1145" s="300"/>
      <c r="R1145" s="301"/>
      <c r="S1145" s="302"/>
      <c r="T1145" s="302"/>
      <c r="U1145" s="300"/>
      <c r="V1145" s="301"/>
      <c r="W1145" s="302"/>
      <c r="X1145" s="302"/>
      <c r="Y1145" s="303"/>
      <c r="Z1145" s="306"/>
      <c r="AA1145" s="300"/>
      <c r="AB1145" s="299"/>
      <c r="AC1145" s="300"/>
      <c r="AD1145" s="301"/>
      <c r="AE1145" s="302"/>
      <c r="AF1145" s="302"/>
      <c r="AG1145" s="300"/>
      <c r="AH1145" s="301"/>
      <c r="AI1145" s="302"/>
      <c r="AJ1145" s="302"/>
      <c r="AK1145" s="303"/>
      <c r="AL1145" s="306"/>
      <c r="AM1145" s="300"/>
      <c r="AN1145" s="299"/>
      <c r="AO1145" s="300"/>
      <c r="AP1145" s="301"/>
      <c r="AQ1145" s="302"/>
      <c r="AR1145" s="302"/>
      <c r="AS1145" s="300"/>
      <c r="AT1145" s="301"/>
      <c r="AU1145" s="302"/>
      <c r="AV1145" s="302"/>
      <c r="AW1145" s="303"/>
      <c r="AX1145" s="306"/>
      <c r="AY1145" s="300"/>
      <c r="AZ1145" s="299"/>
      <c r="BA1145" s="300"/>
      <c r="BB1145" s="301"/>
      <c r="BC1145" s="302"/>
      <c r="BD1145" s="302"/>
      <c r="BE1145" s="300"/>
      <c r="BF1145" s="301"/>
      <c r="BG1145" s="302"/>
      <c r="BH1145" s="302"/>
      <c r="BI1145" s="303"/>
      <c r="BJ1145" s="308" t="s">
        <v>258</v>
      </c>
      <c r="BK1145" s="302"/>
      <c r="BL1145" s="302"/>
      <c r="BM1145" s="302"/>
      <c r="BN1145" s="302"/>
      <c r="BO1145" s="302"/>
      <c r="BP1145" s="302"/>
      <c r="BQ1145" s="302"/>
      <c r="BR1145" s="302"/>
      <c r="BS1145" s="300"/>
      <c r="BT1145" s="305" t="str">
        <f>IF(MAX(BK1078:BM1094,BK1115:BM1121)=0,"",MAX(BK1078:BM1094,BK1115:BM1121))</f>
        <v/>
      </c>
      <c r="BU1145" s="302"/>
      <c r="BV1145" s="302"/>
      <c r="BW1145" s="303"/>
    </row>
    <row r="1146" spans="1:75" ht="12.75" customHeight="1" x14ac:dyDescent="0.2">
      <c r="A1146" s="171">
        <v>26</v>
      </c>
      <c r="B1146" s="306"/>
      <c r="C1146" s="300"/>
      <c r="D1146" s="299"/>
      <c r="E1146" s="300"/>
      <c r="F1146" s="301"/>
      <c r="G1146" s="302"/>
      <c r="H1146" s="302"/>
      <c r="I1146" s="300"/>
      <c r="J1146" s="301"/>
      <c r="K1146" s="302"/>
      <c r="L1146" s="302"/>
      <c r="M1146" s="303"/>
      <c r="N1146" s="306"/>
      <c r="O1146" s="300"/>
      <c r="P1146" s="299"/>
      <c r="Q1146" s="300"/>
      <c r="R1146" s="301"/>
      <c r="S1146" s="302"/>
      <c r="T1146" s="302"/>
      <c r="U1146" s="300"/>
      <c r="V1146" s="301"/>
      <c r="W1146" s="302"/>
      <c r="X1146" s="302"/>
      <c r="Y1146" s="303"/>
      <c r="Z1146" s="306"/>
      <c r="AA1146" s="300"/>
      <c r="AB1146" s="299"/>
      <c r="AC1146" s="300"/>
      <c r="AD1146" s="301"/>
      <c r="AE1146" s="302"/>
      <c r="AF1146" s="302"/>
      <c r="AG1146" s="300"/>
      <c r="AH1146" s="301"/>
      <c r="AI1146" s="302"/>
      <c r="AJ1146" s="302"/>
      <c r="AK1146" s="303"/>
      <c r="AL1146" s="306"/>
      <c r="AM1146" s="300"/>
      <c r="AN1146" s="299"/>
      <c r="AO1146" s="300"/>
      <c r="AP1146" s="301"/>
      <c r="AQ1146" s="302"/>
      <c r="AR1146" s="302"/>
      <c r="AS1146" s="300"/>
      <c r="AT1146" s="301"/>
      <c r="AU1146" s="302"/>
      <c r="AV1146" s="302"/>
      <c r="AW1146" s="303"/>
      <c r="AX1146" s="306"/>
      <c r="AY1146" s="300"/>
      <c r="AZ1146" s="299"/>
      <c r="BA1146" s="300"/>
      <c r="BB1146" s="301"/>
      <c r="BC1146" s="302"/>
      <c r="BD1146" s="302"/>
      <c r="BE1146" s="300"/>
      <c r="BF1146" s="301"/>
      <c r="BG1146" s="302"/>
      <c r="BH1146" s="302"/>
      <c r="BI1146" s="303"/>
      <c r="BJ1146" s="304" t="s">
        <v>261</v>
      </c>
      <c r="BK1146" s="302"/>
      <c r="BL1146" s="302"/>
      <c r="BM1146" s="302"/>
      <c r="BN1146" s="302"/>
      <c r="BO1146" s="302"/>
      <c r="BP1146" s="302"/>
      <c r="BQ1146" s="302"/>
      <c r="BR1146" s="302"/>
      <c r="BS1146" s="300"/>
      <c r="BT1146" s="305"/>
      <c r="BU1146" s="300"/>
      <c r="BV1146" s="305"/>
      <c r="BW1146" s="303"/>
    </row>
    <row r="1147" spans="1:75" ht="12.75" customHeight="1" x14ac:dyDescent="0.2">
      <c r="A1147" s="171">
        <v>26</v>
      </c>
      <c r="B1147" s="306"/>
      <c r="C1147" s="300"/>
      <c r="D1147" s="299"/>
      <c r="E1147" s="300"/>
      <c r="F1147" s="301"/>
      <c r="G1147" s="302"/>
      <c r="H1147" s="302"/>
      <c r="I1147" s="300"/>
      <c r="J1147" s="301"/>
      <c r="K1147" s="302"/>
      <c r="L1147" s="302"/>
      <c r="M1147" s="303"/>
      <c r="N1147" s="306"/>
      <c r="O1147" s="300"/>
      <c r="P1147" s="299"/>
      <c r="Q1147" s="300"/>
      <c r="R1147" s="301"/>
      <c r="S1147" s="302"/>
      <c r="T1147" s="302"/>
      <c r="U1147" s="300"/>
      <c r="V1147" s="301"/>
      <c r="W1147" s="302"/>
      <c r="X1147" s="302"/>
      <c r="Y1147" s="303"/>
      <c r="Z1147" s="306"/>
      <c r="AA1147" s="300"/>
      <c r="AB1147" s="299"/>
      <c r="AC1147" s="300"/>
      <c r="AD1147" s="301"/>
      <c r="AE1147" s="302"/>
      <c r="AF1147" s="302"/>
      <c r="AG1147" s="300"/>
      <c r="AH1147" s="301"/>
      <c r="AI1147" s="302"/>
      <c r="AJ1147" s="302"/>
      <c r="AK1147" s="303"/>
      <c r="AL1147" s="306"/>
      <c r="AM1147" s="300"/>
      <c r="AN1147" s="299"/>
      <c r="AO1147" s="300"/>
      <c r="AP1147" s="301"/>
      <c r="AQ1147" s="302"/>
      <c r="AR1147" s="302"/>
      <c r="AS1147" s="300"/>
      <c r="AT1147" s="301"/>
      <c r="AU1147" s="302"/>
      <c r="AV1147" s="302"/>
      <c r="AW1147" s="303"/>
      <c r="AX1147" s="306"/>
      <c r="AY1147" s="300"/>
      <c r="AZ1147" s="299"/>
      <c r="BA1147" s="300"/>
      <c r="BB1147" s="301"/>
      <c r="BC1147" s="302"/>
      <c r="BD1147" s="302"/>
      <c r="BE1147" s="300"/>
      <c r="BF1147" s="301"/>
      <c r="BG1147" s="302"/>
      <c r="BH1147" s="302"/>
      <c r="BI1147" s="303"/>
      <c r="BJ1147" s="304" t="s">
        <v>263</v>
      </c>
      <c r="BK1147" s="302"/>
      <c r="BL1147" s="302"/>
      <c r="BM1147" s="302"/>
      <c r="BN1147" s="302"/>
      <c r="BO1147" s="302"/>
      <c r="BP1147" s="302"/>
      <c r="BQ1147" s="302"/>
      <c r="BR1147" s="302"/>
      <c r="BS1147" s="300"/>
      <c r="BT1147" s="305" t="str">
        <f>IF(COUNTBLANK(BT1115:BW1138)=96,"",(SUM(BT1117+BT1120+BT1123+BT1126+BT1129+BT1132+BT1135+BT1138)))</f>
        <v/>
      </c>
      <c r="BU1147" s="302"/>
      <c r="BV1147" s="302"/>
      <c r="BW1147" s="303"/>
    </row>
    <row r="1148" spans="1:75" ht="12.75" customHeight="1" x14ac:dyDescent="0.2">
      <c r="A1148" s="171">
        <v>26</v>
      </c>
      <c r="B1148" s="298"/>
      <c r="C1148" s="292"/>
      <c r="D1148" s="291"/>
      <c r="E1148" s="292"/>
      <c r="F1148" s="293"/>
      <c r="G1148" s="294"/>
      <c r="H1148" s="294"/>
      <c r="I1148" s="292"/>
      <c r="J1148" s="293"/>
      <c r="K1148" s="294"/>
      <c r="L1148" s="294"/>
      <c r="M1148" s="295"/>
      <c r="N1148" s="298"/>
      <c r="O1148" s="292"/>
      <c r="P1148" s="291"/>
      <c r="Q1148" s="292"/>
      <c r="R1148" s="293"/>
      <c r="S1148" s="294"/>
      <c r="T1148" s="294"/>
      <c r="U1148" s="292"/>
      <c r="V1148" s="293"/>
      <c r="W1148" s="294"/>
      <c r="X1148" s="294"/>
      <c r="Y1148" s="295"/>
      <c r="Z1148" s="298"/>
      <c r="AA1148" s="292"/>
      <c r="AB1148" s="291"/>
      <c r="AC1148" s="292"/>
      <c r="AD1148" s="293"/>
      <c r="AE1148" s="294"/>
      <c r="AF1148" s="294"/>
      <c r="AG1148" s="292"/>
      <c r="AH1148" s="293"/>
      <c r="AI1148" s="294"/>
      <c r="AJ1148" s="294"/>
      <c r="AK1148" s="295"/>
      <c r="AL1148" s="298"/>
      <c r="AM1148" s="292"/>
      <c r="AN1148" s="291"/>
      <c r="AO1148" s="292"/>
      <c r="AP1148" s="293"/>
      <c r="AQ1148" s="294"/>
      <c r="AR1148" s="294"/>
      <c r="AS1148" s="292"/>
      <c r="AT1148" s="293"/>
      <c r="AU1148" s="294"/>
      <c r="AV1148" s="294"/>
      <c r="AW1148" s="295"/>
      <c r="AX1148" s="298"/>
      <c r="AY1148" s="292"/>
      <c r="AZ1148" s="291"/>
      <c r="BA1148" s="292"/>
      <c r="BB1148" s="293"/>
      <c r="BC1148" s="294"/>
      <c r="BD1148" s="294"/>
      <c r="BE1148" s="292"/>
      <c r="BF1148" s="293"/>
      <c r="BG1148" s="294"/>
      <c r="BH1148" s="294"/>
      <c r="BI1148" s="295"/>
      <c r="BJ1148" s="296" t="s">
        <v>299</v>
      </c>
      <c r="BK1148" s="294"/>
      <c r="BL1148" s="294"/>
      <c r="BM1148" s="294"/>
      <c r="BN1148" s="294"/>
      <c r="BO1148" s="294"/>
      <c r="BP1148" s="294"/>
      <c r="BQ1148" s="294"/>
      <c r="BR1148" s="294"/>
      <c r="BS1148" s="294"/>
      <c r="BT1148" s="297"/>
      <c r="BU1148" s="294"/>
      <c r="BV1148" s="294"/>
      <c r="BW1148" s="295"/>
    </row>
    <row r="1149" spans="1:75" ht="12.75" customHeight="1" x14ac:dyDescent="0.2">
      <c r="A1149" s="171">
        <v>26</v>
      </c>
      <c r="B1149" s="166"/>
      <c r="C1149" s="166"/>
      <c r="D1149" s="166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  <c r="BI1149" s="166"/>
      <c r="BJ1149" s="166"/>
      <c r="BK1149" s="166"/>
      <c r="BL1149" s="166"/>
      <c r="BM1149" s="166"/>
      <c r="BN1149" s="166"/>
      <c r="BO1149" s="166"/>
      <c r="BP1149" s="166"/>
      <c r="BQ1149" s="166"/>
      <c r="BR1149" s="166"/>
      <c r="BS1149" s="166"/>
      <c r="BT1149" s="166"/>
      <c r="BU1149" s="166"/>
      <c r="BV1149" s="166"/>
      <c r="BW1149" s="166"/>
    </row>
    <row r="1150" spans="1:75" ht="12.75" customHeight="1" x14ac:dyDescent="0.2">
      <c r="A1150" s="171">
        <v>27</v>
      </c>
      <c r="B1150" s="364" t="s">
        <v>4</v>
      </c>
      <c r="C1150" s="324"/>
      <c r="D1150" s="324"/>
      <c r="E1150" s="338"/>
      <c r="F1150" s="365" t="s">
        <v>5</v>
      </c>
      <c r="G1150" s="338"/>
      <c r="H1150" s="365" t="s">
        <v>6</v>
      </c>
      <c r="I1150" s="324"/>
      <c r="J1150" s="323" t="s">
        <v>7</v>
      </c>
      <c r="K1150" s="324"/>
      <c r="L1150" s="324"/>
      <c r="M1150" s="324"/>
      <c r="N1150" s="324"/>
      <c r="O1150" s="324"/>
      <c r="P1150" s="324"/>
      <c r="Q1150" s="324"/>
      <c r="R1150" s="324"/>
      <c r="S1150" s="324"/>
      <c r="T1150" s="324"/>
      <c r="U1150" s="324"/>
      <c r="V1150" s="324"/>
      <c r="W1150" s="324"/>
      <c r="X1150" s="324"/>
      <c r="Y1150" s="324"/>
      <c r="Z1150" s="324"/>
      <c r="AA1150" s="324"/>
      <c r="AB1150" s="324"/>
      <c r="AC1150" s="324"/>
      <c r="AD1150" s="324"/>
      <c r="AE1150" s="324"/>
      <c r="AF1150" s="338"/>
      <c r="AG1150" s="366" t="s">
        <v>8</v>
      </c>
      <c r="AH1150" s="324"/>
      <c r="AI1150" s="324"/>
      <c r="AJ1150" s="324"/>
      <c r="AK1150" s="324"/>
      <c r="AL1150" s="324"/>
      <c r="AM1150" s="324"/>
      <c r="AN1150" s="324"/>
      <c r="AO1150" s="324"/>
      <c r="AP1150" s="338"/>
      <c r="AQ1150" s="323" t="s">
        <v>9</v>
      </c>
      <c r="AR1150" s="324"/>
      <c r="AS1150" s="324"/>
      <c r="AT1150" s="324"/>
      <c r="AU1150" s="324"/>
      <c r="AV1150" s="324"/>
      <c r="AW1150" s="324"/>
      <c r="AX1150" s="324"/>
      <c r="AY1150" s="324"/>
      <c r="AZ1150" s="324"/>
      <c r="BA1150" s="324"/>
      <c r="BB1150" s="324"/>
      <c r="BC1150" s="324"/>
      <c r="BD1150" s="324"/>
      <c r="BE1150" s="324"/>
      <c r="BF1150" s="324"/>
      <c r="BG1150" s="338"/>
      <c r="BH1150" s="323" t="s">
        <v>10</v>
      </c>
      <c r="BI1150" s="324"/>
      <c r="BJ1150" s="324"/>
      <c r="BK1150" s="324"/>
      <c r="BL1150" s="324"/>
      <c r="BM1150" s="324"/>
      <c r="BN1150" s="338"/>
      <c r="BO1150" s="323" t="s">
        <v>11</v>
      </c>
      <c r="BP1150" s="324"/>
      <c r="BQ1150" s="324"/>
      <c r="BR1150" s="324"/>
      <c r="BS1150" s="338"/>
      <c r="BT1150" s="323" t="s">
        <v>12</v>
      </c>
      <c r="BU1150" s="324"/>
      <c r="BV1150" s="324"/>
      <c r="BW1150" s="338"/>
    </row>
    <row r="1151" spans="1:75" ht="12.75" customHeight="1" x14ac:dyDescent="0.2">
      <c r="A1151" s="171">
        <v>27</v>
      </c>
      <c r="B1151" s="364">
        <f>$B$7</f>
        <v>0</v>
      </c>
      <c r="C1151" s="324"/>
      <c r="D1151" s="324"/>
      <c r="E1151" s="338"/>
      <c r="F1151" s="365">
        <f>$F$7</f>
        <v>0</v>
      </c>
      <c r="G1151" s="338"/>
      <c r="H1151" s="365" t="s">
        <v>323</v>
      </c>
      <c r="I1151" s="324"/>
      <c r="J1151" s="323">
        <f>J1063</f>
        <v>0</v>
      </c>
      <c r="K1151" s="324"/>
      <c r="L1151" s="324"/>
      <c r="M1151" s="324"/>
      <c r="N1151" s="324"/>
      <c r="O1151" s="324"/>
      <c r="P1151" s="324"/>
      <c r="Q1151" s="324"/>
      <c r="R1151" s="324"/>
      <c r="S1151" s="324"/>
      <c r="T1151" s="324"/>
      <c r="U1151" s="324"/>
      <c r="V1151" s="324"/>
      <c r="W1151" s="324"/>
      <c r="X1151" s="324"/>
      <c r="Y1151" s="324"/>
      <c r="Z1151" s="324"/>
      <c r="AA1151" s="324"/>
      <c r="AB1151" s="324"/>
      <c r="AC1151" s="324"/>
      <c r="AD1151" s="324"/>
      <c r="AE1151" s="324"/>
      <c r="AF1151" s="338"/>
      <c r="AG1151" s="367" t="e">
        <f>VLOOKUP(J1151,$DH$6:$DO$31,4,FALSE)</f>
        <v>#N/A</v>
      </c>
      <c r="AH1151" s="324"/>
      <c r="AI1151" s="324"/>
      <c r="AJ1151" s="324"/>
      <c r="AK1151" s="324"/>
      <c r="AL1151" s="324"/>
      <c r="AM1151" s="324"/>
      <c r="AN1151" s="324"/>
      <c r="AO1151" s="324"/>
      <c r="AP1151" s="338"/>
      <c r="AQ1151" s="323" t="e">
        <f>VLOOKUP(J1151,$DH$6:$DO$31,7,FALSE)</f>
        <v>#N/A</v>
      </c>
      <c r="AR1151" s="324"/>
      <c r="AS1151" s="324"/>
      <c r="AT1151" s="324"/>
      <c r="AU1151" s="324"/>
      <c r="AV1151" s="324"/>
      <c r="AW1151" s="324"/>
      <c r="AX1151" s="324"/>
      <c r="AY1151" s="324"/>
      <c r="AZ1151" s="324"/>
      <c r="BA1151" s="324"/>
      <c r="BB1151" s="324"/>
      <c r="BC1151" s="324"/>
      <c r="BD1151" s="324"/>
      <c r="BE1151" s="324"/>
      <c r="BF1151" s="324"/>
      <c r="BG1151" s="338"/>
      <c r="BH1151" s="323" t="e">
        <f>VLOOKUP(J1151,$DH$6:$DP$31,9,FALSE)</f>
        <v>#N/A</v>
      </c>
      <c r="BI1151" s="324"/>
      <c r="BJ1151" s="324"/>
      <c r="BK1151" s="324"/>
      <c r="BL1151" s="324"/>
      <c r="BM1151" s="324"/>
      <c r="BN1151" s="338"/>
      <c r="BO1151" s="323" t="e">
        <f>VLOOKUP(J1151,$DH$6:$DP$31,8,FALSE)</f>
        <v>#N/A</v>
      </c>
      <c r="BP1151" s="324"/>
      <c r="BQ1151" s="324"/>
      <c r="BR1151" s="324"/>
      <c r="BS1151" s="338"/>
      <c r="BT1151" s="323" t="e">
        <f>VLOOKUP(J1151,$DH$6:$DP$31,2,FALSE)</f>
        <v>#N/A</v>
      </c>
      <c r="BU1151" s="324"/>
      <c r="BV1151" s="324"/>
      <c r="BW1151" s="338"/>
    </row>
    <row r="1152" spans="1:75" ht="12.75" customHeight="1" x14ac:dyDescent="0.2">
      <c r="A1152" s="171">
        <v>27</v>
      </c>
      <c r="B1152" s="169"/>
      <c r="C1152" s="157"/>
      <c r="D1152" s="157"/>
      <c r="E1152" s="157"/>
      <c r="F1152" s="157"/>
      <c r="G1152" s="157"/>
      <c r="H1152" s="157"/>
      <c r="I1152" s="157"/>
      <c r="J1152" s="157"/>
      <c r="K1152" s="157"/>
      <c r="L1152" s="157"/>
      <c r="M1152" s="157"/>
      <c r="N1152" s="157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  <c r="AI1152" s="158"/>
      <c r="AJ1152" s="158"/>
      <c r="AK1152" s="158"/>
      <c r="AL1152" s="158"/>
      <c r="AM1152" s="158"/>
      <c r="AN1152" s="158"/>
      <c r="AO1152" s="158"/>
      <c r="AP1152" s="158"/>
      <c r="AQ1152" s="158"/>
      <c r="AR1152" s="158"/>
      <c r="AS1152" s="158"/>
      <c r="AT1152" s="158"/>
      <c r="AU1152" s="158"/>
      <c r="AV1152" s="158"/>
      <c r="AW1152" s="158"/>
      <c r="AX1152" s="158"/>
      <c r="AY1152" s="158"/>
      <c r="AZ1152" s="158"/>
      <c r="BA1152" s="158"/>
      <c r="BB1152" s="158"/>
      <c r="BC1152" s="158"/>
      <c r="BD1152" s="158"/>
      <c r="BE1152" s="158"/>
      <c r="BF1152" s="158"/>
      <c r="BG1152" s="158"/>
      <c r="BH1152" s="158"/>
      <c r="BI1152" s="158"/>
      <c r="BJ1152" s="158"/>
      <c r="BK1152" s="158"/>
      <c r="BL1152" s="158"/>
      <c r="BM1152" s="158"/>
      <c r="BN1152" s="158"/>
      <c r="BO1152" s="158"/>
      <c r="BP1152" s="158"/>
      <c r="BQ1152" s="158"/>
      <c r="BR1152" s="158"/>
      <c r="BS1152" s="158"/>
      <c r="BT1152" s="158"/>
      <c r="BU1152" s="158"/>
      <c r="BV1152" s="158"/>
      <c r="BW1152" s="170"/>
    </row>
    <row r="1153" spans="1:75" ht="12.75" customHeight="1" x14ac:dyDescent="0.2">
      <c r="A1153" s="171">
        <v>27</v>
      </c>
      <c r="B1153" s="351" t="s">
        <v>34</v>
      </c>
      <c r="C1153" s="327"/>
      <c r="D1153" s="352" t="s">
        <v>35</v>
      </c>
      <c r="E1153" s="324"/>
      <c r="F1153" s="324"/>
      <c r="G1153" s="324"/>
      <c r="H1153" s="324"/>
      <c r="I1153" s="324"/>
      <c r="J1153" s="324"/>
      <c r="K1153" s="324"/>
      <c r="L1153" s="324"/>
      <c r="M1153" s="324"/>
      <c r="N1153" s="324"/>
      <c r="O1153" s="324"/>
      <c r="P1153" s="324"/>
      <c r="Q1153" s="338"/>
      <c r="R1153" s="352" t="s">
        <v>36</v>
      </c>
      <c r="S1153" s="324"/>
      <c r="T1153" s="324"/>
      <c r="U1153" s="324"/>
      <c r="V1153" s="324"/>
      <c r="W1153" s="324"/>
      <c r="X1153" s="324"/>
      <c r="Y1153" s="324"/>
      <c r="Z1153" s="324"/>
      <c r="AA1153" s="324"/>
      <c r="AB1153" s="338"/>
      <c r="AC1153" s="352" t="s">
        <v>37</v>
      </c>
      <c r="AD1153" s="324"/>
      <c r="AE1153" s="324"/>
      <c r="AF1153" s="324"/>
      <c r="AG1153" s="324"/>
      <c r="AH1153" s="324"/>
      <c r="AI1153" s="324"/>
      <c r="AJ1153" s="324"/>
      <c r="AK1153" s="324"/>
      <c r="AL1153" s="324"/>
      <c r="AM1153" s="324"/>
      <c r="AN1153" s="324"/>
      <c r="AO1153" s="324"/>
      <c r="AP1153" s="324"/>
      <c r="AQ1153" s="324"/>
      <c r="AR1153" s="324"/>
      <c r="AS1153" s="324"/>
      <c r="AT1153" s="324"/>
      <c r="AU1153" s="324"/>
      <c r="AV1153" s="324"/>
      <c r="AW1153" s="324"/>
      <c r="AX1153" s="324"/>
      <c r="AY1153" s="324"/>
      <c r="AZ1153" s="324"/>
      <c r="BA1153" s="324"/>
      <c r="BB1153" s="324"/>
      <c r="BC1153" s="324"/>
      <c r="BD1153" s="324"/>
      <c r="BE1153" s="338"/>
      <c r="BF1153" s="352" t="s">
        <v>38</v>
      </c>
      <c r="BG1153" s="324"/>
      <c r="BH1153" s="324"/>
      <c r="BI1153" s="324"/>
      <c r="BJ1153" s="324"/>
      <c r="BK1153" s="324"/>
      <c r="BL1153" s="324"/>
      <c r="BM1153" s="338"/>
      <c r="BN1153" s="353" t="s">
        <v>39</v>
      </c>
      <c r="BO1153" s="326"/>
      <c r="BP1153" s="327"/>
      <c r="BQ1153" s="353" t="s">
        <v>40</v>
      </c>
      <c r="BR1153" s="327"/>
      <c r="BS1153" s="354" t="s">
        <v>41</v>
      </c>
      <c r="BT1153" s="324"/>
      <c r="BU1153" s="324"/>
      <c r="BV1153" s="324"/>
      <c r="BW1153" s="338"/>
    </row>
    <row r="1154" spans="1:75" ht="12.75" customHeight="1" x14ac:dyDescent="0.2">
      <c r="A1154" s="171">
        <v>27</v>
      </c>
      <c r="B1154" s="346"/>
      <c r="C1154" s="347"/>
      <c r="D1154" s="355" t="s">
        <v>52</v>
      </c>
      <c r="E1154" s="326"/>
      <c r="F1154" s="326"/>
      <c r="G1154" s="326"/>
      <c r="H1154" s="327"/>
      <c r="I1154" s="355" t="s">
        <v>53</v>
      </c>
      <c r="J1154" s="326"/>
      <c r="K1154" s="326"/>
      <c r="L1154" s="326"/>
      <c r="M1154" s="327"/>
      <c r="N1154" s="355" t="s">
        <v>54</v>
      </c>
      <c r="O1154" s="326"/>
      <c r="P1154" s="326"/>
      <c r="Q1154" s="327"/>
      <c r="R1154" s="356" t="s">
        <v>55</v>
      </c>
      <c r="S1154" s="326"/>
      <c r="T1154" s="327"/>
      <c r="U1154" s="353" t="s">
        <v>56</v>
      </c>
      <c r="V1154" s="326"/>
      <c r="W1154" s="327"/>
      <c r="X1154" s="353" t="s">
        <v>57</v>
      </c>
      <c r="Y1154" s="327"/>
      <c r="Z1154" s="353" t="s">
        <v>58</v>
      </c>
      <c r="AA1154" s="326"/>
      <c r="AB1154" s="327"/>
      <c r="AC1154" s="352" t="s">
        <v>59</v>
      </c>
      <c r="AD1154" s="324"/>
      <c r="AE1154" s="324"/>
      <c r="AF1154" s="324"/>
      <c r="AG1154" s="324"/>
      <c r="AH1154" s="338"/>
      <c r="AI1154" s="352" t="s">
        <v>60</v>
      </c>
      <c r="AJ1154" s="324"/>
      <c r="AK1154" s="324"/>
      <c r="AL1154" s="324"/>
      <c r="AM1154" s="324"/>
      <c r="AN1154" s="338"/>
      <c r="AO1154" s="352" t="s">
        <v>61</v>
      </c>
      <c r="AP1154" s="324"/>
      <c r="AQ1154" s="324"/>
      <c r="AR1154" s="324"/>
      <c r="AS1154" s="324"/>
      <c r="AT1154" s="338"/>
      <c r="AU1154" s="352" t="s">
        <v>62</v>
      </c>
      <c r="AV1154" s="324"/>
      <c r="AW1154" s="324"/>
      <c r="AX1154" s="324"/>
      <c r="AY1154" s="324"/>
      <c r="AZ1154" s="357"/>
      <c r="BA1154" s="352" t="s">
        <v>63</v>
      </c>
      <c r="BB1154" s="324"/>
      <c r="BC1154" s="324"/>
      <c r="BD1154" s="338"/>
      <c r="BE1154" s="358" t="s">
        <v>64</v>
      </c>
      <c r="BF1154" s="361" t="s">
        <v>65</v>
      </c>
      <c r="BG1154" s="326"/>
      <c r="BH1154" s="327"/>
      <c r="BI1154" s="361" t="s">
        <v>66</v>
      </c>
      <c r="BJ1154" s="326"/>
      <c r="BK1154" s="326"/>
      <c r="BL1154" s="326"/>
      <c r="BM1154" s="327"/>
      <c r="BN1154" s="346"/>
      <c r="BO1154" s="322"/>
      <c r="BP1154" s="347"/>
      <c r="BQ1154" s="346"/>
      <c r="BR1154" s="347"/>
      <c r="BS1154" s="358" t="s">
        <v>67</v>
      </c>
      <c r="BT1154" s="363" t="s">
        <v>68</v>
      </c>
      <c r="BU1154" s="326"/>
      <c r="BV1154" s="326"/>
      <c r="BW1154" s="327"/>
    </row>
    <row r="1155" spans="1:75" ht="12.75" customHeight="1" x14ac:dyDescent="0.2">
      <c r="A1155" s="171">
        <v>27</v>
      </c>
      <c r="B1155" s="346"/>
      <c r="C1155" s="347"/>
      <c r="D1155" s="346"/>
      <c r="E1155" s="322"/>
      <c r="F1155" s="322"/>
      <c r="G1155" s="322"/>
      <c r="H1155" s="347"/>
      <c r="I1155" s="346"/>
      <c r="J1155" s="322"/>
      <c r="K1155" s="322"/>
      <c r="L1155" s="322"/>
      <c r="M1155" s="347"/>
      <c r="N1155" s="346"/>
      <c r="O1155" s="322"/>
      <c r="P1155" s="322"/>
      <c r="Q1155" s="347"/>
      <c r="R1155" s="346"/>
      <c r="S1155" s="322"/>
      <c r="T1155" s="347"/>
      <c r="U1155" s="346"/>
      <c r="V1155" s="322"/>
      <c r="W1155" s="347"/>
      <c r="X1155" s="346"/>
      <c r="Y1155" s="347"/>
      <c r="Z1155" s="346"/>
      <c r="AA1155" s="322"/>
      <c r="AB1155" s="347"/>
      <c r="AC1155" s="342" t="s">
        <v>77</v>
      </c>
      <c r="AD1155" s="342" t="s">
        <v>78</v>
      </c>
      <c r="AE1155" s="345" t="s">
        <v>79</v>
      </c>
      <c r="AF1155" s="326"/>
      <c r="AG1155" s="326"/>
      <c r="AH1155" s="327"/>
      <c r="AI1155" s="342" t="s">
        <v>77</v>
      </c>
      <c r="AJ1155" s="342" t="s">
        <v>78</v>
      </c>
      <c r="AK1155" s="345" t="s">
        <v>79</v>
      </c>
      <c r="AL1155" s="326"/>
      <c r="AM1155" s="326"/>
      <c r="AN1155" s="327"/>
      <c r="AO1155" s="342" t="s">
        <v>77</v>
      </c>
      <c r="AP1155" s="342" t="s">
        <v>78</v>
      </c>
      <c r="AQ1155" s="345" t="s">
        <v>79</v>
      </c>
      <c r="AR1155" s="326"/>
      <c r="AS1155" s="326"/>
      <c r="AT1155" s="327"/>
      <c r="AU1155" s="342" t="s">
        <v>77</v>
      </c>
      <c r="AV1155" s="342" t="s">
        <v>78</v>
      </c>
      <c r="AW1155" s="345" t="s">
        <v>79</v>
      </c>
      <c r="AX1155" s="326"/>
      <c r="AY1155" s="326"/>
      <c r="AZ1155" s="327"/>
      <c r="BA1155" s="342" t="s">
        <v>77</v>
      </c>
      <c r="BB1155" s="342" t="s">
        <v>65</v>
      </c>
      <c r="BC1155" s="348" t="s">
        <v>80</v>
      </c>
      <c r="BD1155" s="349"/>
      <c r="BE1155" s="359"/>
      <c r="BF1155" s="346"/>
      <c r="BG1155" s="322"/>
      <c r="BH1155" s="347"/>
      <c r="BI1155" s="346"/>
      <c r="BJ1155" s="322"/>
      <c r="BK1155" s="322"/>
      <c r="BL1155" s="322"/>
      <c r="BM1155" s="347"/>
      <c r="BN1155" s="346"/>
      <c r="BO1155" s="322"/>
      <c r="BP1155" s="347"/>
      <c r="BQ1155" s="346"/>
      <c r="BR1155" s="347"/>
      <c r="BS1155" s="359"/>
      <c r="BT1155" s="346"/>
      <c r="BU1155" s="322"/>
      <c r="BV1155" s="322"/>
      <c r="BW1155" s="347"/>
    </row>
    <row r="1156" spans="1:75" ht="12.75" customHeight="1" x14ac:dyDescent="0.2">
      <c r="A1156" s="171">
        <v>27</v>
      </c>
      <c r="B1156" s="346"/>
      <c r="C1156" s="347"/>
      <c r="D1156" s="346"/>
      <c r="E1156" s="322"/>
      <c r="F1156" s="322"/>
      <c r="G1156" s="322"/>
      <c r="H1156" s="347"/>
      <c r="I1156" s="346"/>
      <c r="J1156" s="322"/>
      <c r="K1156" s="322"/>
      <c r="L1156" s="322"/>
      <c r="M1156" s="347"/>
      <c r="N1156" s="346"/>
      <c r="O1156" s="322"/>
      <c r="P1156" s="322"/>
      <c r="Q1156" s="347"/>
      <c r="R1156" s="346"/>
      <c r="S1156" s="322"/>
      <c r="T1156" s="347"/>
      <c r="U1156" s="346"/>
      <c r="V1156" s="322"/>
      <c r="W1156" s="347"/>
      <c r="X1156" s="346"/>
      <c r="Y1156" s="347"/>
      <c r="Z1156" s="346"/>
      <c r="AA1156" s="322"/>
      <c r="AB1156" s="347"/>
      <c r="AC1156" s="343"/>
      <c r="AD1156" s="343"/>
      <c r="AE1156" s="346"/>
      <c r="AF1156" s="322"/>
      <c r="AG1156" s="322"/>
      <c r="AH1156" s="347"/>
      <c r="AI1156" s="343"/>
      <c r="AJ1156" s="343"/>
      <c r="AK1156" s="346"/>
      <c r="AL1156" s="322"/>
      <c r="AM1156" s="322"/>
      <c r="AN1156" s="347"/>
      <c r="AO1156" s="343"/>
      <c r="AP1156" s="343"/>
      <c r="AQ1156" s="346"/>
      <c r="AR1156" s="322"/>
      <c r="AS1156" s="322"/>
      <c r="AT1156" s="347"/>
      <c r="AU1156" s="343"/>
      <c r="AV1156" s="343"/>
      <c r="AW1156" s="346"/>
      <c r="AX1156" s="322"/>
      <c r="AY1156" s="322"/>
      <c r="AZ1156" s="347"/>
      <c r="BA1156" s="343"/>
      <c r="BB1156" s="343"/>
      <c r="BC1156" s="346"/>
      <c r="BD1156" s="347"/>
      <c r="BE1156" s="359"/>
      <c r="BF1156" s="346"/>
      <c r="BG1156" s="322"/>
      <c r="BH1156" s="347"/>
      <c r="BI1156" s="346"/>
      <c r="BJ1156" s="322"/>
      <c r="BK1156" s="322"/>
      <c r="BL1156" s="322"/>
      <c r="BM1156" s="347"/>
      <c r="BN1156" s="346"/>
      <c r="BO1156" s="322"/>
      <c r="BP1156" s="347"/>
      <c r="BQ1156" s="346"/>
      <c r="BR1156" s="347"/>
      <c r="BS1156" s="359"/>
      <c r="BT1156" s="346"/>
      <c r="BU1156" s="322"/>
      <c r="BV1156" s="322"/>
      <c r="BW1156" s="347"/>
    </row>
    <row r="1157" spans="1:75" ht="12.75" customHeight="1" x14ac:dyDescent="0.2">
      <c r="A1157" s="171">
        <v>27</v>
      </c>
      <c r="B1157" s="328"/>
      <c r="C1157" s="330"/>
      <c r="D1157" s="328"/>
      <c r="E1157" s="329"/>
      <c r="F1157" s="329"/>
      <c r="G1157" s="329"/>
      <c r="H1157" s="330"/>
      <c r="I1157" s="328"/>
      <c r="J1157" s="329"/>
      <c r="K1157" s="329"/>
      <c r="L1157" s="329"/>
      <c r="M1157" s="330"/>
      <c r="N1157" s="328"/>
      <c r="O1157" s="329"/>
      <c r="P1157" s="329"/>
      <c r="Q1157" s="330"/>
      <c r="R1157" s="328"/>
      <c r="S1157" s="329"/>
      <c r="T1157" s="330"/>
      <c r="U1157" s="328"/>
      <c r="V1157" s="329"/>
      <c r="W1157" s="330"/>
      <c r="X1157" s="328"/>
      <c r="Y1157" s="330"/>
      <c r="Z1157" s="328"/>
      <c r="AA1157" s="329"/>
      <c r="AB1157" s="330"/>
      <c r="AC1157" s="343"/>
      <c r="AD1157" s="343"/>
      <c r="AE1157" s="346"/>
      <c r="AF1157" s="322"/>
      <c r="AG1157" s="322"/>
      <c r="AH1157" s="347"/>
      <c r="AI1157" s="343"/>
      <c r="AJ1157" s="343"/>
      <c r="AK1157" s="346"/>
      <c r="AL1157" s="322"/>
      <c r="AM1157" s="322"/>
      <c r="AN1157" s="347"/>
      <c r="AO1157" s="343"/>
      <c r="AP1157" s="343"/>
      <c r="AQ1157" s="346"/>
      <c r="AR1157" s="322"/>
      <c r="AS1157" s="322"/>
      <c r="AT1157" s="347"/>
      <c r="AU1157" s="343"/>
      <c r="AV1157" s="343"/>
      <c r="AW1157" s="346"/>
      <c r="AX1157" s="322"/>
      <c r="AY1157" s="322"/>
      <c r="AZ1157" s="347"/>
      <c r="BA1157" s="343"/>
      <c r="BB1157" s="343"/>
      <c r="BC1157" s="346"/>
      <c r="BD1157" s="347"/>
      <c r="BE1157" s="359"/>
      <c r="BF1157" s="328"/>
      <c r="BG1157" s="329"/>
      <c r="BH1157" s="330"/>
      <c r="BI1157" s="328"/>
      <c r="BJ1157" s="329"/>
      <c r="BK1157" s="329"/>
      <c r="BL1157" s="329"/>
      <c r="BM1157" s="330"/>
      <c r="BN1157" s="346"/>
      <c r="BO1157" s="322"/>
      <c r="BP1157" s="347"/>
      <c r="BQ1157" s="346"/>
      <c r="BR1157" s="347"/>
      <c r="BS1157" s="362"/>
      <c r="BT1157" s="328"/>
      <c r="BU1157" s="329"/>
      <c r="BV1157" s="329"/>
      <c r="BW1157" s="330"/>
    </row>
    <row r="1158" spans="1:75" ht="12.75" customHeight="1" x14ac:dyDescent="0.2">
      <c r="A1158" s="171">
        <v>27</v>
      </c>
      <c r="B1158" s="135" t="s">
        <v>103</v>
      </c>
      <c r="C1158" s="135" t="s">
        <v>104</v>
      </c>
      <c r="D1158" s="337" t="s">
        <v>105</v>
      </c>
      <c r="E1158" s="324"/>
      <c r="F1158" s="324"/>
      <c r="G1158" s="324"/>
      <c r="H1158" s="338"/>
      <c r="I1158" s="337" t="s">
        <v>105</v>
      </c>
      <c r="J1158" s="324"/>
      <c r="K1158" s="324"/>
      <c r="L1158" s="324"/>
      <c r="M1158" s="338"/>
      <c r="N1158" s="337" t="s">
        <v>105</v>
      </c>
      <c r="O1158" s="324"/>
      <c r="P1158" s="324"/>
      <c r="Q1158" s="338"/>
      <c r="R1158" s="337" t="s">
        <v>106</v>
      </c>
      <c r="S1158" s="324"/>
      <c r="T1158" s="338"/>
      <c r="U1158" s="337" t="s">
        <v>106</v>
      </c>
      <c r="V1158" s="324"/>
      <c r="W1158" s="338"/>
      <c r="X1158" s="337" t="s">
        <v>107</v>
      </c>
      <c r="Y1158" s="338"/>
      <c r="Z1158" s="337" t="s">
        <v>105</v>
      </c>
      <c r="AA1158" s="324"/>
      <c r="AB1158" s="338"/>
      <c r="AC1158" s="344"/>
      <c r="AD1158" s="344"/>
      <c r="AE1158" s="328"/>
      <c r="AF1158" s="329"/>
      <c r="AG1158" s="329"/>
      <c r="AH1158" s="330"/>
      <c r="AI1158" s="344"/>
      <c r="AJ1158" s="344"/>
      <c r="AK1158" s="328"/>
      <c r="AL1158" s="329"/>
      <c r="AM1158" s="329"/>
      <c r="AN1158" s="330"/>
      <c r="AO1158" s="344"/>
      <c r="AP1158" s="344"/>
      <c r="AQ1158" s="328"/>
      <c r="AR1158" s="329"/>
      <c r="AS1158" s="329"/>
      <c r="AT1158" s="330"/>
      <c r="AU1158" s="344"/>
      <c r="AV1158" s="344"/>
      <c r="AW1158" s="328"/>
      <c r="AX1158" s="329"/>
      <c r="AY1158" s="329"/>
      <c r="AZ1158" s="330"/>
      <c r="BA1158" s="344"/>
      <c r="BB1158" s="344"/>
      <c r="BC1158" s="328"/>
      <c r="BD1158" s="330"/>
      <c r="BE1158" s="360"/>
      <c r="BF1158" s="350" t="s">
        <v>108</v>
      </c>
      <c r="BG1158" s="324"/>
      <c r="BH1158" s="338"/>
      <c r="BI1158" s="337" t="s">
        <v>109</v>
      </c>
      <c r="BJ1158" s="338"/>
      <c r="BK1158" s="337" t="s">
        <v>110</v>
      </c>
      <c r="BL1158" s="324"/>
      <c r="BM1158" s="338"/>
      <c r="BN1158" s="328"/>
      <c r="BO1158" s="329"/>
      <c r="BP1158" s="330"/>
      <c r="BQ1158" s="328"/>
      <c r="BR1158" s="330"/>
      <c r="BS1158" s="159" t="s">
        <v>104</v>
      </c>
      <c r="BT1158" s="337" t="s">
        <v>111</v>
      </c>
      <c r="BU1158" s="324"/>
      <c r="BV1158" s="324"/>
      <c r="BW1158" s="338"/>
    </row>
    <row r="1159" spans="1:75" ht="12.75" customHeight="1" x14ac:dyDescent="0.2">
      <c r="A1159" s="171">
        <v>27</v>
      </c>
      <c r="B1159" s="160" t="s">
        <v>87</v>
      </c>
      <c r="C1159" s="160" t="s">
        <v>19</v>
      </c>
      <c r="D1159" s="339"/>
      <c r="E1159" s="315"/>
      <c r="F1159" s="315"/>
      <c r="G1159" s="315"/>
      <c r="H1159" s="318"/>
      <c r="I1159" s="339"/>
      <c r="J1159" s="315"/>
      <c r="K1159" s="315"/>
      <c r="L1159" s="315"/>
      <c r="M1159" s="318"/>
      <c r="N1159" s="340" t="str">
        <f t="shared" ref="N1159:N1182" si="109">IF(D1159="","",INT(VLOOKUP($J$7,$DH$6:$DO$31,3,FALSE)+D1159))</f>
        <v/>
      </c>
      <c r="O1159" s="315"/>
      <c r="P1159" s="315"/>
      <c r="Q1159" s="318"/>
      <c r="R1159" s="339"/>
      <c r="S1159" s="315"/>
      <c r="T1159" s="318"/>
      <c r="U1159" s="339"/>
      <c r="V1159" s="315"/>
      <c r="W1159" s="318"/>
      <c r="X1159" s="340" t="str">
        <f t="shared" ref="X1159:X1182" si="110">IF(OR(U1159="",U1159&gt;R1159),"",100*(Z1159/(6.11*EXP((17.27*R1159)/(237.3+R1159)))))</f>
        <v/>
      </c>
      <c r="Y1159" s="318"/>
      <c r="Z1159" s="339" t="str">
        <f t="shared" ref="Z1159:Z1182" si="111">IF(OR(U1159="",U1159&gt;R1159),"",6.11*EXP((17.7*U1159/(243.5+U1159))))</f>
        <v/>
      </c>
      <c r="AA1159" s="315"/>
      <c r="AB1159" s="318"/>
      <c r="AC1159" s="138"/>
      <c r="AD1159" s="139"/>
      <c r="AE1159" s="340"/>
      <c r="AF1159" s="315"/>
      <c r="AG1159" s="315"/>
      <c r="AH1159" s="318"/>
      <c r="AI1159" s="140"/>
      <c r="AJ1159" s="139"/>
      <c r="AK1159" s="340"/>
      <c r="AL1159" s="315"/>
      <c r="AM1159" s="315"/>
      <c r="AN1159" s="318"/>
      <c r="AO1159" s="140"/>
      <c r="AP1159" s="139"/>
      <c r="AQ1159" s="340"/>
      <c r="AR1159" s="315"/>
      <c r="AS1159" s="315"/>
      <c r="AT1159" s="318"/>
      <c r="AU1159" s="140"/>
      <c r="AV1159" s="139"/>
      <c r="AW1159" s="340"/>
      <c r="AX1159" s="315"/>
      <c r="AY1159" s="315"/>
      <c r="AZ1159" s="318"/>
      <c r="BA1159" s="140"/>
      <c r="BB1159" s="141"/>
      <c r="BC1159" s="340"/>
      <c r="BD1159" s="318"/>
      <c r="BE1159" s="161"/>
      <c r="BF1159" s="341"/>
      <c r="BG1159" s="315"/>
      <c r="BH1159" s="318"/>
      <c r="BI1159" s="340"/>
      <c r="BJ1159" s="318"/>
      <c r="BK1159" s="339" t="str">
        <f t="shared" ref="BK1159:BK1182" si="112">IF(BI1159="","",BI1159/1.94384)</f>
        <v/>
      </c>
      <c r="BL1159" s="315"/>
      <c r="BM1159" s="318"/>
      <c r="BN1159" s="341"/>
      <c r="BO1159" s="315"/>
      <c r="BP1159" s="318"/>
      <c r="BQ1159" s="341"/>
      <c r="BR1159" s="318"/>
      <c r="BS1159" s="142" t="s">
        <v>101</v>
      </c>
      <c r="BT1159" s="339"/>
      <c r="BU1159" s="315"/>
      <c r="BV1159" s="315"/>
      <c r="BW1159" s="318"/>
    </row>
    <row r="1160" spans="1:75" ht="12.75" customHeight="1" x14ac:dyDescent="0.2">
      <c r="A1160" s="171">
        <v>27</v>
      </c>
      <c r="B1160" s="162" t="s">
        <v>94</v>
      </c>
      <c r="C1160" s="162" t="s">
        <v>27</v>
      </c>
      <c r="D1160" s="335"/>
      <c r="E1160" s="302"/>
      <c r="F1160" s="302"/>
      <c r="G1160" s="302"/>
      <c r="H1160" s="303"/>
      <c r="I1160" s="335"/>
      <c r="J1160" s="302"/>
      <c r="K1160" s="302"/>
      <c r="L1160" s="302"/>
      <c r="M1160" s="303"/>
      <c r="N1160" s="336" t="str">
        <f t="shared" si="109"/>
        <v/>
      </c>
      <c r="O1160" s="302"/>
      <c r="P1160" s="302"/>
      <c r="Q1160" s="303"/>
      <c r="R1160" s="335"/>
      <c r="S1160" s="302"/>
      <c r="T1160" s="303"/>
      <c r="U1160" s="335"/>
      <c r="V1160" s="302"/>
      <c r="W1160" s="303"/>
      <c r="X1160" s="336" t="str">
        <f t="shared" si="110"/>
        <v/>
      </c>
      <c r="Y1160" s="303"/>
      <c r="Z1160" s="335" t="str">
        <f t="shared" si="111"/>
        <v/>
      </c>
      <c r="AA1160" s="302"/>
      <c r="AB1160" s="303"/>
      <c r="AC1160" s="144"/>
      <c r="AD1160" s="145"/>
      <c r="AE1160" s="336"/>
      <c r="AF1160" s="302"/>
      <c r="AG1160" s="302"/>
      <c r="AH1160" s="303"/>
      <c r="AI1160" s="146"/>
      <c r="AJ1160" s="145"/>
      <c r="AK1160" s="336"/>
      <c r="AL1160" s="302"/>
      <c r="AM1160" s="302"/>
      <c r="AN1160" s="303"/>
      <c r="AO1160" s="146"/>
      <c r="AP1160" s="145"/>
      <c r="AQ1160" s="336"/>
      <c r="AR1160" s="302"/>
      <c r="AS1160" s="302"/>
      <c r="AT1160" s="303"/>
      <c r="AU1160" s="146"/>
      <c r="AV1160" s="145"/>
      <c r="AW1160" s="336"/>
      <c r="AX1160" s="302"/>
      <c r="AY1160" s="302"/>
      <c r="AZ1160" s="303"/>
      <c r="BA1160" s="146"/>
      <c r="BB1160" s="145"/>
      <c r="BC1160" s="336"/>
      <c r="BD1160" s="303"/>
      <c r="BE1160" s="163"/>
      <c r="BF1160" s="306"/>
      <c r="BG1160" s="302"/>
      <c r="BH1160" s="303"/>
      <c r="BI1160" s="336"/>
      <c r="BJ1160" s="303"/>
      <c r="BK1160" s="335" t="str">
        <f t="shared" si="112"/>
        <v/>
      </c>
      <c r="BL1160" s="302"/>
      <c r="BM1160" s="303"/>
      <c r="BN1160" s="306"/>
      <c r="BO1160" s="302"/>
      <c r="BP1160" s="303"/>
      <c r="BQ1160" s="306"/>
      <c r="BR1160" s="303"/>
      <c r="BS1160" s="147" t="s">
        <v>117</v>
      </c>
      <c r="BT1160" s="335"/>
      <c r="BU1160" s="302"/>
      <c r="BV1160" s="302"/>
      <c r="BW1160" s="303"/>
    </row>
    <row r="1161" spans="1:75" ht="12.75" customHeight="1" x14ac:dyDescent="0.2">
      <c r="A1161" s="171">
        <v>27</v>
      </c>
      <c r="B1161" s="162" t="s">
        <v>101</v>
      </c>
      <c r="C1161" s="162" t="s">
        <v>33</v>
      </c>
      <c r="D1161" s="335"/>
      <c r="E1161" s="302"/>
      <c r="F1161" s="302"/>
      <c r="G1161" s="302"/>
      <c r="H1161" s="303"/>
      <c r="I1161" s="335"/>
      <c r="J1161" s="302"/>
      <c r="K1161" s="302"/>
      <c r="L1161" s="302"/>
      <c r="M1161" s="303"/>
      <c r="N1161" s="336" t="str">
        <f t="shared" si="109"/>
        <v/>
      </c>
      <c r="O1161" s="302"/>
      <c r="P1161" s="302"/>
      <c r="Q1161" s="303"/>
      <c r="R1161" s="335"/>
      <c r="S1161" s="302"/>
      <c r="T1161" s="303"/>
      <c r="U1161" s="335"/>
      <c r="V1161" s="302"/>
      <c r="W1161" s="303"/>
      <c r="X1161" s="336" t="str">
        <f t="shared" si="110"/>
        <v/>
      </c>
      <c r="Y1161" s="303"/>
      <c r="Z1161" s="335" t="str">
        <f t="shared" si="111"/>
        <v/>
      </c>
      <c r="AA1161" s="302"/>
      <c r="AB1161" s="303"/>
      <c r="AC1161" s="144"/>
      <c r="AD1161" s="145"/>
      <c r="AE1161" s="336"/>
      <c r="AF1161" s="302"/>
      <c r="AG1161" s="302"/>
      <c r="AH1161" s="303"/>
      <c r="AI1161" s="146"/>
      <c r="AJ1161" s="145"/>
      <c r="AK1161" s="336"/>
      <c r="AL1161" s="302"/>
      <c r="AM1161" s="302"/>
      <c r="AN1161" s="303"/>
      <c r="AO1161" s="146"/>
      <c r="AP1161" s="145"/>
      <c r="AQ1161" s="336"/>
      <c r="AR1161" s="302"/>
      <c r="AS1161" s="302"/>
      <c r="AT1161" s="303"/>
      <c r="AU1161" s="146"/>
      <c r="AV1161" s="145"/>
      <c r="AW1161" s="336"/>
      <c r="AX1161" s="302"/>
      <c r="AY1161" s="302"/>
      <c r="AZ1161" s="303"/>
      <c r="BA1161" s="146"/>
      <c r="BB1161" s="145"/>
      <c r="BC1161" s="336"/>
      <c r="BD1161" s="303"/>
      <c r="BE1161" s="163"/>
      <c r="BF1161" s="306"/>
      <c r="BG1161" s="302"/>
      <c r="BH1161" s="303"/>
      <c r="BI1161" s="336"/>
      <c r="BJ1161" s="303"/>
      <c r="BK1161" s="335" t="str">
        <f t="shared" si="112"/>
        <v/>
      </c>
      <c r="BL1161" s="302"/>
      <c r="BM1161" s="303"/>
      <c r="BN1161" s="306"/>
      <c r="BO1161" s="302"/>
      <c r="BP1161" s="303"/>
      <c r="BQ1161" s="306"/>
      <c r="BR1161" s="303"/>
      <c r="BS1161" s="148">
        <v>10</v>
      </c>
      <c r="BT1161" s="335"/>
      <c r="BU1161" s="302"/>
      <c r="BV1161" s="302"/>
      <c r="BW1161" s="303"/>
    </row>
    <row r="1162" spans="1:75" ht="12.75" customHeight="1" x14ac:dyDescent="0.2">
      <c r="A1162" s="171">
        <v>27</v>
      </c>
      <c r="B1162" s="162" t="s">
        <v>117</v>
      </c>
      <c r="C1162" s="162" t="s">
        <v>47</v>
      </c>
      <c r="D1162" s="335"/>
      <c r="E1162" s="302"/>
      <c r="F1162" s="302"/>
      <c r="G1162" s="302"/>
      <c r="H1162" s="303"/>
      <c r="I1162" s="335"/>
      <c r="J1162" s="302"/>
      <c r="K1162" s="302"/>
      <c r="L1162" s="302"/>
      <c r="M1162" s="303"/>
      <c r="N1162" s="336" t="str">
        <f t="shared" si="109"/>
        <v/>
      </c>
      <c r="O1162" s="302"/>
      <c r="P1162" s="302"/>
      <c r="Q1162" s="303"/>
      <c r="R1162" s="335"/>
      <c r="S1162" s="302"/>
      <c r="T1162" s="303"/>
      <c r="U1162" s="335"/>
      <c r="V1162" s="302"/>
      <c r="W1162" s="303"/>
      <c r="X1162" s="336" t="str">
        <f t="shared" si="110"/>
        <v/>
      </c>
      <c r="Y1162" s="303"/>
      <c r="Z1162" s="335" t="str">
        <f t="shared" si="111"/>
        <v/>
      </c>
      <c r="AA1162" s="302"/>
      <c r="AB1162" s="303"/>
      <c r="AC1162" s="144"/>
      <c r="AD1162" s="145"/>
      <c r="AE1162" s="336"/>
      <c r="AF1162" s="302"/>
      <c r="AG1162" s="302"/>
      <c r="AH1162" s="303"/>
      <c r="AI1162" s="146"/>
      <c r="AJ1162" s="145"/>
      <c r="AK1162" s="336"/>
      <c r="AL1162" s="302"/>
      <c r="AM1162" s="302"/>
      <c r="AN1162" s="303"/>
      <c r="AO1162" s="146"/>
      <c r="AP1162" s="145"/>
      <c r="AQ1162" s="336"/>
      <c r="AR1162" s="302"/>
      <c r="AS1162" s="302"/>
      <c r="AT1162" s="303"/>
      <c r="AU1162" s="146"/>
      <c r="AV1162" s="145"/>
      <c r="AW1162" s="336"/>
      <c r="AX1162" s="302"/>
      <c r="AY1162" s="302"/>
      <c r="AZ1162" s="303"/>
      <c r="BA1162" s="146"/>
      <c r="BB1162" s="145"/>
      <c r="BC1162" s="336"/>
      <c r="BD1162" s="303"/>
      <c r="BE1162" s="163"/>
      <c r="BF1162" s="306"/>
      <c r="BG1162" s="302"/>
      <c r="BH1162" s="303"/>
      <c r="BI1162" s="336"/>
      <c r="BJ1162" s="303"/>
      <c r="BK1162" s="335" t="str">
        <f t="shared" si="112"/>
        <v/>
      </c>
      <c r="BL1162" s="302"/>
      <c r="BM1162" s="303"/>
      <c r="BN1162" s="306"/>
      <c r="BO1162" s="302"/>
      <c r="BP1162" s="303"/>
      <c r="BQ1162" s="306"/>
      <c r="BR1162" s="303"/>
      <c r="BS1162" s="148">
        <v>11</v>
      </c>
      <c r="BT1162" s="335"/>
      <c r="BU1162" s="302"/>
      <c r="BV1162" s="302"/>
      <c r="BW1162" s="303"/>
    </row>
    <row r="1163" spans="1:75" ht="12.75" customHeight="1" x14ac:dyDescent="0.2">
      <c r="A1163" s="171">
        <v>27</v>
      </c>
      <c r="B1163" s="163" t="s">
        <v>145</v>
      </c>
      <c r="C1163" s="163" t="s">
        <v>75</v>
      </c>
      <c r="D1163" s="335"/>
      <c r="E1163" s="302"/>
      <c r="F1163" s="302"/>
      <c r="G1163" s="302"/>
      <c r="H1163" s="303"/>
      <c r="I1163" s="335"/>
      <c r="J1163" s="302"/>
      <c r="K1163" s="302"/>
      <c r="L1163" s="302"/>
      <c r="M1163" s="303"/>
      <c r="N1163" s="336" t="str">
        <f t="shared" si="109"/>
        <v/>
      </c>
      <c r="O1163" s="302"/>
      <c r="P1163" s="302"/>
      <c r="Q1163" s="303"/>
      <c r="R1163" s="335"/>
      <c r="S1163" s="302"/>
      <c r="T1163" s="303"/>
      <c r="U1163" s="335"/>
      <c r="V1163" s="302"/>
      <c r="W1163" s="303"/>
      <c r="X1163" s="336" t="str">
        <f t="shared" si="110"/>
        <v/>
      </c>
      <c r="Y1163" s="303"/>
      <c r="Z1163" s="335" t="str">
        <f t="shared" si="111"/>
        <v/>
      </c>
      <c r="AA1163" s="302"/>
      <c r="AB1163" s="303"/>
      <c r="AC1163" s="144"/>
      <c r="AD1163" s="145"/>
      <c r="AE1163" s="336"/>
      <c r="AF1163" s="302"/>
      <c r="AG1163" s="302"/>
      <c r="AH1163" s="303"/>
      <c r="AI1163" s="146"/>
      <c r="AJ1163" s="145"/>
      <c r="AK1163" s="336"/>
      <c r="AL1163" s="302"/>
      <c r="AM1163" s="302"/>
      <c r="AN1163" s="303"/>
      <c r="AO1163" s="146"/>
      <c r="AP1163" s="145"/>
      <c r="AQ1163" s="336"/>
      <c r="AR1163" s="302"/>
      <c r="AS1163" s="302"/>
      <c r="AT1163" s="303"/>
      <c r="AU1163" s="146"/>
      <c r="AV1163" s="145"/>
      <c r="AW1163" s="336"/>
      <c r="AX1163" s="302"/>
      <c r="AY1163" s="302"/>
      <c r="AZ1163" s="303"/>
      <c r="BA1163" s="146"/>
      <c r="BB1163" s="145"/>
      <c r="BC1163" s="336"/>
      <c r="BD1163" s="303"/>
      <c r="BE1163" s="163"/>
      <c r="BF1163" s="306"/>
      <c r="BG1163" s="302"/>
      <c r="BH1163" s="303"/>
      <c r="BI1163" s="336"/>
      <c r="BJ1163" s="303"/>
      <c r="BK1163" s="335" t="str">
        <f t="shared" si="112"/>
        <v/>
      </c>
      <c r="BL1163" s="302"/>
      <c r="BM1163" s="303"/>
      <c r="BN1163" s="306"/>
      <c r="BO1163" s="302"/>
      <c r="BP1163" s="303"/>
      <c r="BQ1163" s="306"/>
      <c r="BR1163" s="303"/>
      <c r="BS1163" s="148">
        <v>12</v>
      </c>
      <c r="BT1163" s="335"/>
      <c r="BU1163" s="302"/>
      <c r="BV1163" s="302"/>
      <c r="BW1163" s="303"/>
    </row>
    <row r="1164" spans="1:75" ht="12.75" customHeight="1" x14ac:dyDescent="0.2">
      <c r="A1164" s="171">
        <v>27</v>
      </c>
      <c r="B1164" s="163" t="s">
        <v>151</v>
      </c>
      <c r="C1164" s="163" t="s">
        <v>87</v>
      </c>
      <c r="D1164" s="335"/>
      <c r="E1164" s="302"/>
      <c r="F1164" s="302"/>
      <c r="G1164" s="302"/>
      <c r="H1164" s="303"/>
      <c r="I1164" s="335"/>
      <c r="J1164" s="302"/>
      <c r="K1164" s="302"/>
      <c r="L1164" s="302"/>
      <c r="M1164" s="303"/>
      <c r="N1164" s="336" t="str">
        <f t="shared" si="109"/>
        <v/>
      </c>
      <c r="O1164" s="302"/>
      <c r="P1164" s="302"/>
      <c r="Q1164" s="303"/>
      <c r="R1164" s="335"/>
      <c r="S1164" s="302"/>
      <c r="T1164" s="303"/>
      <c r="U1164" s="335"/>
      <c r="V1164" s="302"/>
      <c r="W1164" s="303"/>
      <c r="X1164" s="336" t="str">
        <f t="shared" si="110"/>
        <v/>
      </c>
      <c r="Y1164" s="303"/>
      <c r="Z1164" s="335" t="str">
        <f t="shared" si="111"/>
        <v/>
      </c>
      <c r="AA1164" s="302"/>
      <c r="AB1164" s="303"/>
      <c r="AC1164" s="144"/>
      <c r="AD1164" s="145"/>
      <c r="AE1164" s="336"/>
      <c r="AF1164" s="302"/>
      <c r="AG1164" s="302"/>
      <c r="AH1164" s="303"/>
      <c r="AI1164" s="146"/>
      <c r="AJ1164" s="145"/>
      <c r="AK1164" s="336"/>
      <c r="AL1164" s="302"/>
      <c r="AM1164" s="302"/>
      <c r="AN1164" s="303"/>
      <c r="AO1164" s="146"/>
      <c r="AP1164" s="145"/>
      <c r="AQ1164" s="336"/>
      <c r="AR1164" s="302"/>
      <c r="AS1164" s="302"/>
      <c r="AT1164" s="303"/>
      <c r="AU1164" s="146"/>
      <c r="AV1164" s="145"/>
      <c r="AW1164" s="336"/>
      <c r="AX1164" s="302"/>
      <c r="AY1164" s="302"/>
      <c r="AZ1164" s="303"/>
      <c r="BA1164" s="146"/>
      <c r="BB1164" s="145"/>
      <c r="BC1164" s="336"/>
      <c r="BD1164" s="303"/>
      <c r="BE1164" s="163"/>
      <c r="BF1164" s="306"/>
      <c r="BG1164" s="302"/>
      <c r="BH1164" s="303"/>
      <c r="BI1164" s="336"/>
      <c r="BJ1164" s="303"/>
      <c r="BK1164" s="335" t="str">
        <f t="shared" si="112"/>
        <v/>
      </c>
      <c r="BL1164" s="302"/>
      <c r="BM1164" s="303"/>
      <c r="BN1164" s="306"/>
      <c r="BO1164" s="302"/>
      <c r="BP1164" s="303"/>
      <c r="BQ1164" s="306"/>
      <c r="BR1164" s="303"/>
      <c r="BS1164" s="148">
        <v>13</v>
      </c>
      <c r="BT1164" s="335"/>
      <c r="BU1164" s="302"/>
      <c r="BV1164" s="302"/>
      <c r="BW1164" s="303"/>
    </row>
    <row r="1165" spans="1:75" ht="12.75" customHeight="1" x14ac:dyDescent="0.2">
      <c r="A1165" s="171">
        <v>27</v>
      </c>
      <c r="B1165" s="163" t="s">
        <v>158</v>
      </c>
      <c r="C1165" s="163" t="s">
        <v>94</v>
      </c>
      <c r="D1165" s="335"/>
      <c r="E1165" s="302"/>
      <c r="F1165" s="302"/>
      <c r="G1165" s="302"/>
      <c r="H1165" s="303"/>
      <c r="I1165" s="335"/>
      <c r="J1165" s="302"/>
      <c r="K1165" s="302"/>
      <c r="L1165" s="302"/>
      <c r="M1165" s="303"/>
      <c r="N1165" s="336" t="str">
        <f t="shared" si="109"/>
        <v/>
      </c>
      <c r="O1165" s="302"/>
      <c r="P1165" s="302"/>
      <c r="Q1165" s="303"/>
      <c r="R1165" s="335"/>
      <c r="S1165" s="302"/>
      <c r="T1165" s="303"/>
      <c r="U1165" s="335"/>
      <c r="V1165" s="302"/>
      <c r="W1165" s="303"/>
      <c r="X1165" s="336" t="str">
        <f t="shared" si="110"/>
        <v/>
      </c>
      <c r="Y1165" s="303"/>
      <c r="Z1165" s="335" t="str">
        <f t="shared" si="111"/>
        <v/>
      </c>
      <c r="AA1165" s="302"/>
      <c r="AB1165" s="303"/>
      <c r="AC1165" s="144"/>
      <c r="AD1165" s="145"/>
      <c r="AE1165" s="336"/>
      <c r="AF1165" s="302"/>
      <c r="AG1165" s="302"/>
      <c r="AH1165" s="303"/>
      <c r="AI1165" s="146"/>
      <c r="AJ1165" s="145"/>
      <c r="AK1165" s="336"/>
      <c r="AL1165" s="302"/>
      <c r="AM1165" s="302"/>
      <c r="AN1165" s="303"/>
      <c r="AO1165" s="146"/>
      <c r="AP1165" s="145"/>
      <c r="AQ1165" s="336"/>
      <c r="AR1165" s="302"/>
      <c r="AS1165" s="302"/>
      <c r="AT1165" s="303"/>
      <c r="AU1165" s="146"/>
      <c r="AV1165" s="145"/>
      <c r="AW1165" s="336"/>
      <c r="AX1165" s="302"/>
      <c r="AY1165" s="302"/>
      <c r="AZ1165" s="303"/>
      <c r="BA1165" s="146"/>
      <c r="BB1165" s="145"/>
      <c r="BC1165" s="336"/>
      <c r="BD1165" s="303"/>
      <c r="BE1165" s="163"/>
      <c r="BF1165" s="306"/>
      <c r="BG1165" s="302"/>
      <c r="BH1165" s="303"/>
      <c r="BI1165" s="336"/>
      <c r="BJ1165" s="303"/>
      <c r="BK1165" s="335" t="str">
        <f t="shared" si="112"/>
        <v/>
      </c>
      <c r="BL1165" s="302"/>
      <c r="BM1165" s="303"/>
      <c r="BN1165" s="306"/>
      <c r="BO1165" s="302"/>
      <c r="BP1165" s="303"/>
      <c r="BQ1165" s="306"/>
      <c r="BR1165" s="303"/>
      <c r="BS1165" s="148">
        <v>14</v>
      </c>
      <c r="BT1165" s="335"/>
      <c r="BU1165" s="302"/>
      <c r="BV1165" s="302"/>
      <c r="BW1165" s="303"/>
    </row>
    <row r="1166" spans="1:75" ht="12.75" customHeight="1" x14ac:dyDescent="0.2">
      <c r="A1166" s="171">
        <v>27</v>
      </c>
      <c r="B1166" s="163" t="s">
        <v>163</v>
      </c>
      <c r="C1166" s="163" t="s">
        <v>101</v>
      </c>
      <c r="D1166" s="335"/>
      <c r="E1166" s="302"/>
      <c r="F1166" s="302"/>
      <c r="G1166" s="302"/>
      <c r="H1166" s="303"/>
      <c r="I1166" s="335"/>
      <c r="J1166" s="302"/>
      <c r="K1166" s="302"/>
      <c r="L1166" s="302"/>
      <c r="M1166" s="303"/>
      <c r="N1166" s="336" t="str">
        <f t="shared" si="109"/>
        <v/>
      </c>
      <c r="O1166" s="302"/>
      <c r="P1166" s="302"/>
      <c r="Q1166" s="303"/>
      <c r="R1166" s="335"/>
      <c r="S1166" s="302"/>
      <c r="T1166" s="303"/>
      <c r="U1166" s="335"/>
      <c r="V1166" s="302"/>
      <c r="W1166" s="303"/>
      <c r="X1166" s="336" t="str">
        <f t="shared" si="110"/>
        <v/>
      </c>
      <c r="Y1166" s="303"/>
      <c r="Z1166" s="335" t="str">
        <f t="shared" si="111"/>
        <v/>
      </c>
      <c r="AA1166" s="302"/>
      <c r="AB1166" s="303"/>
      <c r="AC1166" s="144"/>
      <c r="AD1166" s="145"/>
      <c r="AE1166" s="336"/>
      <c r="AF1166" s="302"/>
      <c r="AG1166" s="302"/>
      <c r="AH1166" s="303"/>
      <c r="AI1166" s="146"/>
      <c r="AJ1166" s="145"/>
      <c r="AK1166" s="336"/>
      <c r="AL1166" s="302"/>
      <c r="AM1166" s="302"/>
      <c r="AN1166" s="303"/>
      <c r="AO1166" s="146"/>
      <c r="AP1166" s="145"/>
      <c r="AQ1166" s="336"/>
      <c r="AR1166" s="302"/>
      <c r="AS1166" s="302"/>
      <c r="AT1166" s="303"/>
      <c r="AU1166" s="146"/>
      <c r="AV1166" s="145"/>
      <c r="AW1166" s="336"/>
      <c r="AX1166" s="302"/>
      <c r="AY1166" s="302"/>
      <c r="AZ1166" s="303"/>
      <c r="BA1166" s="146"/>
      <c r="BB1166" s="145"/>
      <c r="BC1166" s="336"/>
      <c r="BD1166" s="303"/>
      <c r="BE1166" s="163"/>
      <c r="BF1166" s="306"/>
      <c r="BG1166" s="302"/>
      <c r="BH1166" s="303"/>
      <c r="BI1166" s="336"/>
      <c r="BJ1166" s="303"/>
      <c r="BK1166" s="335" t="str">
        <f t="shared" si="112"/>
        <v/>
      </c>
      <c r="BL1166" s="302"/>
      <c r="BM1166" s="303"/>
      <c r="BN1166" s="306"/>
      <c r="BO1166" s="302"/>
      <c r="BP1166" s="303"/>
      <c r="BQ1166" s="306"/>
      <c r="BR1166" s="303"/>
      <c r="BS1166" s="148">
        <v>15</v>
      </c>
      <c r="BT1166" s="335"/>
      <c r="BU1166" s="302"/>
      <c r="BV1166" s="302"/>
      <c r="BW1166" s="303"/>
    </row>
    <row r="1167" spans="1:75" ht="12.75" customHeight="1" x14ac:dyDescent="0.2">
      <c r="A1167" s="171">
        <v>27</v>
      </c>
      <c r="B1167" s="163" t="s">
        <v>171</v>
      </c>
      <c r="C1167" s="163" t="s">
        <v>117</v>
      </c>
      <c r="D1167" s="335"/>
      <c r="E1167" s="302"/>
      <c r="F1167" s="302"/>
      <c r="G1167" s="302"/>
      <c r="H1167" s="303"/>
      <c r="I1167" s="335"/>
      <c r="J1167" s="302"/>
      <c r="K1167" s="302"/>
      <c r="L1167" s="302"/>
      <c r="M1167" s="303"/>
      <c r="N1167" s="336" t="str">
        <f t="shared" si="109"/>
        <v/>
      </c>
      <c r="O1167" s="302"/>
      <c r="P1167" s="302"/>
      <c r="Q1167" s="303"/>
      <c r="R1167" s="335"/>
      <c r="S1167" s="302"/>
      <c r="T1167" s="303"/>
      <c r="U1167" s="335"/>
      <c r="V1167" s="302"/>
      <c r="W1167" s="303"/>
      <c r="X1167" s="336" t="str">
        <f t="shared" si="110"/>
        <v/>
      </c>
      <c r="Y1167" s="303"/>
      <c r="Z1167" s="335" t="str">
        <f t="shared" si="111"/>
        <v/>
      </c>
      <c r="AA1167" s="302"/>
      <c r="AB1167" s="303"/>
      <c r="AC1167" s="144"/>
      <c r="AD1167" s="145"/>
      <c r="AE1167" s="336"/>
      <c r="AF1167" s="302"/>
      <c r="AG1167" s="302"/>
      <c r="AH1167" s="303"/>
      <c r="AI1167" s="146"/>
      <c r="AJ1167" s="145"/>
      <c r="AK1167" s="336"/>
      <c r="AL1167" s="302"/>
      <c r="AM1167" s="302"/>
      <c r="AN1167" s="303"/>
      <c r="AO1167" s="146"/>
      <c r="AP1167" s="145"/>
      <c r="AQ1167" s="336"/>
      <c r="AR1167" s="302"/>
      <c r="AS1167" s="302"/>
      <c r="AT1167" s="303"/>
      <c r="AU1167" s="146"/>
      <c r="AV1167" s="145"/>
      <c r="AW1167" s="336"/>
      <c r="AX1167" s="302"/>
      <c r="AY1167" s="302"/>
      <c r="AZ1167" s="303"/>
      <c r="BA1167" s="146"/>
      <c r="BB1167" s="145"/>
      <c r="BC1167" s="336"/>
      <c r="BD1167" s="303"/>
      <c r="BE1167" s="163"/>
      <c r="BF1167" s="306"/>
      <c r="BG1167" s="302"/>
      <c r="BH1167" s="303"/>
      <c r="BI1167" s="336"/>
      <c r="BJ1167" s="303"/>
      <c r="BK1167" s="335" t="str">
        <f t="shared" si="112"/>
        <v/>
      </c>
      <c r="BL1167" s="302"/>
      <c r="BM1167" s="303"/>
      <c r="BN1167" s="306"/>
      <c r="BO1167" s="302"/>
      <c r="BP1167" s="303"/>
      <c r="BQ1167" s="306"/>
      <c r="BR1167" s="303"/>
      <c r="BS1167" s="148">
        <v>16</v>
      </c>
      <c r="BT1167" s="335"/>
      <c r="BU1167" s="302"/>
      <c r="BV1167" s="302"/>
      <c r="BW1167" s="303"/>
    </row>
    <row r="1168" spans="1:75" ht="12.75" customHeight="1" x14ac:dyDescent="0.2">
      <c r="A1168" s="171">
        <v>27</v>
      </c>
      <c r="B1168" s="163" t="s">
        <v>177</v>
      </c>
      <c r="C1168" s="163" t="s">
        <v>145</v>
      </c>
      <c r="D1168" s="335"/>
      <c r="E1168" s="302"/>
      <c r="F1168" s="302"/>
      <c r="G1168" s="302"/>
      <c r="H1168" s="303"/>
      <c r="I1168" s="335"/>
      <c r="J1168" s="302"/>
      <c r="K1168" s="302"/>
      <c r="L1168" s="302"/>
      <c r="M1168" s="303"/>
      <c r="N1168" s="336" t="str">
        <f t="shared" si="109"/>
        <v/>
      </c>
      <c r="O1168" s="302"/>
      <c r="P1168" s="302"/>
      <c r="Q1168" s="303"/>
      <c r="R1168" s="335"/>
      <c r="S1168" s="302"/>
      <c r="T1168" s="303"/>
      <c r="U1168" s="335"/>
      <c r="V1168" s="302"/>
      <c r="W1168" s="303"/>
      <c r="X1168" s="336" t="str">
        <f t="shared" si="110"/>
        <v/>
      </c>
      <c r="Y1168" s="303"/>
      <c r="Z1168" s="335" t="str">
        <f t="shared" si="111"/>
        <v/>
      </c>
      <c r="AA1168" s="302"/>
      <c r="AB1168" s="303"/>
      <c r="AC1168" s="144"/>
      <c r="AD1168" s="145"/>
      <c r="AE1168" s="336"/>
      <c r="AF1168" s="302"/>
      <c r="AG1168" s="302"/>
      <c r="AH1168" s="303"/>
      <c r="AI1168" s="146"/>
      <c r="AJ1168" s="145"/>
      <c r="AK1168" s="336"/>
      <c r="AL1168" s="302"/>
      <c r="AM1168" s="302"/>
      <c r="AN1168" s="303"/>
      <c r="AO1168" s="146"/>
      <c r="AP1168" s="145"/>
      <c r="AQ1168" s="336"/>
      <c r="AR1168" s="302"/>
      <c r="AS1168" s="302"/>
      <c r="AT1168" s="303"/>
      <c r="AU1168" s="146"/>
      <c r="AV1168" s="145"/>
      <c r="AW1168" s="336"/>
      <c r="AX1168" s="302"/>
      <c r="AY1168" s="302"/>
      <c r="AZ1168" s="303"/>
      <c r="BA1168" s="146"/>
      <c r="BB1168" s="145"/>
      <c r="BC1168" s="336"/>
      <c r="BD1168" s="303"/>
      <c r="BE1168" s="163"/>
      <c r="BF1168" s="306"/>
      <c r="BG1168" s="302"/>
      <c r="BH1168" s="303"/>
      <c r="BI1168" s="336"/>
      <c r="BJ1168" s="303"/>
      <c r="BK1168" s="335" t="str">
        <f t="shared" si="112"/>
        <v/>
      </c>
      <c r="BL1168" s="302"/>
      <c r="BM1168" s="303"/>
      <c r="BN1168" s="306"/>
      <c r="BO1168" s="302"/>
      <c r="BP1168" s="303"/>
      <c r="BQ1168" s="306"/>
      <c r="BR1168" s="303"/>
      <c r="BS1168" s="148">
        <v>17</v>
      </c>
      <c r="BT1168" s="335"/>
      <c r="BU1168" s="302"/>
      <c r="BV1168" s="302"/>
      <c r="BW1168" s="303"/>
    </row>
    <row r="1169" spans="1:75" ht="12.75" customHeight="1" x14ac:dyDescent="0.2">
      <c r="A1169" s="171">
        <v>27</v>
      </c>
      <c r="B1169" s="163" t="s">
        <v>186</v>
      </c>
      <c r="C1169" s="163" t="s">
        <v>151</v>
      </c>
      <c r="D1169" s="335"/>
      <c r="E1169" s="302"/>
      <c r="F1169" s="302"/>
      <c r="G1169" s="302"/>
      <c r="H1169" s="303"/>
      <c r="I1169" s="335"/>
      <c r="J1169" s="302"/>
      <c r="K1169" s="302"/>
      <c r="L1169" s="302"/>
      <c r="M1169" s="303"/>
      <c r="N1169" s="336" t="str">
        <f t="shared" si="109"/>
        <v/>
      </c>
      <c r="O1169" s="302"/>
      <c r="P1169" s="302"/>
      <c r="Q1169" s="303"/>
      <c r="R1169" s="335"/>
      <c r="S1169" s="302"/>
      <c r="T1169" s="303"/>
      <c r="U1169" s="335"/>
      <c r="V1169" s="302"/>
      <c r="W1169" s="303"/>
      <c r="X1169" s="336" t="str">
        <f t="shared" si="110"/>
        <v/>
      </c>
      <c r="Y1169" s="303"/>
      <c r="Z1169" s="335" t="str">
        <f t="shared" si="111"/>
        <v/>
      </c>
      <c r="AA1169" s="302"/>
      <c r="AB1169" s="303"/>
      <c r="AC1169" s="144"/>
      <c r="AD1169" s="145"/>
      <c r="AE1169" s="336"/>
      <c r="AF1169" s="302"/>
      <c r="AG1169" s="302"/>
      <c r="AH1169" s="303"/>
      <c r="AI1169" s="146"/>
      <c r="AJ1169" s="145"/>
      <c r="AK1169" s="336"/>
      <c r="AL1169" s="302"/>
      <c r="AM1169" s="302"/>
      <c r="AN1169" s="303"/>
      <c r="AO1169" s="146"/>
      <c r="AP1169" s="145"/>
      <c r="AQ1169" s="336"/>
      <c r="AR1169" s="302"/>
      <c r="AS1169" s="302"/>
      <c r="AT1169" s="303"/>
      <c r="AU1169" s="146"/>
      <c r="AV1169" s="145"/>
      <c r="AW1169" s="336"/>
      <c r="AX1169" s="302"/>
      <c r="AY1169" s="302"/>
      <c r="AZ1169" s="303"/>
      <c r="BA1169" s="146"/>
      <c r="BB1169" s="145"/>
      <c r="BC1169" s="336"/>
      <c r="BD1169" s="303"/>
      <c r="BE1169" s="163"/>
      <c r="BF1169" s="306"/>
      <c r="BG1169" s="302"/>
      <c r="BH1169" s="303"/>
      <c r="BI1169" s="336"/>
      <c r="BJ1169" s="303"/>
      <c r="BK1169" s="335" t="str">
        <f t="shared" si="112"/>
        <v/>
      </c>
      <c r="BL1169" s="302"/>
      <c r="BM1169" s="303"/>
      <c r="BN1169" s="306"/>
      <c r="BO1169" s="302"/>
      <c r="BP1169" s="303"/>
      <c r="BQ1169" s="306"/>
      <c r="BR1169" s="303"/>
      <c r="BS1169" s="148">
        <v>18</v>
      </c>
      <c r="BT1169" s="335"/>
      <c r="BU1169" s="302"/>
      <c r="BV1169" s="302"/>
      <c r="BW1169" s="303"/>
    </row>
    <row r="1170" spans="1:75" ht="12.75" customHeight="1" x14ac:dyDescent="0.2">
      <c r="A1170" s="171">
        <v>27</v>
      </c>
      <c r="B1170" s="163" t="s">
        <v>195</v>
      </c>
      <c r="C1170" s="163" t="s">
        <v>158</v>
      </c>
      <c r="D1170" s="335"/>
      <c r="E1170" s="302"/>
      <c r="F1170" s="302"/>
      <c r="G1170" s="302"/>
      <c r="H1170" s="303"/>
      <c r="I1170" s="335"/>
      <c r="J1170" s="302"/>
      <c r="K1170" s="302"/>
      <c r="L1170" s="302"/>
      <c r="M1170" s="303"/>
      <c r="N1170" s="336" t="str">
        <f t="shared" si="109"/>
        <v/>
      </c>
      <c r="O1170" s="302"/>
      <c r="P1170" s="302"/>
      <c r="Q1170" s="303"/>
      <c r="R1170" s="335"/>
      <c r="S1170" s="302"/>
      <c r="T1170" s="303"/>
      <c r="U1170" s="335"/>
      <c r="V1170" s="302"/>
      <c r="W1170" s="303"/>
      <c r="X1170" s="336" t="str">
        <f t="shared" si="110"/>
        <v/>
      </c>
      <c r="Y1170" s="303"/>
      <c r="Z1170" s="335" t="str">
        <f t="shared" si="111"/>
        <v/>
      </c>
      <c r="AA1170" s="302"/>
      <c r="AB1170" s="303"/>
      <c r="AC1170" s="144"/>
      <c r="AD1170" s="145"/>
      <c r="AE1170" s="336"/>
      <c r="AF1170" s="302"/>
      <c r="AG1170" s="302"/>
      <c r="AH1170" s="303"/>
      <c r="AI1170" s="146"/>
      <c r="AJ1170" s="145"/>
      <c r="AK1170" s="336"/>
      <c r="AL1170" s="302"/>
      <c r="AM1170" s="302"/>
      <c r="AN1170" s="303"/>
      <c r="AO1170" s="146"/>
      <c r="AP1170" s="145"/>
      <c r="AQ1170" s="336"/>
      <c r="AR1170" s="302"/>
      <c r="AS1170" s="302"/>
      <c r="AT1170" s="303"/>
      <c r="AU1170" s="146"/>
      <c r="AV1170" s="145"/>
      <c r="AW1170" s="336"/>
      <c r="AX1170" s="302"/>
      <c r="AY1170" s="302"/>
      <c r="AZ1170" s="303"/>
      <c r="BA1170" s="146"/>
      <c r="BB1170" s="145"/>
      <c r="BC1170" s="336"/>
      <c r="BD1170" s="303"/>
      <c r="BE1170" s="163"/>
      <c r="BF1170" s="306"/>
      <c r="BG1170" s="302"/>
      <c r="BH1170" s="303"/>
      <c r="BI1170" s="336"/>
      <c r="BJ1170" s="303"/>
      <c r="BK1170" s="335" t="str">
        <f t="shared" si="112"/>
        <v/>
      </c>
      <c r="BL1170" s="302"/>
      <c r="BM1170" s="303"/>
      <c r="BN1170" s="306"/>
      <c r="BO1170" s="302"/>
      <c r="BP1170" s="303"/>
      <c r="BQ1170" s="306"/>
      <c r="BR1170" s="303"/>
      <c r="BS1170" s="148">
        <v>19</v>
      </c>
      <c r="BT1170" s="335"/>
      <c r="BU1170" s="302"/>
      <c r="BV1170" s="302"/>
      <c r="BW1170" s="303"/>
    </row>
    <row r="1171" spans="1:75" ht="12.75" customHeight="1" x14ac:dyDescent="0.2">
      <c r="A1171" s="171">
        <v>27</v>
      </c>
      <c r="B1171" s="163" t="s">
        <v>201</v>
      </c>
      <c r="C1171" s="163" t="s">
        <v>163</v>
      </c>
      <c r="D1171" s="335"/>
      <c r="E1171" s="302"/>
      <c r="F1171" s="302"/>
      <c r="G1171" s="302"/>
      <c r="H1171" s="303"/>
      <c r="I1171" s="335"/>
      <c r="J1171" s="302"/>
      <c r="K1171" s="302"/>
      <c r="L1171" s="302"/>
      <c r="M1171" s="303"/>
      <c r="N1171" s="336" t="str">
        <f t="shared" si="109"/>
        <v/>
      </c>
      <c r="O1171" s="302"/>
      <c r="P1171" s="302"/>
      <c r="Q1171" s="303"/>
      <c r="R1171" s="335"/>
      <c r="S1171" s="302"/>
      <c r="T1171" s="303"/>
      <c r="U1171" s="335"/>
      <c r="V1171" s="302"/>
      <c r="W1171" s="303"/>
      <c r="X1171" s="336" t="str">
        <f t="shared" si="110"/>
        <v/>
      </c>
      <c r="Y1171" s="303"/>
      <c r="Z1171" s="335" t="str">
        <f t="shared" si="111"/>
        <v/>
      </c>
      <c r="AA1171" s="302"/>
      <c r="AB1171" s="303"/>
      <c r="AC1171" s="144"/>
      <c r="AD1171" s="145"/>
      <c r="AE1171" s="336"/>
      <c r="AF1171" s="302"/>
      <c r="AG1171" s="302"/>
      <c r="AH1171" s="303"/>
      <c r="AI1171" s="146"/>
      <c r="AJ1171" s="145"/>
      <c r="AK1171" s="336"/>
      <c r="AL1171" s="302"/>
      <c r="AM1171" s="302"/>
      <c r="AN1171" s="303"/>
      <c r="AO1171" s="146"/>
      <c r="AP1171" s="145"/>
      <c r="AQ1171" s="336"/>
      <c r="AR1171" s="302"/>
      <c r="AS1171" s="302"/>
      <c r="AT1171" s="303"/>
      <c r="AU1171" s="146"/>
      <c r="AV1171" s="145"/>
      <c r="AW1171" s="336"/>
      <c r="AX1171" s="302"/>
      <c r="AY1171" s="302"/>
      <c r="AZ1171" s="303"/>
      <c r="BA1171" s="146"/>
      <c r="BB1171" s="145"/>
      <c r="BC1171" s="336"/>
      <c r="BD1171" s="303"/>
      <c r="BE1171" s="163"/>
      <c r="BF1171" s="306"/>
      <c r="BG1171" s="302"/>
      <c r="BH1171" s="303"/>
      <c r="BI1171" s="336"/>
      <c r="BJ1171" s="303"/>
      <c r="BK1171" s="335" t="str">
        <f t="shared" si="112"/>
        <v/>
      </c>
      <c r="BL1171" s="302"/>
      <c r="BM1171" s="303"/>
      <c r="BN1171" s="306"/>
      <c r="BO1171" s="302"/>
      <c r="BP1171" s="303"/>
      <c r="BQ1171" s="306"/>
      <c r="BR1171" s="303"/>
      <c r="BS1171" s="148">
        <v>20</v>
      </c>
      <c r="BT1171" s="335"/>
      <c r="BU1171" s="302"/>
      <c r="BV1171" s="302"/>
      <c r="BW1171" s="303"/>
    </row>
    <row r="1172" spans="1:75" ht="12.75" customHeight="1" x14ac:dyDescent="0.2">
      <c r="A1172" s="171">
        <v>27</v>
      </c>
      <c r="B1172" s="163" t="s">
        <v>209</v>
      </c>
      <c r="C1172" s="163" t="s">
        <v>171</v>
      </c>
      <c r="D1172" s="335"/>
      <c r="E1172" s="302"/>
      <c r="F1172" s="302"/>
      <c r="G1172" s="302"/>
      <c r="H1172" s="303"/>
      <c r="I1172" s="335"/>
      <c r="J1172" s="302"/>
      <c r="K1172" s="302"/>
      <c r="L1172" s="302"/>
      <c r="M1172" s="303"/>
      <c r="N1172" s="336" t="str">
        <f t="shared" si="109"/>
        <v/>
      </c>
      <c r="O1172" s="302"/>
      <c r="P1172" s="302"/>
      <c r="Q1172" s="303"/>
      <c r="R1172" s="335"/>
      <c r="S1172" s="302"/>
      <c r="T1172" s="303"/>
      <c r="U1172" s="335"/>
      <c r="V1172" s="302"/>
      <c r="W1172" s="303"/>
      <c r="X1172" s="336" t="str">
        <f t="shared" si="110"/>
        <v/>
      </c>
      <c r="Y1172" s="303"/>
      <c r="Z1172" s="335" t="str">
        <f t="shared" si="111"/>
        <v/>
      </c>
      <c r="AA1172" s="302"/>
      <c r="AB1172" s="303"/>
      <c r="AC1172" s="144"/>
      <c r="AD1172" s="145"/>
      <c r="AE1172" s="336"/>
      <c r="AF1172" s="302"/>
      <c r="AG1172" s="302"/>
      <c r="AH1172" s="303"/>
      <c r="AI1172" s="146"/>
      <c r="AJ1172" s="145"/>
      <c r="AK1172" s="336"/>
      <c r="AL1172" s="302"/>
      <c r="AM1172" s="302"/>
      <c r="AN1172" s="303"/>
      <c r="AO1172" s="146"/>
      <c r="AP1172" s="145"/>
      <c r="AQ1172" s="336"/>
      <c r="AR1172" s="302"/>
      <c r="AS1172" s="302"/>
      <c r="AT1172" s="303"/>
      <c r="AU1172" s="146"/>
      <c r="AV1172" s="145"/>
      <c r="AW1172" s="336"/>
      <c r="AX1172" s="302"/>
      <c r="AY1172" s="302"/>
      <c r="AZ1172" s="303"/>
      <c r="BA1172" s="146"/>
      <c r="BB1172" s="145"/>
      <c r="BC1172" s="336"/>
      <c r="BD1172" s="303"/>
      <c r="BE1172" s="163"/>
      <c r="BF1172" s="306"/>
      <c r="BG1172" s="302"/>
      <c r="BH1172" s="303"/>
      <c r="BI1172" s="336"/>
      <c r="BJ1172" s="303"/>
      <c r="BK1172" s="335" t="str">
        <f t="shared" si="112"/>
        <v/>
      </c>
      <c r="BL1172" s="302"/>
      <c r="BM1172" s="303"/>
      <c r="BN1172" s="306"/>
      <c r="BO1172" s="302"/>
      <c r="BP1172" s="303"/>
      <c r="BQ1172" s="306"/>
      <c r="BR1172" s="303"/>
      <c r="BS1172" s="148">
        <v>21</v>
      </c>
      <c r="BT1172" s="335"/>
      <c r="BU1172" s="302"/>
      <c r="BV1172" s="302"/>
      <c r="BW1172" s="303"/>
    </row>
    <row r="1173" spans="1:75" ht="12.75" customHeight="1" x14ac:dyDescent="0.2">
      <c r="A1173" s="171">
        <v>27</v>
      </c>
      <c r="B1173" s="163" t="s">
        <v>216</v>
      </c>
      <c r="C1173" s="163" t="s">
        <v>177</v>
      </c>
      <c r="D1173" s="335"/>
      <c r="E1173" s="302"/>
      <c r="F1173" s="302"/>
      <c r="G1173" s="302"/>
      <c r="H1173" s="303"/>
      <c r="I1173" s="335"/>
      <c r="J1173" s="302"/>
      <c r="K1173" s="302"/>
      <c r="L1173" s="302"/>
      <c r="M1173" s="303"/>
      <c r="N1173" s="336" t="str">
        <f t="shared" si="109"/>
        <v/>
      </c>
      <c r="O1173" s="302"/>
      <c r="P1173" s="302"/>
      <c r="Q1173" s="303"/>
      <c r="R1173" s="335"/>
      <c r="S1173" s="302"/>
      <c r="T1173" s="303"/>
      <c r="U1173" s="335"/>
      <c r="V1173" s="302"/>
      <c r="W1173" s="303"/>
      <c r="X1173" s="336" t="str">
        <f t="shared" si="110"/>
        <v/>
      </c>
      <c r="Y1173" s="303"/>
      <c r="Z1173" s="335" t="str">
        <f t="shared" si="111"/>
        <v/>
      </c>
      <c r="AA1173" s="302"/>
      <c r="AB1173" s="303"/>
      <c r="AC1173" s="144"/>
      <c r="AD1173" s="145"/>
      <c r="AE1173" s="336"/>
      <c r="AF1173" s="302"/>
      <c r="AG1173" s="302"/>
      <c r="AH1173" s="303"/>
      <c r="AI1173" s="146"/>
      <c r="AJ1173" s="145"/>
      <c r="AK1173" s="336"/>
      <c r="AL1173" s="302"/>
      <c r="AM1173" s="302"/>
      <c r="AN1173" s="303"/>
      <c r="AO1173" s="146"/>
      <c r="AP1173" s="145"/>
      <c r="AQ1173" s="336"/>
      <c r="AR1173" s="302"/>
      <c r="AS1173" s="302"/>
      <c r="AT1173" s="303"/>
      <c r="AU1173" s="146"/>
      <c r="AV1173" s="145"/>
      <c r="AW1173" s="336"/>
      <c r="AX1173" s="302"/>
      <c r="AY1173" s="302"/>
      <c r="AZ1173" s="303"/>
      <c r="BA1173" s="146"/>
      <c r="BB1173" s="145"/>
      <c r="BC1173" s="336"/>
      <c r="BD1173" s="303"/>
      <c r="BE1173" s="163"/>
      <c r="BF1173" s="306"/>
      <c r="BG1173" s="302"/>
      <c r="BH1173" s="303"/>
      <c r="BI1173" s="336"/>
      <c r="BJ1173" s="303"/>
      <c r="BK1173" s="335" t="str">
        <f t="shared" si="112"/>
        <v/>
      </c>
      <c r="BL1173" s="302"/>
      <c r="BM1173" s="303"/>
      <c r="BN1173" s="306"/>
      <c r="BO1173" s="302"/>
      <c r="BP1173" s="303"/>
      <c r="BQ1173" s="306"/>
      <c r="BR1173" s="303"/>
      <c r="BS1173" s="148">
        <v>22</v>
      </c>
      <c r="BT1173" s="335"/>
      <c r="BU1173" s="302"/>
      <c r="BV1173" s="302"/>
      <c r="BW1173" s="303"/>
    </row>
    <row r="1174" spans="1:75" ht="12.75" customHeight="1" x14ac:dyDescent="0.2">
      <c r="A1174" s="171">
        <v>27</v>
      </c>
      <c r="B1174" s="163" t="s">
        <v>224</v>
      </c>
      <c r="C1174" s="163" t="s">
        <v>186</v>
      </c>
      <c r="D1174" s="335"/>
      <c r="E1174" s="302"/>
      <c r="F1174" s="302"/>
      <c r="G1174" s="302"/>
      <c r="H1174" s="303"/>
      <c r="I1174" s="335"/>
      <c r="J1174" s="302"/>
      <c r="K1174" s="302"/>
      <c r="L1174" s="302"/>
      <c r="M1174" s="303"/>
      <c r="N1174" s="336" t="str">
        <f t="shared" si="109"/>
        <v/>
      </c>
      <c r="O1174" s="302"/>
      <c r="P1174" s="302"/>
      <c r="Q1174" s="303"/>
      <c r="R1174" s="335"/>
      <c r="S1174" s="302"/>
      <c r="T1174" s="303"/>
      <c r="U1174" s="335"/>
      <c r="V1174" s="302"/>
      <c r="W1174" s="303"/>
      <c r="X1174" s="336" t="str">
        <f t="shared" si="110"/>
        <v/>
      </c>
      <c r="Y1174" s="303"/>
      <c r="Z1174" s="335" t="str">
        <f t="shared" si="111"/>
        <v/>
      </c>
      <c r="AA1174" s="302"/>
      <c r="AB1174" s="303"/>
      <c r="AC1174" s="144"/>
      <c r="AD1174" s="145"/>
      <c r="AE1174" s="336"/>
      <c r="AF1174" s="302"/>
      <c r="AG1174" s="302"/>
      <c r="AH1174" s="303"/>
      <c r="AI1174" s="146"/>
      <c r="AJ1174" s="145"/>
      <c r="AK1174" s="336"/>
      <c r="AL1174" s="302"/>
      <c r="AM1174" s="302"/>
      <c r="AN1174" s="303"/>
      <c r="AO1174" s="146"/>
      <c r="AP1174" s="145"/>
      <c r="AQ1174" s="336"/>
      <c r="AR1174" s="302"/>
      <c r="AS1174" s="302"/>
      <c r="AT1174" s="303"/>
      <c r="AU1174" s="146"/>
      <c r="AV1174" s="145"/>
      <c r="AW1174" s="336"/>
      <c r="AX1174" s="302"/>
      <c r="AY1174" s="302"/>
      <c r="AZ1174" s="303"/>
      <c r="BA1174" s="146"/>
      <c r="BB1174" s="145"/>
      <c r="BC1174" s="336"/>
      <c r="BD1174" s="303"/>
      <c r="BE1174" s="163"/>
      <c r="BF1174" s="306"/>
      <c r="BG1174" s="302"/>
      <c r="BH1174" s="303"/>
      <c r="BI1174" s="336"/>
      <c r="BJ1174" s="303"/>
      <c r="BK1174" s="335" t="str">
        <f t="shared" si="112"/>
        <v/>
      </c>
      <c r="BL1174" s="302"/>
      <c r="BM1174" s="303"/>
      <c r="BN1174" s="306"/>
      <c r="BO1174" s="302"/>
      <c r="BP1174" s="303"/>
      <c r="BQ1174" s="306"/>
      <c r="BR1174" s="303"/>
      <c r="BS1174" s="148">
        <v>23</v>
      </c>
      <c r="BT1174" s="335"/>
      <c r="BU1174" s="302"/>
      <c r="BV1174" s="302"/>
      <c r="BW1174" s="303"/>
    </row>
    <row r="1175" spans="1:75" ht="12.75" customHeight="1" x14ac:dyDescent="0.2">
      <c r="A1175" s="171">
        <v>27</v>
      </c>
      <c r="B1175" s="163" t="s">
        <v>232</v>
      </c>
      <c r="C1175" s="163" t="s">
        <v>195</v>
      </c>
      <c r="D1175" s="335"/>
      <c r="E1175" s="302"/>
      <c r="F1175" s="302"/>
      <c r="G1175" s="302"/>
      <c r="H1175" s="303"/>
      <c r="I1175" s="335"/>
      <c r="J1175" s="302"/>
      <c r="K1175" s="302"/>
      <c r="L1175" s="302"/>
      <c r="M1175" s="303"/>
      <c r="N1175" s="336" t="str">
        <f t="shared" si="109"/>
        <v/>
      </c>
      <c r="O1175" s="302"/>
      <c r="P1175" s="302"/>
      <c r="Q1175" s="303"/>
      <c r="R1175" s="335"/>
      <c r="S1175" s="302"/>
      <c r="T1175" s="303"/>
      <c r="U1175" s="335"/>
      <c r="V1175" s="302"/>
      <c r="W1175" s="303"/>
      <c r="X1175" s="336" t="str">
        <f t="shared" si="110"/>
        <v/>
      </c>
      <c r="Y1175" s="303"/>
      <c r="Z1175" s="335" t="str">
        <f t="shared" si="111"/>
        <v/>
      </c>
      <c r="AA1175" s="302"/>
      <c r="AB1175" s="303"/>
      <c r="AC1175" s="144"/>
      <c r="AD1175" s="145"/>
      <c r="AE1175" s="336"/>
      <c r="AF1175" s="302"/>
      <c r="AG1175" s="302"/>
      <c r="AH1175" s="303"/>
      <c r="AI1175" s="146"/>
      <c r="AJ1175" s="145"/>
      <c r="AK1175" s="336"/>
      <c r="AL1175" s="302"/>
      <c r="AM1175" s="302"/>
      <c r="AN1175" s="303"/>
      <c r="AO1175" s="146"/>
      <c r="AP1175" s="145"/>
      <c r="AQ1175" s="336"/>
      <c r="AR1175" s="302"/>
      <c r="AS1175" s="302"/>
      <c r="AT1175" s="303"/>
      <c r="AU1175" s="146"/>
      <c r="AV1175" s="145"/>
      <c r="AW1175" s="336"/>
      <c r="AX1175" s="302"/>
      <c r="AY1175" s="302"/>
      <c r="AZ1175" s="303"/>
      <c r="BA1175" s="146"/>
      <c r="BB1175" s="145"/>
      <c r="BC1175" s="336"/>
      <c r="BD1175" s="303"/>
      <c r="BE1175" s="163"/>
      <c r="BF1175" s="306"/>
      <c r="BG1175" s="302"/>
      <c r="BH1175" s="303"/>
      <c r="BI1175" s="336"/>
      <c r="BJ1175" s="303"/>
      <c r="BK1175" s="335" t="str">
        <f t="shared" si="112"/>
        <v/>
      </c>
      <c r="BL1175" s="302"/>
      <c r="BM1175" s="303"/>
      <c r="BN1175" s="306"/>
      <c r="BO1175" s="302"/>
      <c r="BP1175" s="303"/>
      <c r="BQ1175" s="306"/>
      <c r="BR1175" s="303"/>
      <c r="BS1175" s="148">
        <v>24</v>
      </c>
      <c r="BT1175" s="335"/>
      <c r="BU1175" s="302"/>
      <c r="BV1175" s="302"/>
      <c r="BW1175" s="303"/>
    </row>
    <row r="1176" spans="1:75" ht="12.75" customHeight="1" x14ac:dyDescent="0.2">
      <c r="A1176" s="171">
        <v>27</v>
      </c>
      <c r="B1176" s="163" t="s">
        <v>239</v>
      </c>
      <c r="C1176" s="163" t="s">
        <v>201</v>
      </c>
      <c r="D1176" s="335"/>
      <c r="E1176" s="302"/>
      <c r="F1176" s="302"/>
      <c r="G1176" s="302"/>
      <c r="H1176" s="303"/>
      <c r="I1176" s="335"/>
      <c r="J1176" s="302"/>
      <c r="K1176" s="302"/>
      <c r="L1176" s="302"/>
      <c r="M1176" s="303"/>
      <c r="N1176" s="336" t="str">
        <f t="shared" si="109"/>
        <v/>
      </c>
      <c r="O1176" s="302"/>
      <c r="P1176" s="302"/>
      <c r="Q1176" s="303"/>
      <c r="R1176" s="335"/>
      <c r="S1176" s="302"/>
      <c r="T1176" s="303"/>
      <c r="U1176" s="335"/>
      <c r="V1176" s="302"/>
      <c r="W1176" s="303"/>
      <c r="X1176" s="336" t="str">
        <f t="shared" si="110"/>
        <v/>
      </c>
      <c r="Y1176" s="303"/>
      <c r="Z1176" s="335" t="str">
        <f t="shared" si="111"/>
        <v/>
      </c>
      <c r="AA1176" s="302"/>
      <c r="AB1176" s="303"/>
      <c r="AC1176" s="144"/>
      <c r="AD1176" s="145"/>
      <c r="AE1176" s="336"/>
      <c r="AF1176" s="302"/>
      <c r="AG1176" s="302"/>
      <c r="AH1176" s="303"/>
      <c r="AI1176" s="146"/>
      <c r="AJ1176" s="145"/>
      <c r="AK1176" s="336"/>
      <c r="AL1176" s="302"/>
      <c r="AM1176" s="302"/>
      <c r="AN1176" s="303"/>
      <c r="AO1176" s="146"/>
      <c r="AP1176" s="145"/>
      <c r="AQ1176" s="336"/>
      <c r="AR1176" s="302"/>
      <c r="AS1176" s="302"/>
      <c r="AT1176" s="303"/>
      <c r="AU1176" s="146"/>
      <c r="AV1176" s="145"/>
      <c r="AW1176" s="336"/>
      <c r="AX1176" s="302"/>
      <c r="AY1176" s="302"/>
      <c r="AZ1176" s="303"/>
      <c r="BA1176" s="146"/>
      <c r="BB1176" s="145"/>
      <c r="BC1176" s="336"/>
      <c r="BD1176" s="303"/>
      <c r="BE1176" s="163"/>
      <c r="BF1176" s="306"/>
      <c r="BG1176" s="302"/>
      <c r="BH1176" s="303"/>
      <c r="BI1176" s="336"/>
      <c r="BJ1176" s="303"/>
      <c r="BK1176" s="335" t="str">
        <f t="shared" si="112"/>
        <v/>
      </c>
      <c r="BL1176" s="302"/>
      <c r="BM1176" s="303"/>
      <c r="BN1176" s="306"/>
      <c r="BO1176" s="302"/>
      <c r="BP1176" s="303"/>
      <c r="BQ1176" s="306"/>
      <c r="BR1176" s="303"/>
      <c r="BS1176" s="147" t="s">
        <v>19</v>
      </c>
      <c r="BT1176" s="335"/>
      <c r="BU1176" s="302"/>
      <c r="BV1176" s="302"/>
      <c r="BW1176" s="303"/>
    </row>
    <row r="1177" spans="1:75" ht="12.75" customHeight="1" x14ac:dyDescent="0.2">
      <c r="A1177" s="171">
        <v>27</v>
      </c>
      <c r="B1177" s="162" t="s">
        <v>2</v>
      </c>
      <c r="C1177" s="162" t="s">
        <v>209</v>
      </c>
      <c r="D1177" s="335"/>
      <c r="E1177" s="302"/>
      <c r="F1177" s="302"/>
      <c r="G1177" s="302"/>
      <c r="H1177" s="303"/>
      <c r="I1177" s="335"/>
      <c r="J1177" s="302"/>
      <c r="K1177" s="302"/>
      <c r="L1177" s="302"/>
      <c r="M1177" s="303"/>
      <c r="N1177" s="336" t="str">
        <f t="shared" si="109"/>
        <v/>
      </c>
      <c r="O1177" s="302"/>
      <c r="P1177" s="302"/>
      <c r="Q1177" s="303"/>
      <c r="R1177" s="335"/>
      <c r="S1177" s="302"/>
      <c r="T1177" s="303"/>
      <c r="U1177" s="335"/>
      <c r="V1177" s="302"/>
      <c r="W1177" s="303"/>
      <c r="X1177" s="336" t="str">
        <f t="shared" si="110"/>
        <v/>
      </c>
      <c r="Y1177" s="303"/>
      <c r="Z1177" s="335" t="str">
        <f t="shared" si="111"/>
        <v/>
      </c>
      <c r="AA1177" s="302"/>
      <c r="AB1177" s="303"/>
      <c r="AC1177" s="144"/>
      <c r="AD1177" s="145"/>
      <c r="AE1177" s="336"/>
      <c r="AF1177" s="302"/>
      <c r="AG1177" s="302"/>
      <c r="AH1177" s="303"/>
      <c r="AI1177" s="146"/>
      <c r="AJ1177" s="145"/>
      <c r="AK1177" s="336"/>
      <c r="AL1177" s="302"/>
      <c r="AM1177" s="302"/>
      <c r="AN1177" s="303"/>
      <c r="AO1177" s="146"/>
      <c r="AP1177" s="145"/>
      <c r="AQ1177" s="336"/>
      <c r="AR1177" s="302"/>
      <c r="AS1177" s="302"/>
      <c r="AT1177" s="303"/>
      <c r="AU1177" s="146"/>
      <c r="AV1177" s="145"/>
      <c r="AW1177" s="336"/>
      <c r="AX1177" s="302"/>
      <c r="AY1177" s="302"/>
      <c r="AZ1177" s="303"/>
      <c r="BA1177" s="146"/>
      <c r="BB1177" s="145"/>
      <c r="BC1177" s="336"/>
      <c r="BD1177" s="303"/>
      <c r="BE1177" s="163"/>
      <c r="BF1177" s="306"/>
      <c r="BG1177" s="302"/>
      <c r="BH1177" s="303"/>
      <c r="BI1177" s="336"/>
      <c r="BJ1177" s="303"/>
      <c r="BK1177" s="335" t="str">
        <f t="shared" si="112"/>
        <v/>
      </c>
      <c r="BL1177" s="302"/>
      <c r="BM1177" s="303"/>
      <c r="BN1177" s="306"/>
      <c r="BO1177" s="302"/>
      <c r="BP1177" s="303"/>
      <c r="BQ1177" s="306"/>
      <c r="BR1177" s="303"/>
      <c r="BS1177" s="147" t="s">
        <v>27</v>
      </c>
      <c r="BT1177" s="335"/>
      <c r="BU1177" s="302"/>
      <c r="BV1177" s="302"/>
      <c r="BW1177" s="303"/>
    </row>
    <row r="1178" spans="1:75" ht="12.75" customHeight="1" x14ac:dyDescent="0.2">
      <c r="A1178" s="171">
        <v>27</v>
      </c>
      <c r="B1178" s="162" t="s">
        <v>19</v>
      </c>
      <c r="C1178" s="162" t="s">
        <v>216</v>
      </c>
      <c r="D1178" s="335"/>
      <c r="E1178" s="302"/>
      <c r="F1178" s="302"/>
      <c r="G1178" s="302"/>
      <c r="H1178" s="303"/>
      <c r="I1178" s="335"/>
      <c r="J1178" s="302"/>
      <c r="K1178" s="302"/>
      <c r="L1178" s="302"/>
      <c r="M1178" s="303"/>
      <c r="N1178" s="336" t="str">
        <f t="shared" si="109"/>
        <v/>
      </c>
      <c r="O1178" s="302"/>
      <c r="P1178" s="302"/>
      <c r="Q1178" s="303"/>
      <c r="R1178" s="335"/>
      <c r="S1178" s="302"/>
      <c r="T1178" s="303"/>
      <c r="U1178" s="335"/>
      <c r="V1178" s="302"/>
      <c r="W1178" s="303"/>
      <c r="X1178" s="336" t="str">
        <f t="shared" si="110"/>
        <v/>
      </c>
      <c r="Y1178" s="303"/>
      <c r="Z1178" s="335" t="str">
        <f t="shared" si="111"/>
        <v/>
      </c>
      <c r="AA1178" s="302"/>
      <c r="AB1178" s="303"/>
      <c r="AC1178" s="144"/>
      <c r="AD1178" s="145"/>
      <c r="AE1178" s="336"/>
      <c r="AF1178" s="302"/>
      <c r="AG1178" s="302"/>
      <c r="AH1178" s="303"/>
      <c r="AI1178" s="146"/>
      <c r="AJ1178" s="145"/>
      <c r="AK1178" s="336"/>
      <c r="AL1178" s="302"/>
      <c r="AM1178" s="302"/>
      <c r="AN1178" s="303"/>
      <c r="AO1178" s="146"/>
      <c r="AP1178" s="145"/>
      <c r="AQ1178" s="336"/>
      <c r="AR1178" s="302"/>
      <c r="AS1178" s="302"/>
      <c r="AT1178" s="303"/>
      <c r="AU1178" s="146"/>
      <c r="AV1178" s="145"/>
      <c r="AW1178" s="336"/>
      <c r="AX1178" s="302"/>
      <c r="AY1178" s="302"/>
      <c r="AZ1178" s="303"/>
      <c r="BA1178" s="146"/>
      <c r="BB1178" s="145"/>
      <c r="BC1178" s="336"/>
      <c r="BD1178" s="303"/>
      <c r="BE1178" s="163"/>
      <c r="BF1178" s="306"/>
      <c r="BG1178" s="302"/>
      <c r="BH1178" s="303"/>
      <c r="BI1178" s="336"/>
      <c r="BJ1178" s="303"/>
      <c r="BK1178" s="335" t="str">
        <f t="shared" si="112"/>
        <v/>
      </c>
      <c r="BL1178" s="302"/>
      <c r="BM1178" s="303"/>
      <c r="BN1178" s="306"/>
      <c r="BO1178" s="302"/>
      <c r="BP1178" s="303"/>
      <c r="BQ1178" s="306"/>
      <c r="BR1178" s="303"/>
      <c r="BS1178" s="147" t="s">
        <v>33</v>
      </c>
      <c r="BT1178" s="335"/>
      <c r="BU1178" s="302"/>
      <c r="BV1178" s="302"/>
      <c r="BW1178" s="303"/>
    </row>
    <row r="1179" spans="1:75" ht="12.75" customHeight="1" x14ac:dyDescent="0.2">
      <c r="A1179" s="171">
        <v>27</v>
      </c>
      <c r="B1179" s="162" t="s">
        <v>27</v>
      </c>
      <c r="C1179" s="162" t="s">
        <v>224</v>
      </c>
      <c r="D1179" s="335"/>
      <c r="E1179" s="302"/>
      <c r="F1179" s="302"/>
      <c r="G1179" s="302"/>
      <c r="H1179" s="303"/>
      <c r="I1179" s="335"/>
      <c r="J1179" s="302"/>
      <c r="K1179" s="302"/>
      <c r="L1179" s="302"/>
      <c r="M1179" s="303"/>
      <c r="N1179" s="336" t="str">
        <f t="shared" si="109"/>
        <v/>
      </c>
      <c r="O1179" s="302"/>
      <c r="P1179" s="302"/>
      <c r="Q1179" s="303"/>
      <c r="R1179" s="335"/>
      <c r="S1179" s="302"/>
      <c r="T1179" s="303"/>
      <c r="U1179" s="335"/>
      <c r="V1179" s="302"/>
      <c r="W1179" s="303"/>
      <c r="X1179" s="336" t="str">
        <f t="shared" si="110"/>
        <v/>
      </c>
      <c r="Y1179" s="303"/>
      <c r="Z1179" s="335" t="str">
        <f t="shared" si="111"/>
        <v/>
      </c>
      <c r="AA1179" s="302"/>
      <c r="AB1179" s="303"/>
      <c r="AC1179" s="144"/>
      <c r="AD1179" s="145"/>
      <c r="AE1179" s="336"/>
      <c r="AF1179" s="302"/>
      <c r="AG1179" s="302"/>
      <c r="AH1179" s="303"/>
      <c r="AI1179" s="146"/>
      <c r="AJ1179" s="145"/>
      <c r="AK1179" s="336"/>
      <c r="AL1179" s="302"/>
      <c r="AM1179" s="302"/>
      <c r="AN1179" s="303"/>
      <c r="AO1179" s="146"/>
      <c r="AP1179" s="145"/>
      <c r="AQ1179" s="336"/>
      <c r="AR1179" s="302"/>
      <c r="AS1179" s="302"/>
      <c r="AT1179" s="303"/>
      <c r="AU1179" s="146"/>
      <c r="AV1179" s="145"/>
      <c r="AW1179" s="336"/>
      <c r="AX1179" s="302"/>
      <c r="AY1179" s="302"/>
      <c r="AZ1179" s="303"/>
      <c r="BA1179" s="146"/>
      <c r="BB1179" s="145"/>
      <c r="BC1179" s="336"/>
      <c r="BD1179" s="303"/>
      <c r="BE1179" s="163"/>
      <c r="BF1179" s="306"/>
      <c r="BG1179" s="302"/>
      <c r="BH1179" s="303"/>
      <c r="BI1179" s="336"/>
      <c r="BJ1179" s="303"/>
      <c r="BK1179" s="335" t="str">
        <f t="shared" si="112"/>
        <v/>
      </c>
      <c r="BL1179" s="302"/>
      <c r="BM1179" s="303"/>
      <c r="BN1179" s="306"/>
      <c r="BO1179" s="302"/>
      <c r="BP1179" s="303"/>
      <c r="BQ1179" s="306"/>
      <c r="BR1179" s="303"/>
      <c r="BS1179" s="147" t="s">
        <v>47</v>
      </c>
      <c r="BT1179" s="335"/>
      <c r="BU1179" s="302"/>
      <c r="BV1179" s="302"/>
      <c r="BW1179" s="303"/>
    </row>
    <row r="1180" spans="1:75" ht="12.75" customHeight="1" x14ac:dyDescent="0.2">
      <c r="A1180" s="171">
        <v>27</v>
      </c>
      <c r="B1180" s="162" t="s">
        <v>33</v>
      </c>
      <c r="C1180" s="162" t="s">
        <v>232</v>
      </c>
      <c r="D1180" s="335"/>
      <c r="E1180" s="302"/>
      <c r="F1180" s="302"/>
      <c r="G1180" s="302"/>
      <c r="H1180" s="303"/>
      <c r="I1180" s="335"/>
      <c r="J1180" s="302"/>
      <c r="K1180" s="302"/>
      <c r="L1180" s="302"/>
      <c r="M1180" s="303"/>
      <c r="N1180" s="336" t="str">
        <f t="shared" si="109"/>
        <v/>
      </c>
      <c r="O1180" s="302"/>
      <c r="P1180" s="302"/>
      <c r="Q1180" s="303"/>
      <c r="R1180" s="335"/>
      <c r="S1180" s="302"/>
      <c r="T1180" s="303"/>
      <c r="U1180" s="335"/>
      <c r="V1180" s="302"/>
      <c r="W1180" s="303"/>
      <c r="X1180" s="336" t="str">
        <f t="shared" si="110"/>
        <v/>
      </c>
      <c r="Y1180" s="303"/>
      <c r="Z1180" s="335" t="str">
        <f t="shared" si="111"/>
        <v/>
      </c>
      <c r="AA1180" s="302"/>
      <c r="AB1180" s="303"/>
      <c r="AC1180" s="144"/>
      <c r="AD1180" s="145"/>
      <c r="AE1180" s="336"/>
      <c r="AF1180" s="302"/>
      <c r="AG1180" s="302"/>
      <c r="AH1180" s="303"/>
      <c r="AI1180" s="146"/>
      <c r="AJ1180" s="145"/>
      <c r="AK1180" s="336"/>
      <c r="AL1180" s="302"/>
      <c r="AM1180" s="302"/>
      <c r="AN1180" s="303"/>
      <c r="AO1180" s="146"/>
      <c r="AP1180" s="145"/>
      <c r="AQ1180" s="336"/>
      <c r="AR1180" s="302"/>
      <c r="AS1180" s="302"/>
      <c r="AT1180" s="303"/>
      <c r="AU1180" s="146"/>
      <c r="AV1180" s="145"/>
      <c r="AW1180" s="336"/>
      <c r="AX1180" s="302"/>
      <c r="AY1180" s="302"/>
      <c r="AZ1180" s="303"/>
      <c r="BA1180" s="146"/>
      <c r="BB1180" s="145"/>
      <c r="BC1180" s="336"/>
      <c r="BD1180" s="303"/>
      <c r="BE1180" s="163"/>
      <c r="BF1180" s="306"/>
      <c r="BG1180" s="302"/>
      <c r="BH1180" s="303"/>
      <c r="BI1180" s="336"/>
      <c r="BJ1180" s="303"/>
      <c r="BK1180" s="335" t="str">
        <f t="shared" si="112"/>
        <v/>
      </c>
      <c r="BL1180" s="302"/>
      <c r="BM1180" s="303"/>
      <c r="BN1180" s="306"/>
      <c r="BO1180" s="302"/>
      <c r="BP1180" s="303"/>
      <c r="BQ1180" s="306"/>
      <c r="BR1180" s="303"/>
      <c r="BS1180" s="147" t="s">
        <v>75</v>
      </c>
      <c r="BT1180" s="335"/>
      <c r="BU1180" s="302"/>
      <c r="BV1180" s="302"/>
      <c r="BW1180" s="303"/>
    </row>
    <row r="1181" spans="1:75" ht="12.75" customHeight="1" x14ac:dyDescent="0.2">
      <c r="A1181" s="171">
        <v>27</v>
      </c>
      <c r="B1181" s="162" t="s">
        <v>47</v>
      </c>
      <c r="C1181" s="162" t="s">
        <v>239</v>
      </c>
      <c r="D1181" s="335"/>
      <c r="E1181" s="302"/>
      <c r="F1181" s="302"/>
      <c r="G1181" s="302"/>
      <c r="H1181" s="303"/>
      <c r="I1181" s="335"/>
      <c r="J1181" s="302"/>
      <c r="K1181" s="302"/>
      <c r="L1181" s="302"/>
      <c r="M1181" s="303"/>
      <c r="N1181" s="336" t="str">
        <f t="shared" si="109"/>
        <v/>
      </c>
      <c r="O1181" s="302"/>
      <c r="P1181" s="302"/>
      <c r="Q1181" s="303"/>
      <c r="R1181" s="335"/>
      <c r="S1181" s="302"/>
      <c r="T1181" s="303"/>
      <c r="U1181" s="335"/>
      <c r="V1181" s="302"/>
      <c r="W1181" s="303"/>
      <c r="X1181" s="336" t="str">
        <f t="shared" si="110"/>
        <v/>
      </c>
      <c r="Y1181" s="303"/>
      <c r="Z1181" s="335" t="str">
        <f t="shared" si="111"/>
        <v/>
      </c>
      <c r="AA1181" s="302"/>
      <c r="AB1181" s="303"/>
      <c r="AC1181" s="144"/>
      <c r="AD1181" s="145"/>
      <c r="AE1181" s="336"/>
      <c r="AF1181" s="302"/>
      <c r="AG1181" s="302"/>
      <c r="AH1181" s="303"/>
      <c r="AI1181" s="146"/>
      <c r="AJ1181" s="145"/>
      <c r="AK1181" s="336"/>
      <c r="AL1181" s="302"/>
      <c r="AM1181" s="302"/>
      <c r="AN1181" s="303"/>
      <c r="AO1181" s="146"/>
      <c r="AP1181" s="145"/>
      <c r="AQ1181" s="336"/>
      <c r="AR1181" s="302"/>
      <c r="AS1181" s="302"/>
      <c r="AT1181" s="303"/>
      <c r="AU1181" s="146"/>
      <c r="AV1181" s="145"/>
      <c r="AW1181" s="336"/>
      <c r="AX1181" s="302"/>
      <c r="AY1181" s="302"/>
      <c r="AZ1181" s="303"/>
      <c r="BA1181" s="146"/>
      <c r="BB1181" s="145"/>
      <c r="BC1181" s="336"/>
      <c r="BD1181" s="303"/>
      <c r="BE1181" s="163"/>
      <c r="BF1181" s="306"/>
      <c r="BG1181" s="302"/>
      <c r="BH1181" s="303"/>
      <c r="BI1181" s="336"/>
      <c r="BJ1181" s="303"/>
      <c r="BK1181" s="335" t="str">
        <f t="shared" si="112"/>
        <v/>
      </c>
      <c r="BL1181" s="302"/>
      <c r="BM1181" s="303"/>
      <c r="BN1181" s="306"/>
      <c r="BO1181" s="302"/>
      <c r="BP1181" s="303"/>
      <c r="BQ1181" s="306"/>
      <c r="BR1181" s="303"/>
      <c r="BS1181" s="147" t="s">
        <v>87</v>
      </c>
      <c r="BT1181" s="335"/>
      <c r="BU1181" s="302"/>
      <c r="BV1181" s="302"/>
      <c r="BW1181" s="303"/>
    </row>
    <row r="1182" spans="1:75" ht="12.75" customHeight="1" x14ac:dyDescent="0.2">
      <c r="A1182" s="171">
        <v>27</v>
      </c>
      <c r="B1182" s="164" t="s">
        <v>75</v>
      </c>
      <c r="C1182" s="164" t="s">
        <v>245</v>
      </c>
      <c r="D1182" s="320"/>
      <c r="E1182" s="294"/>
      <c r="F1182" s="294"/>
      <c r="G1182" s="294"/>
      <c r="H1182" s="295"/>
      <c r="I1182" s="320"/>
      <c r="J1182" s="294"/>
      <c r="K1182" s="294"/>
      <c r="L1182" s="294"/>
      <c r="M1182" s="295"/>
      <c r="N1182" s="334" t="str">
        <f t="shared" si="109"/>
        <v/>
      </c>
      <c r="O1182" s="294"/>
      <c r="P1182" s="294"/>
      <c r="Q1182" s="295"/>
      <c r="R1182" s="320"/>
      <c r="S1182" s="294"/>
      <c r="T1182" s="295"/>
      <c r="U1182" s="320"/>
      <c r="V1182" s="294"/>
      <c r="W1182" s="295"/>
      <c r="X1182" s="334" t="str">
        <f t="shared" si="110"/>
        <v/>
      </c>
      <c r="Y1182" s="295"/>
      <c r="Z1182" s="320" t="str">
        <f t="shared" si="111"/>
        <v/>
      </c>
      <c r="AA1182" s="294"/>
      <c r="AB1182" s="295"/>
      <c r="AC1182" s="151"/>
      <c r="AD1182" s="152"/>
      <c r="AE1182" s="334"/>
      <c r="AF1182" s="294"/>
      <c r="AG1182" s="294"/>
      <c r="AH1182" s="295"/>
      <c r="AI1182" s="153"/>
      <c r="AJ1182" s="152"/>
      <c r="AK1182" s="334"/>
      <c r="AL1182" s="294"/>
      <c r="AM1182" s="294"/>
      <c r="AN1182" s="295"/>
      <c r="AO1182" s="153"/>
      <c r="AP1182" s="152"/>
      <c r="AQ1182" s="334"/>
      <c r="AR1182" s="294"/>
      <c r="AS1182" s="294"/>
      <c r="AT1182" s="295"/>
      <c r="AU1182" s="153"/>
      <c r="AV1182" s="152"/>
      <c r="AW1182" s="334"/>
      <c r="AX1182" s="294"/>
      <c r="AY1182" s="294"/>
      <c r="AZ1182" s="295"/>
      <c r="BA1182" s="153"/>
      <c r="BB1182" s="152"/>
      <c r="BC1182" s="334"/>
      <c r="BD1182" s="295"/>
      <c r="BE1182" s="165"/>
      <c r="BF1182" s="298"/>
      <c r="BG1182" s="294"/>
      <c r="BH1182" s="295"/>
      <c r="BI1182" s="334"/>
      <c r="BJ1182" s="295"/>
      <c r="BK1182" s="320" t="str">
        <f t="shared" si="112"/>
        <v/>
      </c>
      <c r="BL1182" s="294"/>
      <c r="BM1182" s="295"/>
      <c r="BN1182" s="298"/>
      <c r="BO1182" s="294"/>
      <c r="BP1182" s="295"/>
      <c r="BQ1182" s="298"/>
      <c r="BR1182" s="295"/>
      <c r="BS1182" s="154" t="s">
        <v>94</v>
      </c>
      <c r="BT1182" s="320"/>
      <c r="BU1182" s="294"/>
      <c r="BV1182" s="294"/>
      <c r="BW1182" s="295"/>
    </row>
    <row r="1183" spans="1:75" ht="12.75" customHeight="1" x14ac:dyDescent="0.2">
      <c r="A1183" s="171">
        <v>27</v>
      </c>
      <c r="B1183" s="321"/>
      <c r="C1183" s="322"/>
      <c r="D1183" s="322"/>
      <c r="E1183" s="322"/>
      <c r="F1183" s="322"/>
      <c r="G1183" s="322"/>
      <c r="H1183" s="322"/>
      <c r="I1183" s="322"/>
      <c r="J1183" s="322"/>
      <c r="K1183" s="322"/>
      <c r="L1183" s="322"/>
      <c r="M1183" s="322"/>
      <c r="N1183" s="322"/>
      <c r="O1183" s="322"/>
      <c r="P1183" s="322"/>
      <c r="Q1183" s="322"/>
      <c r="R1183" s="322"/>
      <c r="S1183" s="322"/>
      <c r="T1183" s="322"/>
      <c r="U1183" s="322"/>
      <c r="V1183" s="322"/>
      <c r="W1183" s="322"/>
      <c r="X1183" s="322"/>
      <c r="Y1183" s="322"/>
      <c r="Z1183" s="322"/>
      <c r="AA1183" s="322"/>
      <c r="AB1183" s="322"/>
      <c r="AC1183" s="322"/>
      <c r="AD1183" s="322"/>
      <c r="AE1183" s="322"/>
      <c r="AF1183" s="322"/>
      <c r="AG1183" s="322"/>
      <c r="AH1183" s="322"/>
      <c r="AI1183" s="322"/>
      <c r="AJ1183" s="322"/>
      <c r="AK1183" s="322"/>
      <c r="AL1183" s="322"/>
      <c r="AM1183" s="322"/>
      <c r="AN1183" s="322"/>
      <c r="AO1183" s="322"/>
      <c r="AP1183" s="322"/>
      <c r="AQ1183" s="322"/>
      <c r="AR1183" s="322"/>
      <c r="AS1183" s="322"/>
      <c r="AT1183" s="322"/>
      <c r="AU1183" s="322"/>
      <c r="AV1183" s="322"/>
      <c r="AW1183" s="322"/>
      <c r="AX1183" s="322"/>
      <c r="AY1183" s="322"/>
      <c r="AZ1183" s="322"/>
      <c r="BA1183" s="322"/>
      <c r="BB1183" s="322"/>
      <c r="BC1183" s="322"/>
      <c r="BD1183" s="322"/>
      <c r="BE1183" s="322"/>
      <c r="BF1183" s="322"/>
      <c r="BG1183" s="322"/>
      <c r="BH1183" s="322"/>
      <c r="BI1183" s="322"/>
      <c r="BJ1183" s="322"/>
      <c r="BK1183" s="322"/>
      <c r="BL1183" s="322"/>
      <c r="BM1183" s="322"/>
      <c r="BN1183" s="322"/>
      <c r="BO1183" s="322"/>
      <c r="BP1183" s="322"/>
      <c r="BQ1183" s="322"/>
      <c r="BR1183" s="322"/>
      <c r="BS1183" s="322"/>
      <c r="BT1183" s="322"/>
      <c r="BU1183" s="322"/>
      <c r="BV1183" s="322"/>
      <c r="BW1183" s="322"/>
    </row>
    <row r="1184" spans="1:75" ht="12.75" customHeight="1" x14ac:dyDescent="0.2">
      <c r="A1184" s="171">
        <v>27</v>
      </c>
      <c r="B1184" s="323" t="s">
        <v>247</v>
      </c>
      <c r="C1184" s="324"/>
      <c r="D1184" s="324"/>
      <c r="E1184" s="324"/>
      <c r="F1184" s="324"/>
      <c r="G1184" s="324"/>
      <c r="H1184" s="324"/>
      <c r="I1184" s="324"/>
      <c r="J1184" s="324"/>
      <c r="K1184" s="324"/>
      <c r="L1184" s="324"/>
      <c r="M1184" s="324"/>
      <c r="N1184" s="324"/>
      <c r="O1184" s="324"/>
      <c r="P1184" s="324"/>
      <c r="Q1184" s="324"/>
      <c r="R1184" s="324"/>
      <c r="S1184" s="324"/>
      <c r="T1184" s="324"/>
      <c r="U1184" s="324"/>
      <c r="V1184" s="324"/>
      <c r="W1184" s="324"/>
      <c r="X1184" s="324"/>
      <c r="Y1184" s="324"/>
      <c r="Z1184" s="324"/>
      <c r="AA1184" s="324"/>
      <c r="AB1184" s="324"/>
      <c r="AC1184" s="324"/>
      <c r="AD1184" s="324"/>
      <c r="AE1184" s="324"/>
      <c r="AF1184" s="324"/>
      <c r="AG1184" s="324"/>
      <c r="AH1184" s="324"/>
      <c r="AI1184" s="324"/>
      <c r="AJ1184" s="324"/>
      <c r="AK1184" s="324"/>
      <c r="AL1184" s="324"/>
      <c r="AM1184" s="324"/>
      <c r="AN1184" s="324"/>
      <c r="AO1184" s="324"/>
      <c r="AP1184" s="324"/>
      <c r="AQ1184" s="324"/>
      <c r="AR1184" s="324"/>
      <c r="AS1184" s="324"/>
      <c r="AT1184" s="324"/>
      <c r="AU1184" s="324"/>
      <c r="AV1184" s="324"/>
      <c r="AW1184" s="324"/>
      <c r="AX1184" s="324"/>
      <c r="AY1184" s="324"/>
      <c r="AZ1184" s="324"/>
      <c r="BA1184" s="324"/>
      <c r="BB1184" s="324"/>
      <c r="BC1184" s="324"/>
      <c r="BD1184" s="324"/>
      <c r="BE1184" s="324"/>
      <c r="BF1184" s="324"/>
      <c r="BG1184" s="324"/>
      <c r="BH1184" s="324"/>
      <c r="BI1184" s="324"/>
      <c r="BJ1184" s="325" t="s">
        <v>248</v>
      </c>
      <c r="BK1184" s="326"/>
      <c r="BL1184" s="326"/>
      <c r="BM1184" s="326"/>
      <c r="BN1184" s="326"/>
      <c r="BO1184" s="326"/>
      <c r="BP1184" s="326"/>
      <c r="BQ1184" s="326"/>
      <c r="BR1184" s="326"/>
      <c r="BS1184" s="326"/>
      <c r="BT1184" s="326"/>
      <c r="BU1184" s="326"/>
      <c r="BV1184" s="326"/>
      <c r="BW1184" s="327"/>
    </row>
    <row r="1185" spans="1:75" ht="12.75" customHeight="1" x14ac:dyDescent="0.2">
      <c r="A1185" s="171">
        <v>27</v>
      </c>
      <c r="B1185" s="331" t="s">
        <v>249</v>
      </c>
      <c r="C1185" s="316"/>
      <c r="D1185" s="332" t="s">
        <v>250</v>
      </c>
      <c r="E1185" s="316"/>
      <c r="F1185" s="333" t="s">
        <v>251</v>
      </c>
      <c r="G1185" s="315"/>
      <c r="H1185" s="315"/>
      <c r="I1185" s="316"/>
      <c r="J1185" s="333" t="s">
        <v>252</v>
      </c>
      <c r="K1185" s="315"/>
      <c r="L1185" s="315"/>
      <c r="M1185" s="318"/>
      <c r="N1185" s="331" t="s">
        <v>249</v>
      </c>
      <c r="O1185" s="316"/>
      <c r="P1185" s="332" t="s">
        <v>250</v>
      </c>
      <c r="Q1185" s="316"/>
      <c r="R1185" s="333" t="s">
        <v>251</v>
      </c>
      <c r="S1185" s="315"/>
      <c r="T1185" s="315"/>
      <c r="U1185" s="316"/>
      <c r="V1185" s="333" t="s">
        <v>252</v>
      </c>
      <c r="W1185" s="315"/>
      <c r="X1185" s="315"/>
      <c r="Y1185" s="318"/>
      <c r="Z1185" s="331" t="s">
        <v>249</v>
      </c>
      <c r="AA1185" s="316"/>
      <c r="AB1185" s="332" t="s">
        <v>250</v>
      </c>
      <c r="AC1185" s="316"/>
      <c r="AD1185" s="333" t="s">
        <v>251</v>
      </c>
      <c r="AE1185" s="315"/>
      <c r="AF1185" s="315"/>
      <c r="AG1185" s="316"/>
      <c r="AH1185" s="333" t="s">
        <v>252</v>
      </c>
      <c r="AI1185" s="315"/>
      <c r="AJ1185" s="315"/>
      <c r="AK1185" s="318"/>
      <c r="AL1185" s="331" t="s">
        <v>249</v>
      </c>
      <c r="AM1185" s="316"/>
      <c r="AN1185" s="332" t="s">
        <v>250</v>
      </c>
      <c r="AO1185" s="316"/>
      <c r="AP1185" s="333" t="s">
        <v>251</v>
      </c>
      <c r="AQ1185" s="315"/>
      <c r="AR1185" s="315"/>
      <c r="AS1185" s="316"/>
      <c r="AT1185" s="333" t="s">
        <v>252</v>
      </c>
      <c r="AU1185" s="315"/>
      <c r="AV1185" s="315"/>
      <c r="AW1185" s="318"/>
      <c r="AX1185" s="331" t="s">
        <v>249</v>
      </c>
      <c r="AY1185" s="316"/>
      <c r="AZ1185" s="332" t="s">
        <v>250</v>
      </c>
      <c r="BA1185" s="316"/>
      <c r="BB1185" s="333" t="s">
        <v>251</v>
      </c>
      <c r="BC1185" s="315"/>
      <c r="BD1185" s="315"/>
      <c r="BE1185" s="316"/>
      <c r="BF1185" s="333" t="s">
        <v>253</v>
      </c>
      <c r="BG1185" s="315"/>
      <c r="BH1185" s="315"/>
      <c r="BI1185" s="318"/>
      <c r="BJ1185" s="328"/>
      <c r="BK1185" s="329"/>
      <c r="BL1185" s="329"/>
      <c r="BM1185" s="329"/>
      <c r="BN1185" s="329"/>
      <c r="BO1185" s="329"/>
      <c r="BP1185" s="329"/>
      <c r="BQ1185" s="329"/>
      <c r="BR1185" s="329"/>
      <c r="BS1185" s="329"/>
      <c r="BT1185" s="329"/>
      <c r="BU1185" s="329"/>
      <c r="BV1185" s="329"/>
      <c r="BW1185" s="330"/>
    </row>
    <row r="1186" spans="1:75" ht="12.75" customHeight="1" x14ac:dyDescent="0.2">
      <c r="A1186" s="171">
        <v>27</v>
      </c>
      <c r="B1186" s="319"/>
      <c r="C1186" s="310"/>
      <c r="D1186" s="309"/>
      <c r="E1186" s="310"/>
      <c r="F1186" s="311"/>
      <c r="G1186" s="312"/>
      <c r="H1186" s="312"/>
      <c r="I1186" s="310"/>
      <c r="J1186" s="311"/>
      <c r="K1186" s="312"/>
      <c r="L1186" s="312"/>
      <c r="M1186" s="313"/>
      <c r="N1186" s="319"/>
      <c r="O1186" s="310"/>
      <c r="P1186" s="309"/>
      <c r="Q1186" s="310"/>
      <c r="R1186" s="311"/>
      <c r="S1186" s="312"/>
      <c r="T1186" s="312"/>
      <c r="U1186" s="310"/>
      <c r="V1186" s="311"/>
      <c r="W1186" s="312"/>
      <c r="X1186" s="312"/>
      <c r="Y1186" s="313"/>
      <c r="Z1186" s="319"/>
      <c r="AA1186" s="310"/>
      <c r="AB1186" s="309"/>
      <c r="AC1186" s="310"/>
      <c r="AD1186" s="311"/>
      <c r="AE1186" s="312"/>
      <c r="AF1186" s="312"/>
      <c r="AG1186" s="310"/>
      <c r="AH1186" s="311"/>
      <c r="AI1186" s="312"/>
      <c r="AJ1186" s="312"/>
      <c r="AK1186" s="313"/>
      <c r="AL1186" s="319"/>
      <c r="AM1186" s="310"/>
      <c r="AN1186" s="309"/>
      <c r="AO1186" s="310"/>
      <c r="AP1186" s="311"/>
      <c r="AQ1186" s="312"/>
      <c r="AR1186" s="312"/>
      <c r="AS1186" s="310"/>
      <c r="AT1186" s="311"/>
      <c r="AU1186" s="312"/>
      <c r="AV1186" s="312"/>
      <c r="AW1186" s="313"/>
      <c r="AX1186" s="319"/>
      <c r="AY1186" s="310"/>
      <c r="AZ1186" s="309"/>
      <c r="BA1186" s="310"/>
      <c r="BB1186" s="311"/>
      <c r="BC1186" s="312"/>
      <c r="BD1186" s="312"/>
      <c r="BE1186" s="310"/>
      <c r="BF1186" s="311"/>
      <c r="BG1186" s="312"/>
      <c r="BH1186" s="312"/>
      <c r="BI1186" s="313"/>
      <c r="BJ1186" s="314" t="s">
        <v>255</v>
      </c>
      <c r="BK1186" s="315"/>
      <c r="BL1186" s="315"/>
      <c r="BM1186" s="315"/>
      <c r="BN1186" s="315"/>
      <c r="BO1186" s="315"/>
      <c r="BP1186" s="315"/>
      <c r="BQ1186" s="315"/>
      <c r="BR1186" s="315"/>
      <c r="BS1186" s="316"/>
      <c r="BT1186" s="317" t="str">
        <f>IF(MAX(R1122:T1138,R1159:T1165)=0,"",MAX(R1122:T1138,R1159:T1165))</f>
        <v/>
      </c>
      <c r="BU1186" s="315"/>
      <c r="BV1186" s="315"/>
      <c r="BW1186" s="318"/>
    </row>
    <row r="1187" spans="1:75" ht="12.75" customHeight="1" x14ac:dyDescent="0.2">
      <c r="A1187" s="171">
        <v>27</v>
      </c>
      <c r="B1187" s="306"/>
      <c r="C1187" s="300"/>
      <c r="D1187" s="299"/>
      <c r="E1187" s="300"/>
      <c r="F1187" s="301"/>
      <c r="G1187" s="302"/>
      <c r="H1187" s="302"/>
      <c r="I1187" s="300"/>
      <c r="J1187" s="301"/>
      <c r="K1187" s="302"/>
      <c r="L1187" s="302"/>
      <c r="M1187" s="303"/>
      <c r="N1187" s="306"/>
      <c r="O1187" s="300"/>
      <c r="P1187" s="299"/>
      <c r="Q1187" s="300"/>
      <c r="R1187" s="301"/>
      <c r="S1187" s="302"/>
      <c r="T1187" s="302"/>
      <c r="U1187" s="300"/>
      <c r="V1187" s="301"/>
      <c r="W1187" s="302"/>
      <c r="X1187" s="302"/>
      <c r="Y1187" s="303"/>
      <c r="Z1187" s="306"/>
      <c r="AA1187" s="300"/>
      <c r="AB1187" s="299"/>
      <c r="AC1187" s="300"/>
      <c r="AD1187" s="301"/>
      <c r="AE1187" s="302"/>
      <c r="AF1187" s="302"/>
      <c r="AG1187" s="300"/>
      <c r="AH1187" s="301"/>
      <c r="AI1187" s="302"/>
      <c r="AJ1187" s="302"/>
      <c r="AK1187" s="303"/>
      <c r="AL1187" s="306"/>
      <c r="AM1187" s="300"/>
      <c r="AN1187" s="299"/>
      <c r="AO1187" s="300"/>
      <c r="AP1187" s="301"/>
      <c r="AQ1187" s="302"/>
      <c r="AR1187" s="302"/>
      <c r="AS1187" s="300"/>
      <c r="AT1187" s="301"/>
      <c r="AU1187" s="302"/>
      <c r="AV1187" s="302"/>
      <c r="AW1187" s="303"/>
      <c r="AX1187" s="306"/>
      <c r="AY1187" s="300"/>
      <c r="AZ1187" s="299"/>
      <c r="BA1187" s="300"/>
      <c r="BB1187" s="301"/>
      <c r="BC1187" s="302"/>
      <c r="BD1187" s="302"/>
      <c r="BE1187" s="300"/>
      <c r="BF1187" s="301"/>
      <c r="BG1187" s="302"/>
      <c r="BH1187" s="302"/>
      <c r="BI1187" s="303"/>
      <c r="BJ1187" s="304" t="s">
        <v>256</v>
      </c>
      <c r="BK1187" s="302"/>
      <c r="BL1187" s="302"/>
      <c r="BM1187" s="302"/>
      <c r="BN1187" s="302"/>
      <c r="BO1187" s="302"/>
      <c r="BP1187" s="302"/>
      <c r="BQ1187" s="302"/>
      <c r="BR1187" s="302"/>
      <c r="BS1187" s="300"/>
      <c r="BT1187" s="305" t="str">
        <f>IF(MIN(R1122:T1138,R1159:T1165)=0,"",MIN(R1122:T1138,R1159:T1165))</f>
        <v/>
      </c>
      <c r="BU1187" s="302"/>
      <c r="BV1187" s="302"/>
      <c r="BW1187" s="303"/>
    </row>
    <row r="1188" spans="1:75" ht="12.75" customHeight="1" x14ac:dyDescent="0.2">
      <c r="A1188" s="171">
        <v>27</v>
      </c>
      <c r="B1188" s="306"/>
      <c r="C1188" s="300"/>
      <c r="D1188" s="299"/>
      <c r="E1188" s="300"/>
      <c r="F1188" s="301"/>
      <c r="G1188" s="302"/>
      <c r="H1188" s="302"/>
      <c r="I1188" s="300"/>
      <c r="J1188" s="301"/>
      <c r="K1188" s="302"/>
      <c r="L1188" s="302"/>
      <c r="M1188" s="303"/>
      <c r="N1188" s="306"/>
      <c r="O1188" s="300"/>
      <c r="P1188" s="299"/>
      <c r="Q1188" s="300"/>
      <c r="R1188" s="301"/>
      <c r="S1188" s="302"/>
      <c r="T1188" s="302"/>
      <c r="U1188" s="300"/>
      <c r="V1188" s="301"/>
      <c r="W1188" s="302"/>
      <c r="X1188" s="302"/>
      <c r="Y1188" s="303"/>
      <c r="Z1188" s="306"/>
      <c r="AA1188" s="300"/>
      <c r="AB1188" s="299"/>
      <c r="AC1188" s="300"/>
      <c r="AD1188" s="301"/>
      <c r="AE1188" s="302"/>
      <c r="AF1188" s="302"/>
      <c r="AG1188" s="300"/>
      <c r="AH1188" s="301"/>
      <c r="AI1188" s="302"/>
      <c r="AJ1188" s="302"/>
      <c r="AK1188" s="303"/>
      <c r="AL1188" s="306"/>
      <c r="AM1188" s="300"/>
      <c r="AN1188" s="299"/>
      <c r="AO1188" s="300"/>
      <c r="AP1188" s="301"/>
      <c r="AQ1188" s="302"/>
      <c r="AR1188" s="302"/>
      <c r="AS1188" s="300"/>
      <c r="AT1188" s="301"/>
      <c r="AU1188" s="302"/>
      <c r="AV1188" s="302"/>
      <c r="AW1188" s="303"/>
      <c r="AX1188" s="306"/>
      <c r="AY1188" s="300"/>
      <c r="AZ1188" s="299"/>
      <c r="BA1188" s="300"/>
      <c r="BB1188" s="301"/>
      <c r="BC1188" s="302"/>
      <c r="BD1188" s="302"/>
      <c r="BE1188" s="300"/>
      <c r="BF1188" s="301"/>
      <c r="BG1188" s="302"/>
      <c r="BH1188" s="302"/>
      <c r="BI1188" s="303"/>
      <c r="BJ1188" s="304" t="s">
        <v>257</v>
      </c>
      <c r="BK1188" s="302"/>
      <c r="BL1188" s="302"/>
      <c r="BM1188" s="302"/>
      <c r="BN1188" s="302"/>
      <c r="BO1188" s="302"/>
      <c r="BP1188" s="302"/>
      <c r="BQ1188" s="302"/>
      <c r="BR1188" s="302"/>
      <c r="BS1188" s="300"/>
      <c r="BT1188" s="307" t="str">
        <f ca="1">IF(BT1189="","",IF(ISERROR(MATCH(BT1189,BK1122:BK1138,0))=TRUE,OFFSET(BK1158,MATCH(BT1189,BK1159:BK1165,0),-5),OFFSET(BK1121,MATCH(BT1189,BK1122:BK1138,0),-5)))</f>
        <v/>
      </c>
      <c r="BU1188" s="302"/>
      <c r="BV1188" s="302"/>
      <c r="BW1188" s="303"/>
    </row>
    <row r="1189" spans="1:75" ht="12.75" customHeight="1" x14ac:dyDescent="0.2">
      <c r="A1189" s="171">
        <v>27</v>
      </c>
      <c r="B1189" s="306"/>
      <c r="C1189" s="300"/>
      <c r="D1189" s="299"/>
      <c r="E1189" s="300"/>
      <c r="F1189" s="301"/>
      <c r="G1189" s="302"/>
      <c r="H1189" s="302"/>
      <c r="I1189" s="300"/>
      <c r="J1189" s="301"/>
      <c r="K1189" s="302"/>
      <c r="L1189" s="302"/>
      <c r="M1189" s="303"/>
      <c r="N1189" s="306"/>
      <c r="O1189" s="300"/>
      <c r="P1189" s="299"/>
      <c r="Q1189" s="300"/>
      <c r="R1189" s="301"/>
      <c r="S1189" s="302"/>
      <c r="T1189" s="302"/>
      <c r="U1189" s="300"/>
      <c r="V1189" s="301"/>
      <c r="W1189" s="302"/>
      <c r="X1189" s="302"/>
      <c r="Y1189" s="303"/>
      <c r="Z1189" s="306"/>
      <c r="AA1189" s="300"/>
      <c r="AB1189" s="299"/>
      <c r="AC1189" s="300"/>
      <c r="AD1189" s="301"/>
      <c r="AE1189" s="302"/>
      <c r="AF1189" s="302"/>
      <c r="AG1189" s="300"/>
      <c r="AH1189" s="301"/>
      <c r="AI1189" s="302"/>
      <c r="AJ1189" s="302"/>
      <c r="AK1189" s="303"/>
      <c r="AL1189" s="306"/>
      <c r="AM1189" s="300"/>
      <c r="AN1189" s="299"/>
      <c r="AO1189" s="300"/>
      <c r="AP1189" s="301"/>
      <c r="AQ1189" s="302"/>
      <c r="AR1189" s="302"/>
      <c r="AS1189" s="300"/>
      <c r="AT1189" s="301"/>
      <c r="AU1189" s="302"/>
      <c r="AV1189" s="302"/>
      <c r="AW1189" s="303"/>
      <c r="AX1189" s="306"/>
      <c r="AY1189" s="300"/>
      <c r="AZ1189" s="299"/>
      <c r="BA1189" s="300"/>
      <c r="BB1189" s="301"/>
      <c r="BC1189" s="302"/>
      <c r="BD1189" s="302"/>
      <c r="BE1189" s="300"/>
      <c r="BF1189" s="301"/>
      <c r="BG1189" s="302"/>
      <c r="BH1189" s="302"/>
      <c r="BI1189" s="303"/>
      <c r="BJ1189" s="308" t="s">
        <v>258</v>
      </c>
      <c r="BK1189" s="302"/>
      <c r="BL1189" s="302"/>
      <c r="BM1189" s="302"/>
      <c r="BN1189" s="302"/>
      <c r="BO1189" s="302"/>
      <c r="BP1189" s="302"/>
      <c r="BQ1189" s="302"/>
      <c r="BR1189" s="302"/>
      <c r="BS1189" s="300"/>
      <c r="BT1189" s="305" t="str">
        <f>IF(MAX(BK1122:BM1138,BK1159:BM1165)=0,"",MAX(BK1122:BM1138,BK1159:BM1165))</f>
        <v/>
      </c>
      <c r="BU1189" s="302"/>
      <c r="BV1189" s="302"/>
      <c r="BW1189" s="303"/>
    </row>
    <row r="1190" spans="1:75" ht="12.75" customHeight="1" x14ac:dyDescent="0.2">
      <c r="A1190" s="171">
        <v>27</v>
      </c>
      <c r="B1190" s="306"/>
      <c r="C1190" s="300"/>
      <c r="D1190" s="299"/>
      <c r="E1190" s="300"/>
      <c r="F1190" s="301"/>
      <c r="G1190" s="302"/>
      <c r="H1190" s="302"/>
      <c r="I1190" s="300"/>
      <c r="J1190" s="301"/>
      <c r="K1190" s="302"/>
      <c r="L1190" s="302"/>
      <c r="M1190" s="303"/>
      <c r="N1190" s="306"/>
      <c r="O1190" s="300"/>
      <c r="P1190" s="299"/>
      <c r="Q1190" s="300"/>
      <c r="R1190" s="301"/>
      <c r="S1190" s="302"/>
      <c r="T1190" s="302"/>
      <c r="U1190" s="300"/>
      <c r="V1190" s="301"/>
      <c r="W1190" s="302"/>
      <c r="X1190" s="302"/>
      <c r="Y1190" s="303"/>
      <c r="Z1190" s="306"/>
      <c r="AA1190" s="300"/>
      <c r="AB1190" s="299"/>
      <c r="AC1190" s="300"/>
      <c r="AD1190" s="301"/>
      <c r="AE1190" s="302"/>
      <c r="AF1190" s="302"/>
      <c r="AG1190" s="300"/>
      <c r="AH1190" s="301"/>
      <c r="AI1190" s="302"/>
      <c r="AJ1190" s="302"/>
      <c r="AK1190" s="303"/>
      <c r="AL1190" s="306"/>
      <c r="AM1190" s="300"/>
      <c r="AN1190" s="299"/>
      <c r="AO1190" s="300"/>
      <c r="AP1190" s="301"/>
      <c r="AQ1190" s="302"/>
      <c r="AR1190" s="302"/>
      <c r="AS1190" s="300"/>
      <c r="AT1190" s="301"/>
      <c r="AU1190" s="302"/>
      <c r="AV1190" s="302"/>
      <c r="AW1190" s="303"/>
      <c r="AX1190" s="306"/>
      <c r="AY1190" s="300"/>
      <c r="AZ1190" s="299"/>
      <c r="BA1190" s="300"/>
      <c r="BB1190" s="301"/>
      <c r="BC1190" s="302"/>
      <c r="BD1190" s="302"/>
      <c r="BE1190" s="300"/>
      <c r="BF1190" s="301"/>
      <c r="BG1190" s="302"/>
      <c r="BH1190" s="302"/>
      <c r="BI1190" s="303"/>
      <c r="BJ1190" s="304" t="s">
        <v>261</v>
      </c>
      <c r="BK1190" s="302"/>
      <c r="BL1190" s="302"/>
      <c r="BM1190" s="302"/>
      <c r="BN1190" s="302"/>
      <c r="BO1190" s="302"/>
      <c r="BP1190" s="302"/>
      <c r="BQ1190" s="302"/>
      <c r="BR1190" s="302"/>
      <c r="BS1190" s="300"/>
      <c r="BT1190" s="305"/>
      <c r="BU1190" s="300"/>
      <c r="BV1190" s="305"/>
      <c r="BW1190" s="303"/>
    </row>
    <row r="1191" spans="1:75" ht="12.75" customHeight="1" x14ac:dyDescent="0.2">
      <c r="A1191" s="171">
        <v>27</v>
      </c>
      <c r="B1191" s="306"/>
      <c r="C1191" s="300"/>
      <c r="D1191" s="299"/>
      <c r="E1191" s="300"/>
      <c r="F1191" s="301"/>
      <c r="G1191" s="302"/>
      <c r="H1191" s="302"/>
      <c r="I1191" s="300"/>
      <c r="J1191" s="301"/>
      <c r="K1191" s="302"/>
      <c r="L1191" s="302"/>
      <c r="M1191" s="303"/>
      <c r="N1191" s="306"/>
      <c r="O1191" s="300"/>
      <c r="P1191" s="299"/>
      <c r="Q1191" s="300"/>
      <c r="R1191" s="301"/>
      <c r="S1191" s="302"/>
      <c r="T1191" s="302"/>
      <c r="U1191" s="300"/>
      <c r="V1191" s="301"/>
      <c r="W1191" s="302"/>
      <c r="X1191" s="302"/>
      <c r="Y1191" s="303"/>
      <c r="Z1191" s="306"/>
      <c r="AA1191" s="300"/>
      <c r="AB1191" s="299"/>
      <c r="AC1191" s="300"/>
      <c r="AD1191" s="301"/>
      <c r="AE1191" s="302"/>
      <c r="AF1191" s="302"/>
      <c r="AG1191" s="300"/>
      <c r="AH1191" s="301"/>
      <c r="AI1191" s="302"/>
      <c r="AJ1191" s="302"/>
      <c r="AK1191" s="303"/>
      <c r="AL1191" s="306"/>
      <c r="AM1191" s="300"/>
      <c r="AN1191" s="299"/>
      <c r="AO1191" s="300"/>
      <c r="AP1191" s="301"/>
      <c r="AQ1191" s="302"/>
      <c r="AR1191" s="302"/>
      <c r="AS1191" s="300"/>
      <c r="AT1191" s="301"/>
      <c r="AU1191" s="302"/>
      <c r="AV1191" s="302"/>
      <c r="AW1191" s="303"/>
      <c r="AX1191" s="306"/>
      <c r="AY1191" s="300"/>
      <c r="AZ1191" s="299"/>
      <c r="BA1191" s="300"/>
      <c r="BB1191" s="301"/>
      <c r="BC1191" s="302"/>
      <c r="BD1191" s="302"/>
      <c r="BE1191" s="300"/>
      <c r="BF1191" s="301"/>
      <c r="BG1191" s="302"/>
      <c r="BH1191" s="302"/>
      <c r="BI1191" s="303"/>
      <c r="BJ1191" s="304" t="s">
        <v>263</v>
      </c>
      <c r="BK1191" s="302"/>
      <c r="BL1191" s="302"/>
      <c r="BM1191" s="302"/>
      <c r="BN1191" s="302"/>
      <c r="BO1191" s="302"/>
      <c r="BP1191" s="302"/>
      <c r="BQ1191" s="302"/>
      <c r="BR1191" s="302"/>
      <c r="BS1191" s="300"/>
      <c r="BT1191" s="305" t="str">
        <f>IF(COUNTBLANK(BT1159:BW1182)=96,"",(SUM(BT1161+BT1164+BT1167+BT1170+BT1173+BT1176+BT1179+BT1182)))</f>
        <v/>
      </c>
      <c r="BU1191" s="302"/>
      <c r="BV1191" s="302"/>
      <c r="BW1191" s="303"/>
    </row>
    <row r="1192" spans="1:75" ht="12.75" customHeight="1" x14ac:dyDescent="0.2">
      <c r="A1192" s="171">
        <v>27</v>
      </c>
      <c r="B1192" s="298"/>
      <c r="C1192" s="292"/>
      <c r="D1192" s="291"/>
      <c r="E1192" s="292"/>
      <c r="F1192" s="293"/>
      <c r="G1192" s="294"/>
      <c r="H1192" s="294"/>
      <c r="I1192" s="292"/>
      <c r="J1192" s="293"/>
      <c r="K1192" s="294"/>
      <c r="L1192" s="294"/>
      <c r="M1192" s="295"/>
      <c r="N1192" s="298"/>
      <c r="O1192" s="292"/>
      <c r="P1192" s="291"/>
      <c r="Q1192" s="292"/>
      <c r="R1192" s="293"/>
      <c r="S1192" s="294"/>
      <c r="T1192" s="294"/>
      <c r="U1192" s="292"/>
      <c r="V1192" s="293"/>
      <c r="W1192" s="294"/>
      <c r="X1192" s="294"/>
      <c r="Y1192" s="295"/>
      <c r="Z1192" s="298"/>
      <c r="AA1192" s="292"/>
      <c r="AB1192" s="291"/>
      <c r="AC1192" s="292"/>
      <c r="AD1192" s="293"/>
      <c r="AE1192" s="294"/>
      <c r="AF1192" s="294"/>
      <c r="AG1192" s="292"/>
      <c r="AH1192" s="293"/>
      <c r="AI1192" s="294"/>
      <c r="AJ1192" s="294"/>
      <c r="AK1192" s="295"/>
      <c r="AL1192" s="298"/>
      <c r="AM1192" s="292"/>
      <c r="AN1192" s="291"/>
      <c r="AO1192" s="292"/>
      <c r="AP1192" s="293"/>
      <c r="AQ1192" s="294"/>
      <c r="AR1192" s="294"/>
      <c r="AS1192" s="292"/>
      <c r="AT1192" s="293"/>
      <c r="AU1192" s="294"/>
      <c r="AV1192" s="294"/>
      <c r="AW1192" s="295"/>
      <c r="AX1192" s="298"/>
      <c r="AY1192" s="292"/>
      <c r="AZ1192" s="291"/>
      <c r="BA1192" s="292"/>
      <c r="BB1192" s="293"/>
      <c r="BC1192" s="294"/>
      <c r="BD1192" s="294"/>
      <c r="BE1192" s="292"/>
      <c r="BF1192" s="293"/>
      <c r="BG1192" s="294"/>
      <c r="BH1192" s="294"/>
      <c r="BI1192" s="295"/>
      <c r="BJ1192" s="296" t="s">
        <v>299</v>
      </c>
      <c r="BK1192" s="294"/>
      <c r="BL1192" s="294"/>
      <c r="BM1192" s="294"/>
      <c r="BN1192" s="294"/>
      <c r="BO1192" s="294"/>
      <c r="BP1192" s="294"/>
      <c r="BQ1192" s="294"/>
      <c r="BR1192" s="294"/>
      <c r="BS1192" s="294"/>
      <c r="BT1192" s="297"/>
      <c r="BU1192" s="294"/>
      <c r="BV1192" s="294"/>
      <c r="BW1192" s="295"/>
    </row>
    <row r="1193" spans="1:75" ht="12.75" customHeight="1" x14ac:dyDescent="0.2">
      <c r="A1193" s="171">
        <v>27</v>
      </c>
      <c r="B1193" s="166"/>
      <c r="C1193" s="166"/>
      <c r="D1193" s="166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6"/>
      <c r="BQ1193" s="166"/>
      <c r="BR1193" s="166"/>
      <c r="BS1193" s="166"/>
      <c r="BT1193" s="166"/>
      <c r="BU1193" s="166"/>
      <c r="BV1193" s="166"/>
      <c r="BW1193" s="166"/>
    </row>
    <row r="1194" spans="1:75" ht="12.75" customHeight="1" x14ac:dyDescent="0.2">
      <c r="A1194" s="171">
        <v>28</v>
      </c>
      <c r="B1194" s="364" t="s">
        <v>4</v>
      </c>
      <c r="C1194" s="324"/>
      <c r="D1194" s="324"/>
      <c r="E1194" s="338"/>
      <c r="F1194" s="365" t="s">
        <v>5</v>
      </c>
      <c r="G1194" s="338"/>
      <c r="H1194" s="365" t="s">
        <v>6</v>
      </c>
      <c r="I1194" s="324"/>
      <c r="J1194" s="323" t="s">
        <v>7</v>
      </c>
      <c r="K1194" s="324"/>
      <c r="L1194" s="324"/>
      <c r="M1194" s="324"/>
      <c r="N1194" s="324"/>
      <c r="O1194" s="324"/>
      <c r="P1194" s="324"/>
      <c r="Q1194" s="324"/>
      <c r="R1194" s="324"/>
      <c r="S1194" s="324"/>
      <c r="T1194" s="324"/>
      <c r="U1194" s="324"/>
      <c r="V1194" s="324"/>
      <c r="W1194" s="324"/>
      <c r="X1194" s="324"/>
      <c r="Y1194" s="324"/>
      <c r="Z1194" s="324"/>
      <c r="AA1194" s="324"/>
      <c r="AB1194" s="324"/>
      <c r="AC1194" s="324"/>
      <c r="AD1194" s="324"/>
      <c r="AE1194" s="324"/>
      <c r="AF1194" s="338"/>
      <c r="AG1194" s="366" t="s">
        <v>8</v>
      </c>
      <c r="AH1194" s="324"/>
      <c r="AI1194" s="324"/>
      <c r="AJ1194" s="324"/>
      <c r="AK1194" s="324"/>
      <c r="AL1194" s="324"/>
      <c r="AM1194" s="324"/>
      <c r="AN1194" s="324"/>
      <c r="AO1194" s="324"/>
      <c r="AP1194" s="338"/>
      <c r="AQ1194" s="323" t="s">
        <v>9</v>
      </c>
      <c r="AR1194" s="324"/>
      <c r="AS1194" s="324"/>
      <c r="AT1194" s="324"/>
      <c r="AU1194" s="324"/>
      <c r="AV1194" s="324"/>
      <c r="AW1194" s="324"/>
      <c r="AX1194" s="324"/>
      <c r="AY1194" s="324"/>
      <c r="AZ1194" s="324"/>
      <c r="BA1194" s="324"/>
      <c r="BB1194" s="324"/>
      <c r="BC1194" s="324"/>
      <c r="BD1194" s="324"/>
      <c r="BE1194" s="324"/>
      <c r="BF1194" s="324"/>
      <c r="BG1194" s="338"/>
      <c r="BH1194" s="323" t="s">
        <v>10</v>
      </c>
      <c r="BI1194" s="324"/>
      <c r="BJ1194" s="324"/>
      <c r="BK1194" s="324"/>
      <c r="BL1194" s="324"/>
      <c r="BM1194" s="324"/>
      <c r="BN1194" s="338"/>
      <c r="BO1194" s="323" t="s">
        <v>11</v>
      </c>
      <c r="BP1194" s="324"/>
      <c r="BQ1194" s="324"/>
      <c r="BR1194" s="324"/>
      <c r="BS1194" s="338"/>
      <c r="BT1194" s="323" t="s">
        <v>12</v>
      </c>
      <c r="BU1194" s="324"/>
      <c r="BV1194" s="324"/>
      <c r="BW1194" s="338"/>
    </row>
    <row r="1195" spans="1:75" ht="12.75" customHeight="1" x14ac:dyDescent="0.2">
      <c r="A1195" s="171">
        <v>28</v>
      </c>
      <c r="B1195" s="364">
        <f>$B$7</f>
        <v>0</v>
      </c>
      <c r="C1195" s="324"/>
      <c r="D1195" s="324"/>
      <c r="E1195" s="338"/>
      <c r="F1195" s="365">
        <f>$F$7</f>
        <v>0</v>
      </c>
      <c r="G1195" s="338"/>
      <c r="H1195" s="365" t="s">
        <v>324</v>
      </c>
      <c r="I1195" s="324"/>
      <c r="J1195" s="323">
        <f>J1107</f>
        <v>0</v>
      </c>
      <c r="K1195" s="324"/>
      <c r="L1195" s="324"/>
      <c r="M1195" s="324"/>
      <c r="N1195" s="324"/>
      <c r="O1195" s="324"/>
      <c r="P1195" s="324"/>
      <c r="Q1195" s="324"/>
      <c r="R1195" s="324"/>
      <c r="S1195" s="324"/>
      <c r="T1195" s="324"/>
      <c r="U1195" s="324"/>
      <c r="V1195" s="324"/>
      <c r="W1195" s="324"/>
      <c r="X1195" s="324"/>
      <c r="Y1195" s="324"/>
      <c r="Z1195" s="324"/>
      <c r="AA1195" s="324"/>
      <c r="AB1195" s="324"/>
      <c r="AC1195" s="324"/>
      <c r="AD1195" s="324"/>
      <c r="AE1195" s="324"/>
      <c r="AF1195" s="338"/>
      <c r="AG1195" s="367" t="e">
        <f>VLOOKUP(J1195,$DH$6:$DO$31,4,FALSE)</f>
        <v>#N/A</v>
      </c>
      <c r="AH1195" s="324"/>
      <c r="AI1195" s="324"/>
      <c r="AJ1195" s="324"/>
      <c r="AK1195" s="324"/>
      <c r="AL1195" s="324"/>
      <c r="AM1195" s="324"/>
      <c r="AN1195" s="324"/>
      <c r="AO1195" s="324"/>
      <c r="AP1195" s="338"/>
      <c r="AQ1195" s="323" t="e">
        <f>VLOOKUP(J1195,$DH$6:$DO$31,7,FALSE)</f>
        <v>#N/A</v>
      </c>
      <c r="AR1195" s="324"/>
      <c r="AS1195" s="324"/>
      <c r="AT1195" s="324"/>
      <c r="AU1195" s="324"/>
      <c r="AV1195" s="324"/>
      <c r="AW1195" s="324"/>
      <c r="AX1195" s="324"/>
      <c r="AY1195" s="324"/>
      <c r="AZ1195" s="324"/>
      <c r="BA1195" s="324"/>
      <c r="BB1195" s="324"/>
      <c r="BC1195" s="324"/>
      <c r="BD1195" s="324"/>
      <c r="BE1195" s="324"/>
      <c r="BF1195" s="324"/>
      <c r="BG1195" s="338"/>
      <c r="BH1195" s="323" t="e">
        <f>VLOOKUP(J1195,$DH$6:$DP$31,9,FALSE)</f>
        <v>#N/A</v>
      </c>
      <c r="BI1195" s="324"/>
      <c r="BJ1195" s="324"/>
      <c r="BK1195" s="324"/>
      <c r="BL1195" s="324"/>
      <c r="BM1195" s="324"/>
      <c r="BN1195" s="338"/>
      <c r="BO1195" s="323" t="e">
        <f>VLOOKUP(J1195,$DH$6:$DP$31,8,FALSE)</f>
        <v>#N/A</v>
      </c>
      <c r="BP1195" s="324"/>
      <c r="BQ1195" s="324"/>
      <c r="BR1195" s="324"/>
      <c r="BS1195" s="338"/>
      <c r="BT1195" s="323" t="e">
        <f>VLOOKUP(J1195,$DH$6:$DP$31,2,FALSE)</f>
        <v>#N/A</v>
      </c>
      <c r="BU1195" s="324"/>
      <c r="BV1195" s="324"/>
      <c r="BW1195" s="338"/>
    </row>
    <row r="1196" spans="1:75" ht="12.75" customHeight="1" x14ac:dyDescent="0.2">
      <c r="A1196" s="171">
        <v>28</v>
      </c>
      <c r="B1196" s="169"/>
      <c r="C1196" s="157"/>
      <c r="D1196" s="157"/>
      <c r="E1196" s="157"/>
      <c r="F1196" s="157"/>
      <c r="G1196" s="157"/>
      <c r="H1196" s="157"/>
      <c r="I1196" s="157"/>
      <c r="J1196" s="157"/>
      <c r="K1196" s="157"/>
      <c r="L1196" s="157"/>
      <c r="M1196" s="157"/>
      <c r="N1196" s="157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  <c r="AI1196" s="158"/>
      <c r="AJ1196" s="158"/>
      <c r="AK1196" s="158"/>
      <c r="AL1196" s="158"/>
      <c r="AM1196" s="158"/>
      <c r="AN1196" s="158"/>
      <c r="AO1196" s="158"/>
      <c r="AP1196" s="158"/>
      <c r="AQ1196" s="158"/>
      <c r="AR1196" s="158"/>
      <c r="AS1196" s="158"/>
      <c r="AT1196" s="158"/>
      <c r="AU1196" s="158"/>
      <c r="AV1196" s="158"/>
      <c r="AW1196" s="158"/>
      <c r="AX1196" s="158"/>
      <c r="AY1196" s="158"/>
      <c r="AZ1196" s="158"/>
      <c r="BA1196" s="158"/>
      <c r="BB1196" s="158"/>
      <c r="BC1196" s="158"/>
      <c r="BD1196" s="158"/>
      <c r="BE1196" s="158"/>
      <c r="BF1196" s="158"/>
      <c r="BG1196" s="158"/>
      <c r="BH1196" s="158"/>
      <c r="BI1196" s="158"/>
      <c r="BJ1196" s="158"/>
      <c r="BK1196" s="158"/>
      <c r="BL1196" s="158"/>
      <c r="BM1196" s="158"/>
      <c r="BN1196" s="158"/>
      <c r="BO1196" s="158"/>
      <c r="BP1196" s="158"/>
      <c r="BQ1196" s="158"/>
      <c r="BR1196" s="158"/>
      <c r="BS1196" s="158"/>
      <c r="BT1196" s="158"/>
      <c r="BU1196" s="158"/>
      <c r="BV1196" s="158"/>
      <c r="BW1196" s="170"/>
    </row>
    <row r="1197" spans="1:75" ht="12.75" customHeight="1" x14ac:dyDescent="0.2">
      <c r="A1197" s="171">
        <v>28</v>
      </c>
      <c r="B1197" s="351" t="s">
        <v>34</v>
      </c>
      <c r="C1197" s="327"/>
      <c r="D1197" s="352" t="s">
        <v>35</v>
      </c>
      <c r="E1197" s="324"/>
      <c r="F1197" s="324"/>
      <c r="G1197" s="324"/>
      <c r="H1197" s="324"/>
      <c r="I1197" s="324"/>
      <c r="J1197" s="324"/>
      <c r="K1197" s="324"/>
      <c r="L1197" s="324"/>
      <c r="M1197" s="324"/>
      <c r="N1197" s="324"/>
      <c r="O1197" s="324"/>
      <c r="P1197" s="324"/>
      <c r="Q1197" s="338"/>
      <c r="R1197" s="352" t="s">
        <v>36</v>
      </c>
      <c r="S1197" s="324"/>
      <c r="T1197" s="324"/>
      <c r="U1197" s="324"/>
      <c r="V1197" s="324"/>
      <c r="W1197" s="324"/>
      <c r="X1197" s="324"/>
      <c r="Y1197" s="324"/>
      <c r="Z1197" s="324"/>
      <c r="AA1197" s="324"/>
      <c r="AB1197" s="338"/>
      <c r="AC1197" s="352" t="s">
        <v>37</v>
      </c>
      <c r="AD1197" s="324"/>
      <c r="AE1197" s="324"/>
      <c r="AF1197" s="324"/>
      <c r="AG1197" s="324"/>
      <c r="AH1197" s="324"/>
      <c r="AI1197" s="324"/>
      <c r="AJ1197" s="324"/>
      <c r="AK1197" s="324"/>
      <c r="AL1197" s="324"/>
      <c r="AM1197" s="324"/>
      <c r="AN1197" s="324"/>
      <c r="AO1197" s="324"/>
      <c r="AP1197" s="324"/>
      <c r="AQ1197" s="324"/>
      <c r="AR1197" s="324"/>
      <c r="AS1197" s="324"/>
      <c r="AT1197" s="324"/>
      <c r="AU1197" s="324"/>
      <c r="AV1197" s="324"/>
      <c r="AW1197" s="324"/>
      <c r="AX1197" s="324"/>
      <c r="AY1197" s="324"/>
      <c r="AZ1197" s="324"/>
      <c r="BA1197" s="324"/>
      <c r="BB1197" s="324"/>
      <c r="BC1197" s="324"/>
      <c r="BD1197" s="324"/>
      <c r="BE1197" s="338"/>
      <c r="BF1197" s="352" t="s">
        <v>38</v>
      </c>
      <c r="BG1197" s="324"/>
      <c r="BH1197" s="324"/>
      <c r="BI1197" s="324"/>
      <c r="BJ1197" s="324"/>
      <c r="BK1197" s="324"/>
      <c r="BL1197" s="324"/>
      <c r="BM1197" s="338"/>
      <c r="BN1197" s="353" t="s">
        <v>39</v>
      </c>
      <c r="BO1197" s="326"/>
      <c r="BP1197" s="327"/>
      <c r="BQ1197" s="353" t="s">
        <v>40</v>
      </c>
      <c r="BR1197" s="327"/>
      <c r="BS1197" s="354" t="s">
        <v>41</v>
      </c>
      <c r="BT1197" s="324"/>
      <c r="BU1197" s="324"/>
      <c r="BV1197" s="324"/>
      <c r="BW1197" s="338"/>
    </row>
    <row r="1198" spans="1:75" ht="12.75" customHeight="1" x14ac:dyDescent="0.2">
      <c r="A1198" s="171">
        <v>28</v>
      </c>
      <c r="B1198" s="346"/>
      <c r="C1198" s="347"/>
      <c r="D1198" s="355" t="s">
        <v>52</v>
      </c>
      <c r="E1198" s="326"/>
      <c r="F1198" s="326"/>
      <c r="G1198" s="326"/>
      <c r="H1198" s="327"/>
      <c r="I1198" s="355" t="s">
        <v>53</v>
      </c>
      <c r="J1198" s="326"/>
      <c r="K1198" s="326"/>
      <c r="L1198" s="326"/>
      <c r="M1198" s="327"/>
      <c r="N1198" s="355" t="s">
        <v>54</v>
      </c>
      <c r="O1198" s="326"/>
      <c r="P1198" s="326"/>
      <c r="Q1198" s="327"/>
      <c r="R1198" s="356" t="s">
        <v>55</v>
      </c>
      <c r="S1198" s="326"/>
      <c r="T1198" s="327"/>
      <c r="U1198" s="353" t="s">
        <v>56</v>
      </c>
      <c r="V1198" s="326"/>
      <c r="W1198" s="327"/>
      <c r="X1198" s="353" t="s">
        <v>57</v>
      </c>
      <c r="Y1198" s="327"/>
      <c r="Z1198" s="353" t="s">
        <v>58</v>
      </c>
      <c r="AA1198" s="326"/>
      <c r="AB1198" s="327"/>
      <c r="AC1198" s="352" t="s">
        <v>59</v>
      </c>
      <c r="AD1198" s="324"/>
      <c r="AE1198" s="324"/>
      <c r="AF1198" s="324"/>
      <c r="AG1198" s="324"/>
      <c r="AH1198" s="338"/>
      <c r="AI1198" s="352" t="s">
        <v>60</v>
      </c>
      <c r="AJ1198" s="324"/>
      <c r="AK1198" s="324"/>
      <c r="AL1198" s="324"/>
      <c r="AM1198" s="324"/>
      <c r="AN1198" s="338"/>
      <c r="AO1198" s="352" t="s">
        <v>61</v>
      </c>
      <c r="AP1198" s="324"/>
      <c r="AQ1198" s="324"/>
      <c r="AR1198" s="324"/>
      <c r="AS1198" s="324"/>
      <c r="AT1198" s="338"/>
      <c r="AU1198" s="352" t="s">
        <v>62</v>
      </c>
      <c r="AV1198" s="324"/>
      <c r="AW1198" s="324"/>
      <c r="AX1198" s="324"/>
      <c r="AY1198" s="324"/>
      <c r="AZ1198" s="357"/>
      <c r="BA1198" s="352" t="s">
        <v>63</v>
      </c>
      <c r="BB1198" s="324"/>
      <c r="BC1198" s="324"/>
      <c r="BD1198" s="338"/>
      <c r="BE1198" s="358" t="s">
        <v>64</v>
      </c>
      <c r="BF1198" s="361" t="s">
        <v>65</v>
      </c>
      <c r="BG1198" s="326"/>
      <c r="BH1198" s="327"/>
      <c r="BI1198" s="361" t="s">
        <v>66</v>
      </c>
      <c r="BJ1198" s="326"/>
      <c r="BK1198" s="326"/>
      <c r="BL1198" s="326"/>
      <c r="BM1198" s="327"/>
      <c r="BN1198" s="346"/>
      <c r="BO1198" s="322"/>
      <c r="BP1198" s="347"/>
      <c r="BQ1198" s="346"/>
      <c r="BR1198" s="347"/>
      <c r="BS1198" s="358" t="s">
        <v>67</v>
      </c>
      <c r="BT1198" s="363" t="s">
        <v>68</v>
      </c>
      <c r="BU1198" s="326"/>
      <c r="BV1198" s="326"/>
      <c r="BW1198" s="327"/>
    </row>
    <row r="1199" spans="1:75" ht="12.75" customHeight="1" x14ac:dyDescent="0.2">
      <c r="A1199" s="171">
        <v>28</v>
      </c>
      <c r="B1199" s="346"/>
      <c r="C1199" s="347"/>
      <c r="D1199" s="346"/>
      <c r="E1199" s="322"/>
      <c r="F1199" s="322"/>
      <c r="G1199" s="322"/>
      <c r="H1199" s="347"/>
      <c r="I1199" s="346"/>
      <c r="J1199" s="322"/>
      <c r="K1199" s="322"/>
      <c r="L1199" s="322"/>
      <c r="M1199" s="347"/>
      <c r="N1199" s="346"/>
      <c r="O1199" s="322"/>
      <c r="P1199" s="322"/>
      <c r="Q1199" s="347"/>
      <c r="R1199" s="346"/>
      <c r="S1199" s="322"/>
      <c r="T1199" s="347"/>
      <c r="U1199" s="346"/>
      <c r="V1199" s="322"/>
      <c r="W1199" s="347"/>
      <c r="X1199" s="346"/>
      <c r="Y1199" s="347"/>
      <c r="Z1199" s="346"/>
      <c r="AA1199" s="322"/>
      <c r="AB1199" s="347"/>
      <c r="AC1199" s="342" t="s">
        <v>77</v>
      </c>
      <c r="AD1199" s="342" t="s">
        <v>78</v>
      </c>
      <c r="AE1199" s="345" t="s">
        <v>79</v>
      </c>
      <c r="AF1199" s="326"/>
      <c r="AG1199" s="326"/>
      <c r="AH1199" s="327"/>
      <c r="AI1199" s="342" t="s">
        <v>77</v>
      </c>
      <c r="AJ1199" s="342" t="s">
        <v>78</v>
      </c>
      <c r="AK1199" s="345" t="s">
        <v>79</v>
      </c>
      <c r="AL1199" s="326"/>
      <c r="AM1199" s="326"/>
      <c r="AN1199" s="327"/>
      <c r="AO1199" s="342" t="s">
        <v>77</v>
      </c>
      <c r="AP1199" s="342" t="s">
        <v>78</v>
      </c>
      <c r="AQ1199" s="345" t="s">
        <v>79</v>
      </c>
      <c r="AR1199" s="326"/>
      <c r="AS1199" s="326"/>
      <c r="AT1199" s="327"/>
      <c r="AU1199" s="342" t="s">
        <v>77</v>
      </c>
      <c r="AV1199" s="342" t="s">
        <v>78</v>
      </c>
      <c r="AW1199" s="345" t="s">
        <v>79</v>
      </c>
      <c r="AX1199" s="326"/>
      <c r="AY1199" s="326"/>
      <c r="AZ1199" s="327"/>
      <c r="BA1199" s="342" t="s">
        <v>77</v>
      </c>
      <c r="BB1199" s="342" t="s">
        <v>65</v>
      </c>
      <c r="BC1199" s="348" t="s">
        <v>80</v>
      </c>
      <c r="BD1199" s="349"/>
      <c r="BE1199" s="359"/>
      <c r="BF1199" s="346"/>
      <c r="BG1199" s="322"/>
      <c r="BH1199" s="347"/>
      <c r="BI1199" s="346"/>
      <c r="BJ1199" s="322"/>
      <c r="BK1199" s="322"/>
      <c r="BL1199" s="322"/>
      <c r="BM1199" s="347"/>
      <c r="BN1199" s="346"/>
      <c r="BO1199" s="322"/>
      <c r="BP1199" s="347"/>
      <c r="BQ1199" s="346"/>
      <c r="BR1199" s="347"/>
      <c r="BS1199" s="359"/>
      <c r="BT1199" s="346"/>
      <c r="BU1199" s="322"/>
      <c r="BV1199" s="322"/>
      <c r="BW1199" s="347"/>
    </row>
    <row r="1200" spans="1:75" ht="12.75" customHeight="1" x14ac:dyDescent="0.2">
      <c r="A1200" s="171">
        <v>28</v>
      </c>
      <c r="B1200" s="346"/>
      <c r="C1200" s="347"/>
      <c r="D1200" s="346"/>
      <c r="E1200" s="322"/>
      <c r="F1200" s="322"/>
      <c r="G1200" s="322"/>
      <c r="H1200" s="347"/>
      <c r="I1200" s="346"/>
      <c r="J1200" s="322"/>
      <c r="K1200" s="322"/>
      <c r="L1200" s="322"/>
      <c r="M1200" s="347"/>
      <c r="N1200" s="346"/>
      <c r="O1200" s="322"/>
      <c r="P1200" s="322"/>
      <c r="Q1200" s="347"/>
      <c r="R1200" s="346"/>
      <c r="S1200" s="322"/>
      <c r="T1200" s="347"/>
      <c r="U1200" s="346"/>
      <c r="V1200" s="322"/>
      <c r="W1200" s="347"/>
      <c r="X1200" s="346"/>
      <c r="Y1200" s="347"/>
      <c r="Z1200" s="346"/>
      <c r="AA1200" s="322"/>
      <c r="AB1200" s="347"/>
      <c r="AC1200" s="343"/>
      <c r="AD1200" s="343"/>
      <c r="AE1200" s="346"/>
      <c r="AF1200" s="322"/>
      <c r="AG1200" s="322"/>
      <c r="AH1200" s="347"/>
      <c r="AI1200" s="343"/>
      <c r="AJ1200" s="343"/>
      <c r="AK1200" s="346"/>
      <c r="AL1200" s="322"/>
      <c r="AM1200" s="322"/>
      <c r="AN1200" s="347"/>
      <c r="AO1200" s="343"/>
      <c r="AP1200" s="343"/>
      <c r="AQ1200" s="346"/>
      <c r="AR1200" s="322"/>
      <c r="AS1200" s="322"/>
      <c r="AT1200" s="347"/>
      <c r="AU1200" s="343"/>
      <c r="AV1200" s="343"/>
      <c r="AW1200" s="346"/>
      <c r="AX1200" s="322"/>
      <c r="AY1200" s="322"/>
      <c r="AZ1200" s="347"/>
      <c r="BA1200" s="343"/>
      <c r="BB1200" s="343"/>
      <c r="BC1200" s="346"/>
      <c r="BD1200" s="347"/>
      <c r="BE1200" s="359"/>
      <c r="BF1200" s="346"/>
      <c r="BG1200" s="322"/>
      <c r="BH1200" s="347"/>
      <c r="BI1200" s="346"/>
      <c r="BJ1200" s="322"/>
      <c r="BK1200" s="322"/>
      <c r="BL1200" s="322"/>
      <c r="BM1200" s="347"/>
      <c r="BN1200" s="346"/>
      <c r="BO1200" s="322"/>
      <c r="BP1200" s="347"/>
      <c r="BQ1200" s="346"/>
      <c r="BR1200" s="347"/>
      <c r="BS1200" s="359"/>
      <c r="BT1200" s="346"/>
      <c r="BU1200" s="322"/>
      <c r="BV1200" s="322"/>
      <c r="BW1200" s="347"/>
    </row>
    <row r="1201" spans="1:75" ht="12.75" customHeight="1" x14ac:dyDescent="0.2">
      <c r="A1201" s="171">
        <v>28</v>
      </c>
      <c r="B1201" s="328"/>
      <c r="C1201" s="330"/>
      <c r="D1201" s="328"/>
      <c r="E1201" s="329"/>
      <c r="F1201" s="329"/>
      <c r="G1201" s="329"/>
      <c r="H1201" s="330"/>
      <c r="I1201" s="328"/>
      <c r="J1201" s="329"/>
      <c r="K1201" s="329"/>
      <c r="L1201" s="329"/>
      <c r="M1201" s="330"/>
      <c r="N1201" s="328"/>
      <c r="O1201" s="329"/>
      <c r="P1201" s="329"/>
      <c r="Q1201" s="330"/>
      <c r="R1201" s="328"/>
      <c r="S1201" s="329"/>
      <c r="T1201" s="330"/>
      <c r="U1201" s="328"/>
      <c r="V1201" s="329"/>
      <c r="W1201" s="330"/>
      <c r="X1201" s="328"/>
      <c r="Y1201" s="330"/>
      <c r="Z1201" s="328"/>
      <c r="AA1201" s="329"/>
      <c r="AB1201" s="330"/>
      <c r="AC1201" s="343"/>
      <c r="AD1201" s="343"/>
      <c r="AE1201" s="346"/>
      <c r="AF1201" s="322"/>
      <c r="AG1201" s="322"/>
      <c r="AH1201" s="347"/>
      <c r="AI1201" s="343"/>
      <c r="AJ1201" s="343"/>
      <c r="AK1201" s="346"/>
      <c r="AL1201" s="322"/>
      <c r="AM1201" s="322"/>
      <c r="AN1201" s="347"/>
      <c r="AO1201" s="343"/>
      <c r="AP1201" s="343"/>
      <c r="AQ1201" s="346"/>
      <c r="AR1201" s="322"/>
      <c r="AS1201" s="322"/>
      <c r="AT1201" s="347"/>
      <c r="AU1201" s="343"/>
      <c r="AV1201" s="343"/>
      <c r="AW1201" s="346"/>
      <c r="AX1201" s="322"/>
      <c r="AY1201" s="322"/>
      <c r="AZ1201" s="347"/>
      <c r="BA1201" s="343"/>
      <c r="BB1201" s="343"/>
      <c r="BC1201" s="346"/>
      <c r="BD1201" s="347"/>
      <c r="BE1201" s="359"/>
      <c r="BF1201" s="328"/>
      <c r="BG1201" s="329"/>
      <c r="BH1201" s="330"/>
      <c r="BI1201" s="328"/>
      <c r="BJ1201" s="329"/>
      <c r="BK1201" s="329"/>
      <c r="BL1201" s="329"/>
      <c r="BM1201" s="330"/>
      <c r="BN1201" s="346"/>
      <c r="BO1201" s="322"/>
      <c r="BP1201" s="347"/>
      <c r="BQ1201" s="346"/>
      <c r="BR1201" s="347"/>
      <c r="BS1201" s="362"/>
      <c r="BT1201" s="328"/>
      <c r="BU1201" s="329"/>
      <c r="BV1201" s="329"/>
      <c r="BW1201" s="330"/>
    </row>
    <row r="1202" spans="1:75" ht="12.75" customHeight="1" x14ac:dyDescent="0.2">
      <c r="A1202" s="171">
        <v>28</v>
      </c>
      <c r="B1202" s="135" t="s">
        <v>103</v>
      </c>
      <c r="C1202" s="135" t="s">
        <v>104</v>
      </c>
      <c r="D1202" s="337" t="s">
        <v>105</v>
      </c>
      <c r="E1202" s="324"/>
      <c r="F1202" s="324"/>
      <c r="G1202" s="324"/>
      <c r="H1202" s="338"/>
      <c r="I1202" s="337" t="s">
        <v>105</v>
      </c>
      <c r="J1202" s="324"/>
      <c r="K1202" s="324"/>
      <c r="L1202" s="324"/>
      <c r="M1202" s="338"/>
      <c r="N1202" s="337" t="s">
        <v>105</v>
      </c>
      <c r="O1202" s="324"/>
      <c r="P1202" s="324"/>
      <c r="Q1202" s="338"/>
      <c r="R1202" s="337" t="s">
        <v>106</v>
      </c>
      <c r="S1202" s="324"/>
      <c r="T1202" s="338"/>
      <c r="U1202" s="337" t="s">
        <v>106</v>
      </c>
      <c r="V1202" s="324"/>
      <c r="W1202" s="338"/>
      <c r="X1202" s="337" t="s">
        <v>107</v>
      </c>
      <c r="Y1202" s="338"/>
      <c r="Z1202" s="337" t="s">
        <v>105</v>
      </c>
      <c r="AA1202" s="324"/>
      <c r="AB1202" s="338"/>
      <c r="AC1202" s="344"/>
      <c r="AD1202" s="344"/>
      <c r="AE1202" s="328"/>
      <c r="AF1202" s="329"/>
      <c r="AG1202" s="329"/>
      <c r="AH1202" s="330"/>
      <c r="AI1202" s="344"/>
      <c r="AJ1202" s="344"/>
      <c r="AK1202" s="328"/>
      <c r="AL1202" s="329"/>
      <c r="AM1202" s="329"/>
      <c r="AN1202" s="330"/>
      <c r="AO1202" s="344"/>
      <c r="AP1202" s="344"/>
      <c r="AQ1202" s="328"/>
      <c r="AR1202" s="329"/>
      <c r="AS1202" s="329"/>
      <c r="AT1202" s="330"/>
      <c r="AU1202" s="344"/>
      <c r="AV1202" s="344"/>
      <c r="AW1202" s="328"/>
      <c r="AX1202" s="329"/>
      <c r="AY1202" s="329"/>
      <c r="AZ1202" s="330"/>
      <c r="BA1202" s="344"/>
      <c r="BB1202" s="344"/>
      <c r="BC1202" s="328"/>
      <c r="BD1202" s="330"/>
      <c r="BE1202" s="360"/>
      <c r="BF1202" s="350" t="s">
        <v>108</v>
      </c>
      <c r="BG1202" s="324"/>
      <c r="BH1202" s="338"/>
      <c r="BI1202" s="337" t="s">
        <v>109</v>
      </c>
      <c r="BJ1202" s="338"/>
      <c r="BK1202" s="337" t="s">
        <v>110</v>
      </c>
      <c r="BL1202" s="324"/>
      <c r="BM1202" s="338"/>
      <c r="BN1202" s="328"/>
      <c r="BO1202" s="329"/>
      <c r="BP1202" s="330"/>
      <c r="BQ1202" s="328"/>
      <c r="BR1202" s="330"/>
      <c r="BS1202" s="159" t="s">
        <v>104</v>
      </c>
      <c r="BT1202" s="337" t="s">
        <v>111</v>
      </c>
      <c r="BU1202" s="324"/>
      <c r="BV1202" s="324"/>
      <c r="BW1202" s="338"/>
    </row>
    <row r="1203" spans="1:75" ht="12.75" customHeight="1" x14ac:dyDescent="0.2">
      <c r="A1203" s="171">
        <v>28</v>
      </c>
      <c r="B1203" s="160" t="s">
        <v>87</v>
      </c>
      <c r="C1203" s="160" t="s">
        <v>19</v>
      </c>
      <c r="D1203" s="339"/>
      <c r="E1203" s="315"/>
      <c r="F1203" s="315"/>
      <c r="G1203" s="315"/>
      <c r="H1203" s="318"/>
      <c r="I1203" s="339"/>
      <c r="J1203" s="315"/>
      <c r="K1203" s="315"/>
      <c r="L1203" s="315"/>
      <c r="M1203" s="318"/>
      <c r="N1203" s="340" t="str">
        <f t="shared" ref="N1203:N1226" si="113">IF(D1203="","",INT(VLOOKUP($J$7,$DH$6:$DO$31,3,FALSE)+D1203))</f>
        <v/>
      </c>
      <c r="O1203" s="315"/>
      <c r="P1203" s="315"/>
      <c r="Q1203" s="318"/>
      <c r="R1203" s="339"/>
      <c r="S1203" s="315"/>
      <c r="T1203" s="318"/>
      <c r="U1203" s="339"/>
      <c r="V1203" s="315"/>
      <c r="W1203" s="318"/>
      <c r="X1203" s="340" t="str">
        <f t="shared" ref="X1203:X1226" si="114">IF(OR(U1203="",U1203&gt;R1203),"",100*(Z1203/(6.11*EXP((17.27*R1203)/(237.3+R1203)))))</f>
        <v/>
      </c>
      <c r="Y1203" s="318"/>
      <c r="Z1203" s="339" t="str">
        <f t="shared" ref="Z1203:Z1226" si="115">IF(OR(U1203="",U1203&gt;R1203),"",6.11*EXP((17.7*U1203/(243.5+U1203))))</f>
        <v/>
      </c>
      <c r="AA1203" s="315"/>
      <c r="AB1203" s="318"/>
      <c r="AC1203" s="138"/>
      <c r="AD1203" s="139"/>
      <c r="AE1203" s="340"/>
      <c r="AF1203" s="315"/>
      <c r="AG1203" s="315"/>
      <c r="AH1203" s="318"/>
      <c r="AI1203" s="140"/>
      <c r="AJ1203" s="139"/>
      <c r="AK1203" s="340"/>
      <c r="AL1203" s="315"/>
      <c r="AM1203" s="315"/>
      <c r="AN1203" s="318"/>
      <c r="AO1203" s="140"/>
      <c r="AP1203" s="139"/>
      <c r="AQ1203" s="340"/>
      <c r="AR1203" s="315"/>
      <c r="AS1203" s="315"/>
      <c r="AT1203" s="318"/>
      <c r="AU1203" s="140"/>
      <c r="AV1203" s="139"/>
      <c r="AW1203" s="340"/>
      <c r="AX1203" s="315"/>
      <c r="AY1203" s="315"/>
      <c r="AZ1203" s="318"/>
      <c r="BA1203" s="140"/>
      <c r="BB1203" s="141"/>
      <c r="BC1203" s="340"/>
      <c r="BD1203" s="318"/>
      <c r="BE1203" s="161"/>
      <c r="BF1203" s="341"/>
      <c r="BG1203" s="315"/>
      <c r="BH1203" s="318"/>
      <c r="BI1203" s="340"/>
      <c r="BJ1203" s="318"/>
      <c r="BK1203" s="339" t="str">
        <f t="shared" ref="BK1203:BK1226" si="116">IF(BI1203="","",BI1203/1.94384)</f>
        <v/>
      </c>
      <c r="BL1203" s="315"/>
      <c r="BM1203" s="318"/>
      <c r="BN1203" s="341"/>
      <c r="BO1203" s="315"/>
      <c r="BP1203" s="318"/>
      <c r="BQ1203" s="341"/>
      <c r="BR1203" s="318"/>
      <c r="BS1203" s="142" t="s">
        <v>101</v>
      </c>
      <c r="BT1203" s="339"/>
      <c r="BU1203" s="315"/>
      <c r="BV1203" s="315"/>
      <c r="BW1203" s="318"/>
    </row>
    <row r="1204" spans="1:75" ht="12.75" customHeight="1" x14ac:dyDescent="0.2">
      <c r="A1204" s="171">
        <v>28</v>
      </c>
      <c r="B1204" s="162" t="s">
        <v>94</v>
      </c>
      <c r="C1204" s="162" t="s">
        <v>27</v>
      </c>
      <c r="D1204" s="335"/>
      <c r="E1204" s="302"/>
      <c r="F1204" s="302"/>
      <c r="G1204" s="302"/>
      <c r="H1204" s="303"/>
      <c r="I1204" s="335"/>
      <c r="J1204" s="302"/>
      <c r="K1204" s="302"/>
      <c r="L1204" s="302"/>
      <c r="M1204" s="303"/>
      <c r="N1204" s="336" t="str">
        <f t="shared" si="113"/>
        <v/>
      </c>
      <c r="O1204" s="302"/>
      <c r="P1204" s="302"/>
      <c r="Q1204" s="303"/>
      <c r="R1204" s="335"/>
      <c r="S1204" s="302"/>
      <c r="T1204" s="303"/>
      <c r="U1204" s="335"/>
      <c r="V1204" s="302"/>
      <c r="W1204" s="303"/>
      <c r="X1204" s="336" t="str">
        <f t="shared" si="114"/>
        <v/>
      </c>
      <c r="Y1204" s="303"/>
      <c r="Z1204" s="335" t="str">
        <f t="shared" si="115"/>
        <v/>
      </c>
      <c r="AA1204" s="302"/>
      <c r="AB1204" s="303"/>
      <c r="AC1204" s="144"/>
      <c r="AD1204" s="145"/>
      <c r="AE1204" s="336"/>
      <c r="AF1204" s="302"/>
      <c r="AG1204" s="302"/>
      <c r="AH1204" s="303"/>
      <c r="AI1204" s="146"/>
      <c r="AJ1204" s="145"/>
      <c r="AK1204" s="336"/>
      <c r="AL1204" s="302"/>
      <c r="AM1204" s="302"/>
      <c r="AN1204" s="303"/>
      <c r="AO1204" s="146"/>
      <c r="AP1204" s="145"/>
      <c r="AQ1204" s="336"/>
      <c r="AR1204" s="302"/>
      <c r="AS1204" s="302"/>
      <c r="AT1204" s="303"/>
      <c r="AU1204" s="146"/>
      <c r="AV1204" s="145"/>
      <c r="AW1204" s="336"/>
      <c r="AX1204" s="302"/>
      <c r="AY1204" s="302"/>
      <c r="AZ1204" s="303"/>
      <c r="BA1204" s="146"/>
      <c r="BB1204" s="145"/>
      <c r="BC1204" s="336"/>
      <c r="BD1204" s="303"/>
      <c r="BE1204" s="163"/>
      <c r="BF1204" s="306"/>
      <c r="BG1204" s="302"/>
      <c r="BH1204" s="303"/>
      <c r="BI1204" s="336"/>
      <c r="BJ1204" s="303"/>
      <c r="BK1204" s="335" t="str">
        <f t="shared" si="116"/>
        <v/>
      </c>
      <c r="BL1204" s="302"/>
      <c r="BM1204" s="303"/>
      <c r="BN1204" s="306"/>
      <c r="BO1204" s="302"/>
      <c r="BP1204" s="303"/>
      <c r="BQ1204" s="306"/>
      <c r="BR1204" s="303"/>
      <c r="BS1204" s="147" t="s">
        <v>117</v>
      </c>
      <c r="BT1204" s="335"/>
      <c r="BU1204" s="302"/>
      <c r="BV1204" s="302"/>
      <c r="BW1204" s="303"/>
    </row>
    <row r="1205" spans="1:75" ht="12.75" customHeight="1" x14ac:dyDescent="0.2">
      <c r="A1205" s="171">
        <v>28</v>
      </c>
      <c r="B1205" s="162" t="s">
        <v>101</v>
      </c>
      <c r="C1205" s="162" t="s">
        <v>33</v>
      </c>
      <c r="D1205" s="335"/>
      <c r="E1205" s="302"/>
      <c r="F1205" s="302"/>
      <c r="G1205" s="302"/>
      <c r="H1205" s="303"/>
      <c r="I1205" s="335"/>
      <c r="J1205" s="302"/>
      <c r="K1205" s="302"/>
      <c r="L1205" s="302"/>
      <c r="M1205" s="303"/>
      <c r="N1205" s="336" t="str">
        <f t="shared" si="113"/>
        <v/>
      </c>
      <c r="O1205" s="302"/>
      <c r="P1205" s="302"/>
      <c r="Q1205" s="303"/>
      <c r="R1205" s="335"/>
      <c r="S1205" s="302"/>
      <c r="T1205" s="303"/>
      <c r="U1205" s="335"/>
      <c r="V1205" s="302"/>
      <c r="W1205" s="303"/>
      <c r="X1205" s="336" t="str">
        <f t="shared" si="114"/>
        <v/>
      </c>
      <c r="Y1205" s="303"/>
      <c r="Z1205" s="335" t="str">
        <f t="shared" si="115"/>
        <v/>
      </c>
      <c r="AA1205" s="302"/>
      <c r="AB1205" s="303"/>
      <c r="AC1205" s="144"/>
      <c r="AD1205" s="145"/>
      <c r="AE1205" s="336"/>
      <c r="AF1205" s="302"/>
      <c r="AG1205" s="302"/>
      <c r="AH1205" s="303"/>
      <c r="AI1205" s="146"/>
      <c r="AJ1205" s="145"/>
      <c r="AK1205" s="336"/>
      <c r="AL1205" s="302"/>
      <c r="AM1205" s="302"/>
      <c r="AN1205" s="303"/>
      <c r="AO1205" s="146"/>
      <c r="AP1205" s="145"/>
      <c r="AQ1205" s="336"/>
      <c r="AR1205" s="302"/>
      <c r="AS1205" s="302"/>
      <c r="AT1205" s="303"/>
      <c r="AU1205" s="146"/>
      <c r="AV1205" s="145"/>
      <c r="AW1205" s="336"/>
      <c r="AX1205" s="302"/>
      <c r="AY1205" s="302"/>
      <c r="AZ1205" s="303"/>
      <c r="BA1205" s="146"/>
      <c r="BB1205" s="145"/>
      <c r="BC1205" s="336"/>
      <c r="BD1205" s="303"/>
      <c r="BE1205" s="163"/>
      <c r="BF1205" s="306"/>
      <c r="BG1205" s="302"/>
      <c r="BH1205" s="303"/>
      <c r="BI1205" s="336"/>
      <c r="BJ1205" s="303"/>
      <c r="BK1205" s="335" t="str">
        <f t="shared" si="116"/>
        <v/>
      </c>
      <c r="BL1205" s="302"/>
      <c r="BM1205" s="303"/>
      <c r="BN1205" s="306"/>
      <c r="BO1205" s="302"/>
      <c r="BP1205" s="303"/>
      <c r="BQ1205" s="306"/>
      <c r="BR1205" s="303"/>
      <c r="BS1205" s="148">
        <v>10</v>
      </c>
      <c r="BT1205" s="335"/>
      <c r="BU1205" s="302"/>
      <c r="BV1205" s="302"/>
      <c r="BW1205" s="303"/>
    </row>
    <row r="1206" spans="1:75" ht="12.75" customHeight="1" x14ac:dyDescent="0.2">
      <c r="A1206" s="171">
        <v>28</v>
      </c>
      <c r="B1206" s="162" t="s">
        <v>117</v>
      </c>
      <c r="C1206" s="162" t="s">
        <v>47</v>
      </c>
      <c r="D1206" s="335"/>
      <c r="E1206" s="302"/>
      <c r="F1206" s="302"/>
      <c r="G1206" s="302"/>
      <c r="H1206" s="303"/>
      <c r="I1206" s="335"/>
      <c r="J1206" s="302"/>
      <c r="K1206" s="302"/>
      <c r="L1206" s="302"/>
      <c r="M1206" s="303"/>
      <c r="N1206" s="336" t="str">
        <f t="shared" si="113"/>
        <v/>
      </c>
      <c r="O1206" s="302"/>
      <c r="P1206" s="302"/>
      <c r="Q1206" s="303"/>
      <c r="R1206" s="335"/>
      <c r="S1206" s="302"/>
      <c r="T1206" s="303"/>
      <c r="U1206" s="335"/>
      <c r="V1206" s="302"/>
      <c r="W1206" s="303"/>
      <c r="X1206" s="336" t="str">
        <f t="shared" si="114"/>
        <v/>
      </c>
      <c r="Y1206" s="303"/>
      <c r="Z1206" s="335" t="str">
        <f t="shared" si="115"/>
        <v/>
      </c>
      <c r="AA1206" s="302"/>
      <c r="AB1206" s="303"/>
      <c r="AC1206" s="144"/>
      <c r="AD1206" s="145"/>
      <c r="AE1206" s="336"/>
      <c r="AF1206" s="302"/>
      <c r="AG1206" s="302"/>
      <c r="AH1206" s="303"/>
      <c r="AI1206" s="146"/>
      <c r="AJ1206" s="145"/>
      <c r="AK1206" s="336"/>
      <c r="AL1206" s="302"/>
      <c r="AM1206" s="302"/>
      <c r="AN1206" s="303"/>
      <c r="AO1206" s="146"/>
      <c r="AP1206" s="145"/>
      <c r="AQ1206" s="336"/>
      <c r="AR1206" s="302"/>
      <c r="AS1206" s="302"/>
      <c r="AT1206" s="303"/>
      <c r="AU1206" s="146"/>
      <c r="AV1206" s="145"/>
      <c r="AW1206" s="336"/>
      <c r="AX1206" s="302"/>
      <c r="AY1206" s="302"/>
      <c r="AZ1206" s="303"/>
      <c r="BA1206" s="146"/>
      <c r="BB1206" s="145"/>
      <c r="BC1206" s="336"/>
      <c r="BD1206" s="303"/>
      <c r="BE1206" s="163"/>
      <c r="BF1206" s="306"/>
      <c r="BG1206" s="302"/>
      <c r="BH1206" s="303"/>
      <c r="BI1206" s="336"/>
      <c r="BJ1206" s="303"/>
      <c r="BK1206" s="335" t="str">
        <f t="shared" si="116"/>
        <v/>
      </c>
      <c r="BL1206" s="302"/>
      <c r="BM1206" s="303"/>
      <c r="BN1206" s="306"/>
      <c r="BO1206" s="302"/>
      <c r="BP1206" s="303"/>
      <c r="BQ1206" s="306"/>
      <c r="BR1206" s="303"/>
      <c r="BS1206" s="148">
        <v>11</v>
      </c>
      <c r="BT1206" s="335"/>
      <c r="BU1206" s="302"/>
      <c r="BV1206" s="302"/>
      <c r="BW1206" s="303"/>
    </row>
    <row r="1207" spans="1:75" ht="12.75" customHeight="1" x14ac:dyDescent="0.2">
      <c r="A1207" s="171">
        <v>28</v>
      </c>
      <c r="B1207" s="163" t="s">
        <v>145</v>
      </c>
      <c r="C1207" s="163" t="s">
        <v>75</v>
      </c>
      <c r="D1207" s="335"/>
      <c r="E1207" s="302"/>
      <c r="F1207" s="302"/>
      <c r="G1207" s="302"/>
      <c r="H1207" s="303"/>
      <c r="I1207" s="335"/>
      <c r="J1207" s="302"/>
      <c r="K1207" s="302"/>
      <c r="L1207" s="302"/>
      <c r="M1207" s="303"/>
      <c r="N1207" s="336" t="str">
        <f t="shared" si="113"/>
        <v/>
      </c>
      <c r="O1207" s="302"/>
      <c r="P1207" s="302"/>
      <c r="Q1207" s="303"/>
      <c r="R1207" s="335"/>
      <c r="S1207" s="302"/>
      <c r="T1207" s="303"/>
      <c r="U1207" s="335"/>
      <c r="V1207" s="302"/>
      <c r="W1207" s="303"/>
      <c r="X1207" s="336" t="str">
        <f t="shared" si="114"/>
        <v/>
      </c>
      <c r="Y1207" s="303"/>
      <c r="Z1207" s="335" t="str">
        <f t="shared" si="115"/>
        <v/>
      </c>
      <c r="AA1207" s="302"/>
      <c r="AB1207" s="303"/>
      <c r="AC1207" s="144"/>
      <c r="AD1207" s="145"/>
      <c r="AE1207" s="336"/>
      <c r="AF1207" s="302"/>
      <c r="AG1207" s="302"/>
      <c r="AH1207" s="303"/>
      <c r="AI1207" s="146"/>
      <c r="AJ1207" s="145"/>
      <c r="AK1207" s="336"/>
      <c r="AL1207" s="302"/>
      <c r="AM1207" s="302"/>
      <c r="AN1207" s="303"/>
      <c r="AO1207" s="146"/>
      <c r="AP1207" s="145"/>
      <c r="AQ1207" s="336"/>
      <c r="AR1207" s="302"/>
      <c r="AS1207" s="302"/>
      <c r="AT1207" s="303"/>
      <c r="AU1207" s="146"/>
      <c r="AV1207" s="145"/>
      <c r="AW1207" s="336"/>
      <c r="AX1207" s="302"/>
      <c r="AY1207" s="302"/>
      <c r="AZ1207" s="303"/>
      <c r="BA1207" s="146"/>
      <c r="BB1207" s="145"/>
      <c r="BC1207" s="336"/>
      <c r="BD1207" s="303"/>
      <c r="BE1207" s="163"/>
      <c r="BF1207" s="306"/>
      <c r="BG1207" s="302"/>
      <c r="BH1207" s="303"/>
      <c r="BI1207" s="336"/>
      <c r="BJ1207" s="303"/>
      <c r="BK1207" s="335" t="str">
        <f t="shared" si="116"/>
        <v/>
      </c>
      <c r="BL1207" s="302"/>
      <c r="BM1207" s="303"/>
      <c r="BN1207" s="306"/>
      <c r="BO1207" s="302"/>
      <c r="BP1207" s="303"/>
      <c r="BQ1207" s="306"/>
      <c r="BR1207" s="303"/>
      <c r="BS1207" s="148">
        <v>12</v>
      </c>
      <c r="BT1207" s="335"/>
      <c r="BU1207" s="302"/>
      <c r="BV1207" s="302"/>
      <c r="BW1207" s="303"/>
    </row>
    <row r="1208" spans="1:75" ht="12.75" customHeight="1" x14ac:dyDescent="0.2">
      <c r="A1208" s="171">
        <v>28</v>
      </c>
      <c r="B1208" s="163" t="s">
        <v>151</v>
      </c>
      <c r="C1208" s="163" t="s">
        <v>87</v>
      </c>
      <c r="D1208" s="335"/>
      <c r="E1208" s="302"/>
      <c r="F1208" s="302"/>
      <c r="G1208" s="302"/>
      <c r="H1208" s="303"/>
      <c r="I1208" s="335"/>
      <c r="J1208" s="302"/>
      <c r="K1208" s="302"/>
      <c r="L1208" s="302"/>
      <c r="M1208" s="303"/>
      <c r="N1208" s="336" t="str">
        <f t="shared" si="113"/>
        <v/>
      </c>
      <c r="O1208" s="302"/>
      <c r="P1208" s="302"/>
      <c r="Q1208" s="303"/>
      <c r="R1208" s="335"/>
      <c r="S1208" s="302"/>
      <c r="T1208" s="303"/>
      <c r="U1208" s="335"/>
      <c r="V1208" s="302"/>
      <c r="W1208" s="303"/>
      <c r="X1208" s="336" t="str">
        <f t="shared" si="114"/>
        <v/>
      </c>
      <c r="Y1208" s="303"/>
      <c r="Z1208" s="335" t="str">
        <f t="shared" si="115"/>
        <v/>
      </c>
      <c r="AA1208" s="302"/>
      <c r="AB1208" s="303"/>
      <c r="AC1208" s="144"/>
      <c r="AD1208" s="145"/>
      <c r="AE1208" s="336"/>
      <c r="AF1208" s="302"/>
      <c r="AG1208" s="302"/>
      <c r="AH1208" s="303"/>
      <c r="AI1208" s="146"/>
      <c r="AJ1208" s="145"/>
      <c r="AK1208" s="336"/>
      <c r="AL1208" s="302"/>
      <c r="AM1208" s="302"/>
      <c r="AN1208" s="303"/>
      <c r="AO1208" s="146"/>
      <c r="AP1208" s="145"/>
      <c r="AQ1208" s="336"/>
      <c r="AR1208" s="302"/>
      <c r="AS1208" s="302"/>
      <c r="AT1208" s="303"/>
      <c r="AU1208" s="146"/>
      <c r="AV1208" s="145"/>
      <c r="AW1208" s="336"/>
      <c r="AX1208" s="302"/>
      <c r="AY1208" s="302"/>
      <c r="AZ1208" s="303"/>
      <c r="BA1208" s="146"/>
      <c r="BB1208" s="145"/>
      <c r="BC1208" s="336"/>
      <c r="BD1208" s="303"/>
      <c r="BE1208" s="163"/>
      <c r="BF1208" s="306"/>
      <c r="BG1208" s="302"/>
      <c r="BH1208" s="303"/>
      <c r="BI1208" s="336"/>
      <c r="BJ1208" s="303"/>
      <c r="BK1208" s="335" t="str">
        <f t="shared" si="116"/>
        <v/>
      </c>
      <c r="BL1208" s="302"/>
      <c r="BM1208" s="303"/>
      <c r="BN1208" s="306"/>
      <c r="BO1208" s="302"/>
      <c r="BP1208" s="303"/>
      <c r="BQ1208" s="306"/>
      <c r="BR1208" s="303"/>
      <c r="BS1208" s="148">
        <v>13</v>
      </c>
      <c r="BT1208" s="335"/>
      <c r="BU1208" s="302"/>
      <c r="BV1208" s="302"/>
      <c r="BW1208" s="303"/>
    </row>
    <row r="1209" spans="1:75" ht="12.75" customHeight="1" x14ac:dyDescent="0.2">
      <c r="A1209" s="171">
        <v>28</v>
      </c>
      <c r="B1209" s="163" t="s">
        <v>158</v>
      </c>
      <c r="C1209" s="163" t="s">
        <v>94</v>
      </c>
      <c r="D1209" s="335"/>
      <c r="E1209" s="302"/>
      <c r="F1209" s="302"/>
      <c r="G1209" s="302"/>
      <c r="H1209" s="303"/>
      <c r="I1209" s="335"/>
      <c r="J1209" s="302"/>
      <c r="K1209" s="302"/>
      <c r="L1209" s="302"/>
      <c r="M1209" s="303"/>
      <c r="N1209" s="336" t="str">
        <f t="shared" si="113"/>
        <v/>
      </c>
      <c r="O1209" s="302"/>
      <c r="P1209" s="302"/>
      <c r="Q1209" s="303"/>
      <c r="R1209" s="335"/>
      <c r="S1209" s="302"/>
      <c r="T1209" s="303"/>
      <c r="U1209" s="335"/>
      <c r="V1209" s="302"/>
      <c r="W1209" s="303"/>
      <c r="X1209" s="336" t="str">
        <f t="shared" si="114"/>
        <v/>
      </c>
      <c r="Y1209" s="303"/>
      <c r="Z1209" s="335" t="str">
        <f t="shared" si="115"/>
        <v/>
      </c>
      <c r="AA1209" s="302"/>
      <c r="AB1209" s="303"/>
      <c r="AC1209" s="144"/>
      <c r="AD1209" s="145"/>
      <c r="AE1209" s="336"/>
      <c r="AF1209" s="302"/>
      <c r="AG1209" s="302"/>
      <c r="AH1209" s="303"/>
      <c r="AI1209" s="146"/>
      <c r="AJ1209" s="145"/>
      <c r="AK1209" s="336"/>
      <c r="AL1209" s="302"/>
      <c r="AM1209" s="302"/>
      <c r="AN1209" s="303"/>
      <c r="AO1209" s="146"/>
      <c r="AP1209" s="145"/>
      <c r="AQ1209" s="336"/>
      <c r="AR1209" s="302"/>
      <c r="AS1209" s="302"/>
      <c r="AT1209" s="303"/>
      <c r="AU1209" s="146"/>
      <c r="AV1209" s="145"/>
      <c r="AW1209" s="336"/>
      <c r="AX1209" s="302"/>
      <c r="AY1209" s="302"/>
      <c r="AZ1209" s="303"/>
      <c r="BA1209" s="146"/>
      <c r="BB1209" s="145"/>
      <c r="BC1209" s="336"/>
      <c r="BD1209" s="303"/>
      <c r="BE1209" s="163"/>
      <c r="BF1209" s="306"/>
      <c r="BG1209" s="302"/>
      <c r="BH1209" s="303"/>
      <c r="BI1209" s="336"/>
      <c r="BJ1209" s="303"/>
      <c r="BK1209" s="335" t="str">
        <f t="shared" si="116"/>
        <v/>
      </c>
      <c r="BL1209" s="302"/>
      <c r="BM1209" s="303"/>
      <c r="BN1209" s="306"/>
      <c r="BO1209" s="302"/>
      <c r="BP1209" s="303"/>
      <c r="BQ1209" s="306"/>
      <c r="BR1209" s="303"/>
      <c r="BS1209" s="148">
        <v>14</v>
      </c>
      <c r="BT1209" s="335"/>
      <c r="BU1209" s="302"/>
      <c r="BV1209" s="302"/>
      <c r="BW1209" s="303"/>
    </row>
    <row r="1210" spans="1:75" ht="12.75" customHeight="1" x14ac:dyDescent="0.2">
      <c r="A1210" s="171">
        <v>28</v>
      </c>
      <c r="B1210" s="163" t="s">
        <v>163</v>
      </c>
      <c r="C1210" s="163" t="s">
        <v>101</v>
      </c>
      <c r="D1210" s="335"/>
      <c r="E1210" s="302"/>
      <c r="F1210" s="302"/>
      <c r="G1210" s="302"/>
      <c r="H1210" s="303"/>
      <c r="I1210" s="335"/>
      <c r="J1210" s="302"/>
      <c r="K1210" s="302"/>
      <c r="L1210" s="302"/>
      <c r="M1210" s="303"/>
      <c r="N1210" s="336" t="str">
        <f t="shared" si="113"/>
        <v/>
      </c>
      <c r="O1210" s="302"/>
      <c r="P1210" s="302"/>
      <c r="Q1210" s="303"/>
      <c r="R1210" s="335"/>
      <c r="S1210" s="302"/>
      <c r="T1210" s="303"/>
      <c r="U1210" s="335"/>
      <c r="V1210" s="302"/>
      <c r="W1210" s="303"/>
      <c r="X1210" s="336" t="str">
        <f t="shared" si="114"/>
        <v/>
      </c>
      <c r="Y1210" s="303"/>
      <c r="Z1210" s="335" t="str">
        <f t="shared" si="115"/>
        <v/>
      </c>
      <c r="AA1210" s="302"/>
      <c r="AB1210" s="303"/>
      <c r="AC1210" s="144"/>
      <c r="AD1210" s="145"/>
      <c r="AE1210" s="336"/>
      <c r="AF1210" s="302"/>
      <c r="AG1210" s="302"/>
      <c r="AH1210" s="303"/>
      <c r="AI1210" s="146"/>
      <c r="AJ1210" s="145"/>
      <c r="AK1210" s="336"/>
      <c r="AL1210" s="302"/>
      <c r="AM1210" s="302"/>
      <c r="AN1210" s="303"/>
      <c r="AO1210" s="146"/>
      <c r="AP1210" s="145"/>
      <c r="AQ1210" s="336"/>
      <c r="AR1210" s="302"/>
      <c r="AS1210" s="302"/>
      <c r="AT1210" s="303"/>
      <c r="AU1210" s="146"/>
      <c r="AV1210" s="145"/>
      <c r="AW1210" s="336"/>
      <c r="AX1210" s="302"/>
      <c r="AY1210" s="302"/>
      <c r="AZ1210" s="303"/>
      <c r="BA1210" s="146"/>
      <c r="BB1210" s="145"/>
      <c r="BC1210" s="336"/>
      <c r="BD1210" s="303"/>
      <c r="BE1210" s="163"/>
      <c r="BF1210" s="306"/>
      <c r="BG1210" s="302"/>
      <c r="BH1210" s="303"/>
      <c r="BI1210" s="336"/>
      <c r="BJ1210" s="303"/>
      <c r="BK1210" s="335" t="str">
        <f t="shared" si="116"/>
        <v/>
      </c>
      <c r="BL1210" s="302"/>
      <c r="BM1210" s="303"/>
      <c r="BN1210" s="306"/>
      <c r="BO1210" s="302"/>
      <c r="BP1210" s="303"/>
      <c r="BQ1210" s="306"/>
      <c r="BR1210" s="303"/>
      <c r="BS1210" s="148">
        <v>15</v>
      </c>
      <c r="BT1210" s="335"/>
      <c r="BU1210" s="302"/>
      <c r="BV1210" s="302"/>
      <c r="BW1210" s="303"/>
    </row>
    <row r="1211" spans="1:75" ht="12.75" customHeight="1" x14ac:dyDescent="0.2">
      <c r="A1211" s="171">
        <v>28</v>
      </c>
      <c r="B1211" s="163" t="s">
        <v>171</v>
      </c>
      <c r="C1211" s="163" t="s">
        <v>117</v>
      </c>
      <c r="D1211" s="335"/>
      <c r="E1211" s="302"/>
      <c r="F1211" s="302"/>
      <c r="G1211" s="302"/>
      <c r="H1211" s="303"/>
      <c r="I1211" s="335"/>
      <c r="J1211" s="302"/>
      <c r="K1211" s="302"/>
      <c r="L1211" s="302"/>
      <c r="M1211" s="303"/>
      <c r="N1211" s="336" t="str">
        <f t="shared" si="113"/>
        <v/>
      </c>
      <c r="O1211" s="302"/>
      <c r="P1211" s="302"/>
      <c r="Q1211" s="303"/>
      <c r="R1211" s="335"/>
      <c r="S1211" s="302"/>
      <c r="T1211" s="303"/>
      <c r="U1211" s="335"/>
      <c r="V1211" s="302"/>
      <c r="W1211" s="303"/>
      <c r="X1211" s="336" t="str">
        <f t="shared" si="114"/>
        <v/>
      </c>
      <c r="Y1211" s="303"/>
      <c r="Z1211" s="335" t="str">
        <f t="shared" si="115"/>
        <v/>
      </c>
      <c r="AA1211" s="302"/>
      <c r="AB1211" s="303"/>
      <c r="AC1211" s="144"/>
      <c r="AD1211" s="145"/>
      <c r="AE1211" s="336"/>
      <c r="AF1211" s="302"/>
      <c r="AG1211" s="302"/>
      <c r="AH1211" s="303"/>
      <c r="AI1211" s="146"/>
      <c r="AJ1211" s="145"/>
      <c r="AK1211" s="336"/>
      <c r="AL1211" s="302"/>
      <c r="AM1211" s="302"/>
      <c r="AN1211" s="303"/>
      <c r="AO1211" s="146"/>
      <c r="AP1211" s="145"/>
      <c r="AQ1211" s="336"/>
      <c r="AR1211" s="302"/>
      <c r="AS1211" s="302"/>
      <c r="AT1211" s="303"/>
      <c r="AU1211" s="146"/>
      <c r="AV1211" s="145"/>
      <c r="AW1211" s="336"/>
      <c r="AX1211" s="302"/>
      <c r="AY1211" s="302"/>
      <c r="AZ1211" s="303"/>
      <c r="BA1211" s="146"/>
      <c r="BB1211" s="145"/>
      <c r="BC1211" s="336"/>
      <c r="BD1211" s="303"/>
      <c r="BE1211" s="163"/>
      <c r="BF1211" s="306"/>
      <c r="BG1211" s="302"/>
      <c r="BH1211" s="303"/>
      <c r="BI1211" s="336"/>
      <c r="BJ1211" s="303"/>
      <c r="BK1211" s="335" t="str">
        <f t="shared" si="116"/>
        <v/>
      </c>
      <c r="BL1211" s="302"/>
      <c r="BM1211" s="303"/>
      <c r="BN1211" s="306"/>
      <c r="BO1211" s="302"/>
      <c r="BP1211" s="303"/>
      <c r="BQ1211" s="306"/>
      <c r="BR1211" s="303"/>
      <c r="BS1211" s="148">
        <v>16</v>
      </c>
      <c r="BT1211" s="335"/>
      <c r="BU1211" s="302"/>
      <c r="BV1211" s="302"/>
      <c r="BW1211" s="303"/>
    </row>
    <row r="1212" spans="1:75" ht="12.75" customHeight="1" x14ac:dyDescent="0.2">
      <c r="A1212" s="171">
        <v>28</v>
      </c>
      <c r="B1212" s="163" t="s">
        <v>177</v>
      </c>
      <c r="C1212" s="163" t="s">
        <v>145</v>
      </c>
      <c r="D1212" s="335"/>
      <c r="E1212" s="302"/>
      <c r="F1212" s="302"/>
      <c r="G1212" s="302"/>
      <c r="H1212" s="303"/>
      <c r="I1212" s="335"/>
      <c r="J1212" s="302"/>
      <c r="K1212" s="302"/>
      <c r="L1212" s="302"/>
      <c r="M1212" s="303"/>
      <c r="N1212" s="336" t="str">
        <f t="shared" si="113"/>
        <v/>
      </c>
      <c r="O1212" s="302"/>
      <c r="P1212" s="302"/>
      <c r="Q1212" s="303"/>
      <c r="R1212" s="335"/>
      <c r="S1212" s="302"/>
      <c r="T1212" s="303"/>
      <c r="U1212" s="335"/>
      <c r="V1212" s="302"/>
      <c r="W1212" s="303"/>
      <c r="X1212" s="336" t="str">
        <f t="shared" si="114"/>
        <v/>
      </c>
      <c r="Y1212" s="303"/>
      <c r="Z1212" s="335" t="str">
        <f t="shared" si="115"/>
        <v/>
      </c>
      <c r="AA1212" s="302"/>
      <c r="AB1212" s="303"/>
      <c r="AC1212" s="144"/>
      <c r="AD1212" s="145"/>
      <c r="AE1212" s="336"/>
      <c r="AF1212" s="302"/>
      <c r="AG1212" s="302"/>
      <c r="AH1212" s="303"/>
      <c r="AI1212" s="146"/>
      <c r="AJ1212" s="145"/>
      <c r="AK1212" s="336"/>
      <c r="AL1212" s="302"/>
      <c r="AM1212" s="302"/>
      <c r="AN1212" s="303"/>
      <c r="AO1212" s="146"/>
      <c r="AP1212" s="145"/>
      <c r="AQ1212" s="336"/>
      <c r="AR1212" s="302"/>
      <c r="AS1212" s="302"/>
      <c r="AT1212" s="303"/>
      <c r="AU1212" s="146"/>
      <c r="AV1212" s="145"/>
      <c r="AW1212" s="336"/>
      <c r="AX1212" s="302"/>
      <c r="AY1212" s="302"/>
      <c r="AZ1212" s="303"/>
      <c r="BA1212" s="146"/>
      <c r="BB1212" s="145"/>
      <c r="BC1212" s="336"/>
      <c r="BD1212" s="303"/>
      <c r="BE1212" s="163"/>
      <c r="BF1212" s="306"/>
      <c r="BG1212" s="302"/>
      <c r="BH1212" s="303"/>
      <c r="BI1212" s="336"/>
      <c r="BJ1212" s="303"/>
      <c r="BK1212" s="335" t="str">
        <f t="shared" si="116"/>
        <v/>
      </c>
      <c r="BL1212" s="302"/>
      <c r="BM1212" s="303"/>
      <c r="BN1212" s="306"/>
      <c r="BO1212" s="302"/>
      <c r="BP1212" s="303"/>
      <c r="BQ1212" s="306"/>
      <c r="BR1212" s="303"/>
      <c r="BS1212" s="148">
        <v>17</v>
      </c>
      <c r="BT1212" s="335"/>
      <c r="BU1212" s="302"/>
      <c r="BV1212" s="302"/>
      <c r="BW1212" s="303"/>
    </row>
    <row r="1213" spans="1:75" ht="12.75" customHeight="1" x14ac:dyDescent="0.2">
      <c r="A1213" s="171">
        <v>28</v>
      </c>
      <c r="B1213" s="163" t="s">
        <v>186</v>
      </c>
      <c r="C1213" s="163" t="s">
        <v>151</v>
      </c>
      <c r="D1213" s="335"/>
      <c r="E1213" s="302"/>
      <c r="F1213" s="302"/>
      <c r="G1213" s="302"/>
      <c r="H1213" s="303"/>
      <c r="I1213" s="335"/>
      <c r="J1213" s="302"/>
      <c r="K1213" s="302"/>
      <c r="L1213" s="302"/>
      <c r="M1213" s="303"/>
      <c r="N1213" s="336" t="str">
        <f t="shared" si="113"/>
        <v/>
      </c>
      <c r="O1213" s="302"/>
      <c r="P1213" s="302"/>
      <c r="Q1213" s="303"/>
      <c r="R1213" s="335"/>
      <c r="S1213" s="302"/>
      <c r="T1213" s="303"/>
      <c r="U1213" s="335"/>
      <c r="V1213" s="302"/>
      <c r="W1213" s="303"/>
      <c r="X1213" s="336" t="str">
        <f t="shared" si="114"/>
        <v/>
      </c>
      <c r="Y1213" s="303"/>
      <c r="Z1213" s="335" t="str">
        <f t="shared" si="115"/>
        <v/>
      </c>
      <c r="AA1213" s="302"/>
      <c r="AB1213" s="303"/>
      <c r="AC1213" s="144"/>
      <c r="AD1213" s="145"/>
      <c r="AE1213" s="336"/>
      <c r="AF1213" s="302"/>
      <c r="AG1213" s="302"/>
      <c r="AH1213" s="303"/>
      <c r="AI1213" s="146"/>
      <c r="AJ1213" s="145"/>
      <c r="AK1213" s="336"/>
      <c r="AL1213" s="302"/>
      <c r="AM1213" s="302"/>
      <c r="AN1213" s="303"/>
      <c r="AO1213" s="146"/>
      <c r="AP1213" s="145"/>
      <c r="AQ1213" s="336"/>
      <c r="AR1213" s="302"/>
      <c r="AS1213" s="302"/>
      <c r="AT1213" s="303"/>
      <c r="AU1213" s="146"/>
      <c r="AV1213" s="145"/>
      <c r="AW1213" s="336"/>
      <c r="AX1213" s="302"/>
      <c r="AY1213" s="302"/>
      <c r="AZ1213" s="303"/>
      <c r="BA1213" s="146"/>
      <c r="BB1213" s="145"/>
      <c r="BC1213" s="336"/>
      <c r="BD1213" s="303"/>
      <c r="BE1213" s="163"/>
      <c r="BF1213" s="306"/>
      <c r="BG1213" s="302"/>
      <c r="BH1213" s="303"/>
      <c r="BI1213" s="336"/>
      <c r="BJ1213" s="303"/>
      <c r="BK1213" s="335" t="str">
        <f t="shared" si="116"/>
        <v/>
      </c>
      <c r="BL1213" s="302"/>
      <c r="BM1213" s="303"/>
      <c r="BN1213" s="306"/>
      <c r="BO1213" s="302"/>
      <c r="BP1213" s="303"/>
      <c r="BQ1213" s="306"/>
      <c r="BR1213" s="303"/>
      <c r="BS1213" s="148">
        <v>18</v>
      </c>
      <c r="BT1213" s="335"/>
      <c r="BU1213" s="302"/>
      <c r="BV1213" s="302"/>
      <c r="BW1213" s="303"/>
    </row>
    <row r="1214" spans="1:75" ht="12.75" customHeight="1" x14ac:dyDescent="0.2">
      <c r="A1214" s="171">
        <v>28</v>
      </c>
      <c r="B1214" s="163" t="s">
        <v>195</v>
      </c>
      <c r="C1214" s="163" t="s">
        <v>158</v>
      </c>
      <c r="D1214" s="335"/>
      <c r="E1214" s="302"/>
      <c r="F1214" s="302"/>
      <c r="G1214" s="302"/>
      <c r="H1214" s="303"/>
      <c r="I1214" s="335"/>
      <c r="J1214" s="302"/>
      <c r="K1214" s="302"/>
      <c r="L1214" s="302"/>
      <c r="M1214" s="303"/>
      <c r="N1214" s="336" t="str">
        <f t="shared" si="113"/>
        <v/>
      </c>
      <c r="O1214" s="302"/>
      <c r="P1214" s="302"/>
      <c r="Q1214" s="303"/>
      <c r="R1214" s="335"/>
      <c r="S1214" s="302"/>
      <c r="T1214" s="303"/>
      <c r="U1214" s="335"/>
      <c r="V1214" s="302"/>
      <c r="W1214" s="303"/>
      <c r="X1214" s="336" t="str">
        <f t="shared" si="114"/>
        <v/>
      </c>
      <c r="Y1214" s="303"/>
      <c r="Z1214" s="335" t="str">
        <f t="shared" si="115"/>
        <v/>
      </c>
      <c r="AA1214" s="302"/>
      <c r="AB1214" s="303"/>
      <c r="AC1214" s="144"/>
      <c r="AD1214" s="145"/>
      <c r="AE1214" s="336"/>
      <c r="AF1214" s="302"/>
      <c r="AG1214" s="302"/>
      <c r="AH1214" s="303"/>
      <c r="AI1214" s="146"/>
      <c r="AJ1214" s="145"/>
      <c r="AK1214" s="336"/>
      <c r="AL1214" s="302"/>
      <c r="AM1214" s="302"/>
      <c r="AN1214" s="303"/>
      <c r="AO1214" s="146"/>
      <c r="AP1214" s="145"/>
      <c r="AQ1214" s="336"/>
      <c r="AR1214" s="302"/>
      <c r="AS1214" s="302"/>
      <c r="AT1214" s="303"/>
      <c r="AU1214" s="146"/>
      <c r="AV1214" s="145"/>
      <c r="AW1214" s="336"/>
      <c r="AX1214" s="302"/>
      <c r="AY1214" s="302"/>
      <c r="AZ1214" s="303"/>
      <c r="BA1214" s="146"/>
      <c r="BB1214" s="145"/>
      <c r="BC1214" s="336"/>
      <c r="BD1214" s="303"/>
      <c r="BE1214" s="163"/>
      <c r="BF1214" s="306"/>
      <c r="BG1214" s="302"/>
      <c r="BH1214" s="303"/>
      <c r="BI1214" s="336"/>
      <c r="BJ1214" s="303"/>
      <c r="BK1214" s="335" t="str">
        <f t="shared" si="116"/>
        <v/>
      </c>
      <c r="BL1214" s="302"/>
      <c r="BM1214" s="303"/>
      <c r="BN1214" s="306"/>
      <c r="BO1214" s="302"/>
      <c r="BP1214" s="303"/>
      <c r="BQ1214" s="306"/>
      <c r="BR1214" s="303"/>
      <c r="BS1214" s="148">
        <v>19</v>
      </c>
      <c r="BT1214" s="335"/>
      <c r="BU1214" s="302"/>
      <c r="BV1214" s="302"/>
      <c r="BW1214" s="303"/>
    </row>
    <row r="1215" spans="1:75" ht="12.75" customHeight="1" x14ac:dyDescent="0.2">
      <c r="A1215" s="171">
        <v>28</v>
      </c>
      <c r="B1215" s="163" t="s">
        <v>201</v>
      </c>
      <c r="C1215" s="163" t="s">
        <v>163</v>
      </c>
      <c r="D1215" s="335"/>
      <c r="E1215" s="302"/>
      <c r="F1215" s="302"/>
      <c r="G1215" s="302"/>
      <c r="H1215" s="303"/>
      <c r="I1215" s="335"/>
      <c r="J1215" s="302"/>
      <c r="K1215" s="302"/>
      <c r="L1215" s="302"/>
      <c r="M1215" s="303"/>
      <c r="N1215" s="336" t="str">
        <f t="shared" si="113"/>
        <v/>
      </c>
      <c r="O1215" s="302"/>
      <c r="P1215" s="302"/>
      <c r="Q1215" s="303"/>
      <c r="R1215" s="335"/>
      <c r="S1215" s="302"/>
      <c r="T1215" s="303"/>
      <c r="U1215" s="335"/>
      <c r="V1215" s="302"/>
      <c r="W1215" s="303"/>
      <c r="X1215" s="336" t="str">
        <f t="shared" si="114"/>
        <v/>
      </c>
      <c r="Y1215" s="303"/>
      <c r="Z1215" s="335" t="str">
        <f t="shared" si="115"/>
        <v/>
      </c>
      <c r="AA1215" s="302"/>
      <c r="AB1215" s="303"/>
      <c r="AC1215" s="144"/>
      <c r="AD1215" s="145"/>
      <c r="AE1215" s="336"/>
      <c r="AF1215" s="302"/>
      <c r="AG1215" s="302"/>
      <c r="AH1215" s="303"/>
      <c r="AI1215" s="146"/>
      <c r="AJ1215" s="145"/>
      <c r="AK1215" s="336"/>
      <c r="AL1215" s="302"/>
      <c r="AM1215" s="302"/>
      <c r="AN1215" s="303"/>
      <c r="AO1215" s="146"/>
      <c r="AP1215" s="145"/>
      <c r="AQ1215" s="336"/>
      <c r="AR1215" s="302"/>
      <c r="AS1215" s="302"/>
      <c r="AT1215" s="303"/>
      <c r="AU1215" s="146"/>
      <c r="AV1215" s="145"/>
      <c r="AW1215" s="336"/>
      <c r="AX1215" s="302"/>
      <c r="AY1215" s="302"/>
      <c r="AZ1215" s="303"/>
      <c r="BA1215" s="146"/>
      <c r="BB1215" s="145"/>
      <c r="BC1215" s="336"/>
      <c r="BD1215" s="303"/>
      <c r="BE1215" s="163"/>
      <c r="BF1215" s="306"/>
      <c r="BG1215" s="302"/>
      <c r="BH1215" s="303"/>
      <c r="BI1215" s="336"/>
      <c r="BJ1215" s="303"/>
      <c r="BK1215" s="335" t="str">
        <f t="shared" si="116"/>
        <v/>
      </c>
      <c r="BL1215" s="302"/>
      <c r="BM1215" s="303"/>
      <c r="BN1215" s="306"/>
      <c r="BO1215" s="302"/>
      <c r="BP1215" s="303"/>
      <c r="BQ1215" s="306"/>
      <c r="BR1215" s="303"/>
      <c r="BS1215" s="148">
        <v>20</v>
      </c>
      <c r="BT1215" s="335"/>
      <c r="BU1215" s="302"/>
      <c r="BV1215" s="302"/>
      <c r="BW1215" s="303"/>
    </row>
    <row r="1216" spans="1:75" ht="12.75" customHeight="1" x14ac:dyDescent="0.2">
      <c r="A1216" s="171">
        <v>28</v>
      </c>
      <c r="B1216" s="163" t="s">
        <v>209</v>
      </c>
      <c r="C1216" s="163" t="s">
        <v>171</v>
      </c>
      <c r="D1216" s="335"/>
      <c r="E1216" s="302"/>
      <c r="F1216" s="302"/>
      <c r="G1216" s="302"/>
      <c r="H1216" s="303"/>
      <c r="I1216" s="335"/>
      <c r="J1216" s="302"/>
      <c r="K1216" s="302"/>
      <c r="L1216" s="302"/>
      <c r="M1216" s="303"/>
      <c r="N1216" s="336" t="str">
        <f t="shared" si="113"/>
        <v/>
      </c>
      <c r="O1216" s="302"/>
      <c r="P1216" s="302"/>
      <c r="Q1216" s="303"/>
      <c r="R1216" s="335"/>
      <c r="S1216" s="302"/>
      <c r="T1216" s="303"/>
      <c r="U1216" s="335"/>
      <c r="V1216" s="302"/>
      <c r="W1216" s="303"/>
      <c r="X1216" s="336" t="str">
        <f t="shared" si="114"/>
        <v/>
      </c>
      <c r="Y1216" s="303"/>
      <c r="Z1216" s="335" t="str">
        <f t="shared" si="115"/>
        <v/>
      </c>
      <c r="AA1216" s="302"/>
      <c r="AB1216" s="303"/>
      <c r="AC1216" s="144"/>
      <c r="AD1216" s="145"/>
      <c r="AE1216" s="336"/>
      <c r="AF1216" s="302"/>
      <c r="AG1216" s="302"/>
      <c r="AH1216" s="303"/>
      <c r="AI1216" s="146"/>
      <c r="AJ1216" s="145"/>
      <c r="AK1216" s="336"/>
      <c r="AL1216" s="302"/>
      <c r="AM1216" s="302"/>
      <c r="AN1216" s="303"/>
      <c r="AO1216" s="146"/>
      <c r="AP1216" s="145"/>
      <c r="AQ1216" s="336"/>
      <c r="AR1216" s="302"/>
      <c r="AS1216" s="302"/>
      <c r="AT1216" s="303"/>
      <c r="AU1216" s="146"/>
      <c r="AV1216" s="145"/>
      <c r="AW1216" s="336"/>
      <c r="AX1216" s="302"/>
      <c r="AY1216" s="302"/>
      <c r="AZ1216" s="303"/>
      <c r="BA1216" s="146"/>
      <c r="BB1216" s="145"/>
      <c r="BC1216" s="336"/>
      <c r="BD1216" s="303"/>
      <c r="BE1216" s="163"/>
      <c r="BF1216" s="306"/>
      <c r="BG1216" s="302"/>
      <c r="BH1216" s="303"/>
      <c r="BI1216" s="336"/>
      <c r="BJ1216" s="303"/>
      <c r="BK1216" s="335" t="str">
        <f t="shared" si="116"/>
        <v/>
      </c>
      <c r="BL1216" s="302"/>
      <c r="BM1216" s="303"/>
      <c r="BN1216" s="306"/>
      <c r="BO1216" s="302"/>
      <c r="BP1216" s="303"/>
      <c r="BQ1216" s="306"/>
      <c r="BR1216" s="303"/>
      <c r="BS1216" s="148">
        <v>21</v>
      </c>
      <c r="BT1216" s="335"/>
      <c r="BU1216" s="302"/>
      <c r="BV1216" s="302"/>
      <c r="BW1216" s="303"/>
    </row>
    <row r="1217" spans="1:75" ht="12.75" customHeight="1" x14ac:dyDescent="0.2">
      <c r="A1217" s="171">
        <v>28</v>
      </c>
      <c r="B1217" s="163" t="s">
        <v>216</v>
      </c>
      <c r="C1217" s="163" t="s">
        <v>177</v>
      </c>
      <c r="D1217" s="335"/>
      <c r="E1217" s="302"/>
      <c r="F1217" s="302"/>
      <c r="G1217" s="302"/>
      <c r="H1217" s="303"/>
      <c r="I1217" s="335"/>
      <c r="J1217" s="302"/>
      <c r="K1217" s="302"/>
      <c r="L1217" s="302"/>
      <c r="M1217" s="303"/>
      <c r="N1217" s="336" t="str">
        <f t="shared" si="113"/>
        <v/>
      </c>
      <c r="O1217" s="302"/>
      <c r="P1217" s="302"/>
      <c r="Q1217" s="303"/>
      <c r="R1217" s="335"/>
      <c r="S1217" s="302"/>
      <c r="T1217" s="303"/>
      <c r="U1217" s="335"/>
      <c r="V1217" s="302"/>
      <c r="W1217" s="303"/>
      <c r="X1217" s="336" t="str">
        <f t="shared" si="114"/>
        <v/>
      </c>
      <c r="Y1217" s="303"/>
      <c r="Z1217" s="335" t="str">
        <f t="shared" si="115"/>
        <v/>
      </c>
      <c r="AA1217" s="302"/>
      <c r="AB1217" s="303"/>
      <c r="AC1217" s="144"/>
      <c r="AD1217" s="145"/>
      <c r="AE1217" s="336"/>
      <c r="AF1217" s="302"/>
      <c r="AG1217" s="302"/>
      <c r="AH1217" s="303"/>
      <c r="AI1217" s="146"/>
      <c r="AJ1217" s="145"/>
      <c r="AK1217" s="336"/>
      <c r="AL1217" s="302"/>
      <c r="AM1217" s="302"/>
      <c r="AN1217" s="303"/>
      <c r="AO1217" s="146"/>
      <c r="AP1217" s="145"/>
      <c r="AQ1217" s="336"/>
      <c r="AR1217" s="302"/>
      <c r="AS1217" s="302"/>
      <c r="AT1217" s="303"/>
      <c r="AU1217" s="146"/>
      <c r="AV1217" s="145"/>
      <c r="AW1217" s="336"/>
      <c r="AX1217" s="302"/>
      <c r="AY1217" s="302"/>
      <c r="AZ1217" s="303"/>
      <c r="BA1217" s="146"/>
      <c r="BB1217" s="145"/>
      <c r="BC1217" s="336"/>
      <c r="BD1217" s="303"/>
      <c r="BE1217" s="163"/>
      <c r="BF1217" s="306"/>
      <c r="BG1217" s="302"/>
      <c r="BH1217" s="303"/>
      <c r="BI1217" s="336"/>
      <c r="BJ1217" s="303"/>
      <c r="BK1217" s="335" t="str">
        <f t="shared" si="116"/>
        <v/>
      </c>
      <c r="BL1217" s="302"/>
      <c r="BM1217" s="303"/>
      <c r="BN1217" s="306"/>
      <c r="BO1217" s="302"/>
      <c r="BP1217" s="303"/>
      <c r="BQ1217" s="306"/>
      <c r="BR1217" s="303"/>
      <c r="BS1217" s="148">
        <v>22</v>
      </c>
      <c r="BT1217" s="335"/>
      <c r="BU1217" s="302"/>
      <c r="BV1217" s="302"/>
      <c r="BW1217" s="303"/>
    </row>
    <row r="1218" spans="1:75" ht="12.75" customHeight="1" x14ac:dyDescent="0.2">
      <c r="A1218" s="171">
        <v>28</v>
      </c>
      <c r="B1218" s="163" t="s">
        <v>224</v>
      </c>
      <c r="C1218" s="163" t="s">
        <v>186</v>
      </c>
      <c r="D1218" s="335"/>
      <c r="E1218" s="302"/>
      <c r="F1218" s="302"/>
      <c r="G1218" s="302"/>
      <c r="H1218" s="303"/>
      <c r="I1218" s="335"/>
      <c r="J1218" s="302"/>
      <c r="K1218" s="302"/>
      <c r="L1218" s="302"/>
      <c r="M1218" s="303"/>
      <c r="N1218" s="336" t="str">
        <f t="shared" si="113"/>
        <v/>
      </c>
      <c r="O1218" s="302"/>
      <c r="P1218" s="302"/>
      <c r="Q1218" s="303"/>
      <c r="R1218" s="335"/>
      <c r="S1218" s="302"/>
      <c r="T1218" s="303"/>
      <c r="U1218" s="335"/>
      <c r="V1218" s="302"/>
      <c r="W1218" s="303"/>
      <c r="X1218" s="336" t="str">
        <f t="shared" si="114"/>
        <v/>
      </c>
      <c r="Y1218" s="303"/>
      <c r="Z1218" s="335" t="str">
        <f t="shared" si="115"/>
        <v/>
      </c>
      <c r="AA1218" s="302"/>
      <c r="AB1218" s="303"/>
      <c r="AC1218" s="144"/>
      <c r="AD1218" s="145"/>
      <c r="AE1218" s="336"/>
      <c r="AF1218" s="302"/>
      <c r="AG1218" s="302"/>
      <c r="AH1218" s="303"/>
      <c r="AI1218" s="146"/>
      <c r="AJ1218" s="145"/>
      <c r="AK1218" s="336"/>
      <c r="AL1218" s="302"/>
      <c r="AM1218" s="302"/>
      <c r="AN1218" s="303"/>
      <c r="AO1218" s="146"/>
      <c r="AP1218" s="145"/>
      <c r="AQ1218" s="336"/>
      <c r="AR1218" s="302"/>
      <c r="AS1218" s="302"/>
      <c r="AT1218" s="303"/>
      <c r="AU1218" s="146"/>
      <c r="AV1218" s="145"/>
      <c r="AW1218" s="336"/>
      <c r="AX1218" s="302"/>
      <c r="AY1218" s="302"/>
      <c r="AZ1218" s="303"/>
      <c r="BA1218" s="146"/>
      <c r="BB1218" s="145"/>
      <c r="BC1218" s="336"/>
      <c r="BD1218" s="303"/>
      <c r="BE1218" s="163"/>
      <c r="BF1218" s="306"/>
      <c r="BG1218" s="302"/>
      <c r="BH1218" s="303"/>
      <c r="BI1218" s="336"/>
      <c r="BJ1218" s="303"/>
      <c r="BK1218" s="335" t="str">
        <f t="shared" si="116"/>
        <v/>
      </c>
      <c r="BL1218" s="302"/>
      <c r="BM1218" s="303"/>
      <c r="BN1218" s="306"/>
      <c r="BO1218" s="302"/>
      <c r="BP1218" s="303"/>
      <c r="BQ1218" s="306"/>
      <c r="BR1218" s="303"/>
      <c r="BS1218" s="148">
        <v>23</v>
      </c>
      <c r="BT1218" s="335"/>
      <c r="BU1218" s="302"/>
      <c r="BV1218" s="302"/>
      <c r="BW1218" s="303"/>
    </row>
    <row r="1219" spans="1:75" ht="12.75" customHeight="1" x14ac:dyDescent="0.2">
      <c r="A1219" s="171">
        <v>28</v>
      </c>
      <c r="B1219" s="163" t="s">
        <v>232</v>
      </c>
      <c r="C1219" s="163" t="s">
        <v>195</v>
      </c>
      <c r="D1219" s="335"/>
      <c r="E1219" s="302"/>
      <c r="F1219" s="302"/>
      <c r="G1219" s="302"/>
      <c r="H1219" s="303"/>
      <c r="I1219" s="335"/>
      <c r="J1219" s="302"/>
      <c r="K1219" s="302"/>
      <c r="L1219" s="302"/>
      <c r="M1219" s="303"/>
      <c r="N1219" s="336" t="str">
        <f t="shared" si="113"/>
        <v/>
      </c>
      <c r="O1219" s="302"/>
      <c r="P1219" s="302"/>
      <c r="Q1219" s="303"/>
      <c r="R1219" s="335"/>
      <c r="S1219" s="302"/>
      <c r="T1219" s="303"/>
      <c r="U1219" s="335"/>
      <c r="V1219" s="302"/>
      <c r="W1219" s="303"/>
      <c r="X1219" s="336" t="str">
        <f t="shared" si="114"/>
        <v/>
      </c>
      <c r="Y1219" s="303"/>
      <c r="Z1219" s="335" t="str">
        <f t="shared" si="115"/>
        <v/>
      </c>
      <c r="AA1219" s="302"/>
      <c r="AB1219" s="303"/>
      <c r="AC1219" s="144"/>
      <c r="AD1219" s="145"/>
      <c r="AE1219" s="336"/>
      <c r="AF1219" s="302"/>
      <c r="AG1219" s="302"/>
      <c r="AH1219" s="303"/>
      <c r="AI1219" s="146"/>
      <c r="AJ1219" s="145"/>
      <c r="AK1219" s="336"/>
      <c r="AL1219" s="302"/>
      <c r="AM1219" s="302"/>
      <c r="AN1219" s="303"/>
      <c r="AO1219" s="146"/>
      <c r="AP1219" s="145"/>
      <c r="AQ1219" s="336"/>
      <c r="AR1219" s="302"/>
      <c r="AS1219" s="302"/>
      <c r="AT1219" s="303"/>
      <c r="AU1219" s="146"/>
      <c r="AV1219" s="145"/>
      <c r="AW1219" s="336"/>
      <c r="AX1219" s="302"/>
      <c r="AY1219" s="302"/>
      <c r="AZ1219" s="303"/>
      <c r="BA1219" s="146"/>
      <c r="BB1219" s="145"/>
      <c r="BC1219" s="336"/>
      <c r="BD1219" s="303"/>
      <c r="BE1219" s="163"/>
      <c r="BF1219" s="306"/>
      <c r="BG1219" s="302"/>
      <c r="BH1219" s="303"/>
      <c r="BI1219" s="336"/>
      <c r="BJ1219" s="303"/>
      <c r="BK1219" s="335" t="str">
        <f t="shared" si="116"/>
        <v/>
      </c>
      <c r="BL1219" s="302"/>
      <c r="BM1219" s="303"/>
      <c r="BN1219" s="306"/>
      <c r="BO1219" s="302"/>
      <c r="BP1219" s="303"/>
      <c r="BQ1219" s="306"/>
      <c r="BR1219" s="303"/>
      <c r="BS1219" s="148">
        <v>24</v>
      </c>
      <c r="BT1219" s="335"/>
      <c r="BU1219" s="302"/>
      <c r="BV1219" s="302"/>
      <c r="BW1219" s="303"/>
    </row>
    <row r="1220" spans="1:75" ht="12.75" customHeight="1" x14ac:dyDescent="0.2">
      <c r="A1220" s="171">
        <v>28</v>
      </c>
      <c r="B1220" s="163" t="s">
        <v>239</v>
      </c>
      <c r="C1220" s="163" t="s">
        <v>201</v>
      </c>
      <c r="D1220" s="335"/>
      <c r="E1220" s="302"/>
      <c r="F1220" s="302"/>
      <c r="G1220" s="302"/>
      <c r="H1220" s="303"/>
      <c r="I1220" s="335"/>
      <c r="J1220" s="302"/>
      <c r="K1220" s="302"/>
      <c r="L1220" s="302"/>
      <c r="M1220" s="303"/>
      <c r="N1220" s="336" t="str">
        <f t="shared" si="113"/>
        <v/>
      </c>
      <c r="O1220" s="302"/>
      <c r="P1220" s="302"/>
      <c r="Q1220" s="303"/>
      <c r="R1220" s="335"/>
      <c r="S1220" s="302"/>
      <c r="T1220" s="303"/>
      <c r="U1220" s="335"/>
      <c r="V1220" s="302"/>
      <c r="W1220" s="303"/>
      <c r="X1220" s="336" t="str">
        <f t="shared" si="114"/>
        <v/>
      </c>
      <c r="Y1220" s="303"/>
      <c r="Z1220" s="335" t="str">
        <f t="shared" si="115"/>
        <v/>
      </c>
      <c r="AA1220" s="302"/>
      <c r="AB1220" s="303"/>
      <c r="AC1220" s="144"/>
      <c r="AD1220" s="145"/>
      <c r="AE1220" s="336"/>
      <c r="AF1220" s="302"/>
      <c r="AG1220" s="302"/>
      <c r="AH1220" s="303"/>
      <c r="AI1220" s="146"/>
      <c r="AJ1220" s="145"/>
      <c r="AK1220" s="336"/>
      <c r="AL1220" s="302"/>
      <c r="AM1220" s="302"/>
      <c r="AN1220" s="303"/>
      <c r="AO1220" s="146"/>
      <c r="AP1220" s="145"/>
      <c r="AQ1220" s="336"/>
      <c r="AR1220" s="302"/>
      <c r="AS1220" s="302"/>
      <c r="AT1220" s="303"/>
      <c r="AU1220" s="146"/>
      <c r="AV1220" s="145"/>
      <c r="AW1220" s="336"/>
      <c r="AX1220" s="302"/>
      <c r="AY1220" s="302"/>
      <c r="AZ1220" s="303"/>
      <c r="BA1220" s="146"/>
      <c r="BB1220" s="145"/>
      <c r="BC1220" s="336"/>
      <c r="BD1220" s="303"/>
      <c r="BE1220" s="163"/>
      <c r="BF1220" s="306"/>
      <c r="BG1220" s="302"/>
      <c r="BH1220" s="303"/>
      <c r="BI1220" s="336"/>
      <c r="BJ1220" s="303"/>
      <c r="BK1220" s="335" t="str">
        <f t="shared" si="116"/>
        <v/>
      </c>
      <c r="BL1220" s="302"/>
      <c r="BM1220" s="303"/>
      <c r="BN1220" s="306"/>
      <c r="BO1220" s="302"/>
      <c r="BP1220" s="303"/>
      <c r="BQ1220" s="306"/>
      <c r="BR1220" s="303"/>
      <c r="BS1220" s="147" t="s">
        <v>19</v>
      </c>
      <c r="BT1220" s="335"/>
      <c r="BU1220" s="302"/>
      <c r="BV1220" s="302"/>
      <c r="BW1220" s="303"/>
    </row>
    <row r="1221" spans="1:75" ht="12.75" customHeight="1" x14ac:dyDescent="0.2">
      <c r="A1221" s="171">
        <v>28</v>
      </c>
      <c r="B1221" s="162" t="s">
        <v>2</v>
      </c>
      <c r="C1221" s="162" t="s">
        <v>209</v>
      </c>
      <c r="D1221" s="335"/>
      <c r="E1221" s="302"/>
      <c r="F1221" s="302"/>
      <c r="G1221" s="302"/>
      <c r="H1221" s="303"/>
      <c r="I1221" s="335"/>
      <c r="J1221" s="302"/>
      <c r="K1221" s="302"/>
      <c r="L1221" s="302"/>
      <c r="M1221" s="303"/>
      <c r="N1221" s="336" t="str">
        <f t="shared" si="113"/>
        <v/>
      </c>
      <c r="O1221" s="302"/>
      <c r="P1221" s="302"/>
      <c r="Q1221" s="303"/>
      <c r="R1221" s="335"/>
      <c r="S1221" s="302"/>
      <c r="T1221" s="303"/>
      <c r="U1221" s="335"/>
      <c r="V1221" s="302"/>
      <c r="W1221" s="303"/>
      <c r="X1221" s="336" t="str">
        <f t="shared" si="114"/>
        <v/>
      </c>
      <c r="Y1221" s="303"/>
      <c r="Z1221" s="335" t="str">
        <f t="shared" si="115"/>
        <v/>
      </c>
      <c r="AA1221" s="302"/>
      <c r="AB1221" s="303"/>
      <c r="AC1221" s="144"/>
      <c r="AD1221" s="145"/>
      <c r="AE1221" s="336"/>
      <c r="AF1221" s="302"/>
      <c r="AG1221" s="302"/>
      <c r="AH1221" s="303"/>
      <c r="AI1221" s="146"/>
      <c r="AJ1221" s="145"/>
      <c r="AK1221" s="336"/>
      <c r="AL1221" s="302"/>
      <c r="AM1221" s="302"/>
      <c r="AN1221" s="303"/>
      <c r="AO1221" s="146"/>
      <c r="AP1221" s="145"/>
      <c r="AQ1221" s="336"/>
      <c r="AR1221" s="302"/>
      <c r="AS1221" s="302"/>
      <c r="AT1221" s="303"/>
      <c r="AU1221" s="146"/>
      <c r="AV1221" s="145"/>
      <c r="AW1221" s="336"/>
      <c r="AX1221" s="302"/>
      <c r="AY1221" s="302"/>
      <c r="AZ1221" s="303"/>
      <c r="BA1221" s="146"/>
      <c r="BB1221" s="145"/>
      <c r="BC1221" s="336"/>
      <c r="BD1221" s="303"/>
      <c r="BE1221" s="163"/>
      <c r="BF1221" s="306"/>
      <c r="BG1221" s="302"/>
      <c r="BH1221" s="303"/>
      <c r="BI1221" s="336"/>
      <c r="BJ1221" s="303"/>
      <c r="BK1221" s="335" t="str">
        <f t="shared" si="116"/>
        <v/>
      </c>
      <c r="BL1221" s="302"/>
      <c r="BM1221" s="303"/>
      <c r="BN1221" s="306"/>
      <c r="BO1221" s="302"/>
      <c r="BP1221" s="303"/>
      <c r="BQ1221" s="306"/>
      <c r="BR1221" s="303"/>
      <c r="BS1221" s="147" t="s">
        <v>27</v>
      </c>
      <c r="BT1221" s="335"/>
      <c r="BU1221" s="302"/>
      <c r="BV1221" s="302"/>
      <c r="BW1221" s="303"/>
    </row>
    <row r="1222" spans="1:75" ht="12.75" customHeight="1" x14ac:dyDescent="0.2">
      <c r="A1222" s="171">
        <v>28</v>
      </c>
      <c r="B1222" s="162" t="s">
        <v>19</v>
      </c>
      <c r="C1222" s="162" t="s">
        <v>216</v>
      </c>
      <c r="D1222" s="335"/>
      <c r="E1222" s="302"/>
      <c r="F1222" s="302"/>
      <c r="G1222" s="302"/>
      <c r="H1222" s="303"/>
      <c r="I1222" s="335"/>
      <c r="J1222" s="302"/>
      <c r="K1222" s="302"/>
      <c r="L1222" s="302"/>
      <c r="M1222" s="303"/>
      <c r="N1222" s="336" t="str">
        <f t="shared" si="113"/>
        <v/>
      </c>
      <c r="O1222" s="302"/>
      <c r="P1222" s="302"/>
      <c r="Q1222" s="303"/>
      <c r="R1222" s="335"/>
      <c r="S1222" s="302"/>
      <c r="T1222" s="303"/>
      <c r="U1222" s="335"/>
      <c r="V1222" s="302"/>
      <c r="W1222" s="303"/>
      <c r="X1222" s="336" t="str">
        <f t="shared" si="114"/>
        <v/>
      </c>
      <c r="Y1222" s="303"/>
      <c r="Z1222" s="335" t="str">
        <f t="shared" si="115"/>
        <v/>
      </c>
      <c r="AA1222" s="302"/>
      <c r="AB1222" s="303"/>
      <c r="AC1222" s="144"/>
      <c r="AD1222" s="145"/>
      <c r="AE1222" s="336"/>
      <c r="AF1222" s="302"/>
      <c r="AG1222" s="302"/>
      <c r="AH1222" s="303"/>
      <c r="AI1222" s="146"/>
      <c r="AJ1222" s="145"/>
      <c r="AK1222" s="336"/>
      <c r="AL1222" s="302"/>
      <c r="AM1222" s="302"/>
      <c r="AN1222" s="303"/>
      <c r="AO1222" s="146"/>
      <c r="AP1222" s="145"/>
      <c r="AQ1222" s="336"/>
      <c r="AR1222" s="302"/>
      <c r="AS1222" s="302"/>
      <c r="AT1222" s="303"/>
      <c r="AU1222" s="146"/>
      <c r="AV1222" s="145"/>
      <c r="AW1222" s="336"/>
      <c r="AX1222" s="302"/>
      <c r="AY1222" s="302"/>
      <c r="AZ1222" s="303"/>
      <c r="BA1222" s="146"/>
      <c r="BB1222" s="145"/>
      <c r="BC1222" s="336"/>
      <c r="BD1222" s="303"/>
      <c r="BE1222" s="163"/>
      <c r="BF1222" s="306"/>
      <c r="BG1222" s="302"/>
      <c r="BH1222" s="303"/>
      <c r="BI1222" s="336"/>
      <c r="BJ1222" s="303"/>
      <c r="BK1222" s="335" t="str">
        <f t="shared" si="116"/>
        <v/>
      </c>
      <c r="BL1222" s="302"/>
      <c r="BM1222" s="303"/>
      <c r="BN1222" s="306"/>
      <c r="BO1222" s="302"/>
      <c r="BP1222" s="303"/>
      <c r="BQ1222" s="306"/>
      <c r="BR1222" s="303"/>
      <c r="BS1222" s="147" t="s">
        <v>33</v>
      </c>
      <c r="BT1222" s="335"/>
      <c r="BU1222" s="302"/>
      <c r="BV1222" s="302"/>
      <c r="BW1222" s="303"/>
    </row>
    <row r="1223" spans="1:75" ht="12.75" customHeight="1" x14ac:dyDescent="0.2">
      <c r="A1223" s="171">
        <v>28</v>
      </c>
      <c r="B1223" s="162" t="s">
        <v>27</v>
      </c>
      <c r="C1223" s="162" t="s">
        <v>224</v>
      </c>
      <c r="D1223" s="335"/>
      <c r="E1223" s="302"/>
      <c r="F1223" s="302"/>
      <c r="G1223" s="302"/>
      <c r="H1223" s="303"/>
      <c r="I1223" s="335"/>
      <c r="J1223" s="302"/>
      <c r="K1223" s="302"/>
      <c r="L1223" s="302"/>
      <c r="M1223" s="303"/>
      <c r="N1223" s="336" t="str">
        <f t="shared" si="113"/>
        <v/>
      </c>
      <c r="O1223" s="302"/>
      <c r="P1223" s="302"/>
      <c r="Q1223" s="303"/>
      <c r="R1223" s="335"/>
      <c r="S1223" s="302"/>
      <c r="T1223" s="303"/>
      <c r="U1223" s="335"/>
      <c r="V1223" s="302"/>
      <c r="W1223" s="303"/>
      <c r="X1223" s="336" t="str">
        <f t="shared" si="114"/>
        <v/>
      </c>
      <c r="Y1223" s="303"/>
      <c r="Z1223" s="335" t="str">
        <f t="shared" si="115"/>
        <v/>
      </c>
      <c r="AA1223" s="302"/>
      <c r="AB1223" s="303"/>
      <c r="AC1223" s="144"/>
      <c r="AD1223" s="145"/>
      <c r="AE1223" s="336"/>
      <c r="AF1223" s="302"/>
      <c r="AG1223" s="302"/>
      <c r="AH1223" s="303"/>
      <c r="AI1223" s="146"/>
      <c r="AJ1223" s="145"/>
      <c r="AK1223" s="336"/>
      <c r="AL1223" s="302"/>
      <c r="AM1223" s="302"/>
      <c r="AN1223" s="303"/>
      <c r="AO1223" s="146"/>
      <c r="AP1223" s="145"/>
      <c r="AQ1223" s="336"/>
      <c r="AR1223" s="302"/>
      <c r="AS1223" s="302"/>
      <c r="AT1223" s="303"/>
      <c r="AU1223" s="146"/>
      <c r="AV1223" s="145"/>
      <c r="AW1223" s="336"/>
      <c r="AX1223" s="302"/>
      <c r="AY1223" s="302"/>
      <c r="AZ1223" s="303"/>
      <c r="BA1223" s="146"/>
      <c r="BB1223" s="145"/>
      <c r="BC1223" s="336"/>
      <c r="BD1223" s="303"/>
      <c r="BE1223" s="163"/>
      <c r="BF1223" s="306"/>
      <c r="BG1223" s="302"/>
      <c r="BH1223" s="303"/>
      <c r="BI1223" s="336"/>
      <c r="BJ1223" s="303"/>
      <c r="BK1223" s="335" t="str">
        <f t="shared" si="116"/>
        <v/>
      </c>
      <c r="BL1223" s="302"/>
      <c r="BM1223" s="303"/>
      <c r="BN1223" s="306"/>
      <c r="BO1223" s="302"/>
      <c r="BP1223" s="303"/>
      <c r="BQ1223" s="306"/>
      <c r="BR1223" s="303"/>
      <c r="BS1223" s="147" t="s">
        <v>47</v>
      </c>
      <c r="BT1223" s="335"/>
      <c r="BU1223" s="302"/>
      <c r="BV1223" s="302"/>
      <c r="BW1223" s="303"/>
    </row>
    <row r="1224" spans="1:75" ht="12.75" customHeight="1" x14ac:dyDescent="0.2">
      <c r="A1224" s="171">
        <v>28</v>
      </c>
      <c r="B1224" s="162" t="s">
        <v>33</v>
      </c>
      <c r="C1224" s="162" t="s">
        <v>232</v>
      </c>
      <c r="D1224" s="335"/>
      <c r="E1224" s="302"/>
      <c r="F1224" s="302"/>
      <c r="G1224" s="302"/>
      <c r="H1224" s="303"/>
      <c r="I1224" s="335"/>
      <c r="J1224" s="302"/>
      <c r="K1224" s="302"/>
      <c r="L1224" s="302"/>
      <c r="M1224" s="303"/>
      <c r="N1224" s="336" t="str">
        <f t="shared" si="113"/>
        <v/>
      </c>
      <c r="O1224" s="302"/>
      <c r="P1224" s="302"/>
      <c r="Q1224" s="303"/>
      <c r="R1224" s="335"/>
      <c r="S1224" s="302"/>
      <c r="T1224" s="303"/>
      <c r="U1224" s="335"/>
      <c r="V1224" s="302"/>
      <c r="W1224" s="303"/>
      <c r="X1224" s="336" t="str">
        <f t="shared" si="114"/>
        <v/>
      </c>
      <c r="Y1224" s="303"/>
      <c r="Z1224" s="335" t="str">
        <f t="shared" si="115"/>
        <v/>
      </c>
      <c r="AA1224" s="302"/>
      <c r="AB1224" s="303"/>
      <c r="AC1224" s="144"/>
      <c r="AD1224" s="145"/>
      <c r="AE1224" s="336"/>
      <c r="AF1224" s="302"/>
      <c r="AG1224" s="302"/>
      <c r="AH1224" s="303"/>
      <c r="AI1224" s="146"/>
      <c r="AJ1224" s="145"/>
      <c r="AK1224" s="336"/>
      <c r="AL1224" s="302"/>
      <c r="AM1224" s="302"/>
      <c r="AN1224" s="303"/>
      <c r="AO1224" s="146"/>
      <c r="AP1224" s="145"/>
      <c r="AQ1224" s="336"/>
      <c r="AR1224" s="302"/>
      <c r="AS1224" s="302"/>
      <c r="AT1224" s="303"/>
      <c r="AU1224" s="146"/>
      <c r="AV1224" s="145"/>
      <c r="AW1224" s="336"/>
      <c r="AX1224" s="302"/>
      <c r="AY1224" s="302"/>
      <c r="AZ1224" s="303"/>
      <c r="BA1224" s="146"/>
      <c r="BB1224" s="145"/>
      <c r="BC1224" s="336"/>
      <c r="BD1224" s="303"/>
      <c r="BE1224" s="163"/>
      <c r="BF1224" s="306"/>
      <c r="BG1224" s="302"/>
      <c r="BH1224" s="303"/>
      <c r="BI1224" s="336"/>
      <c r="BJ1224" s="303"/>
      <c r="BK1224" s="335" t="str">
        <f t="shared" si="116"/>
        <v/>
      </c>
      <c r="BL1224" s="302"/>
      <c r="BM1224" s="303"/>
      <c r="BN1224" s="306"/>
      <c r="BO1224" s="302"/>
      <c r="BP1224" s="303"/>
      <c r="BQ1224" s="306"/>
      <c r="BR1224" s="303"/>
      <c r="BS1224" s="147" t="s">
        <v>75</v>
      </c>
      <c r="BT1224" s="335"/>
      <c r="BU1224" s="302"/>
      <c r="BV1224" s="302"/>
      <c r="BW1224" s="303"/>
    </row>
    <row r="1225" spans="1:75" ht="12.75" customHeight="1" x14ac:dyDescent="0.2">
      <c r="A1225" s="171">
        <v>28</v>
      </c>
      <c r="B1225" s="162" t="s">
        <v>47</v>
      </c>
      <c r="C1225" s="162" t="s">
        <v>239</v>
      </c>
      <c r="D1225" s="335"/>
      <c r="E1225" s="302"/>
      <c r="F1225" s="302"/>
      <c r="G1225" s="302"/>
      <c r="H1225" s="303"/>
      <c r="I1225" s="335"/>
      <c r="J1225" s="302"/>
      <c r="K1225" s="302"/>
      <c r="L1225" s="302"/>
      <c r="M1225" s="303"/>
      <c r="N1225" s="336" t="str">
        <f t="shared" si="113"/>
        <v/>
      </c>
      <c r="O1225" s="302"/>
      <c r="P1225" s="302"/>
      <c r="Q1225" s="303"/>
      <c r="R1225" s="335"/>
      <c r="S1225" s="302"/>
      <c r="T1225" s="303"/>
      <c r="U1225" s="335"/>
      <c r="V1225" s="302"/>
      <c r="W1225" s="303"/>
      <c r="X1225" s="336" t="str">
        <f t="shared" si="114"/>
        <v/>
      </c>
      <c r="Y1225" s="303"/>
      <c r="Z1225" s="335" t="str">
        <f t="shared" si="115"/>
        <v/>
      </c>
      <c r="AA1225" s="302"/>
      <c r="AB1225" s="303"/>
      <c r="AC1225" s="144"/>
      <c r="AD1225" s="145"/>
      <c r="AE1225" s="336"/>
      <c r="AF1225" s="302"/>
      <c r="AG1225" s="302"/>
      <c r="AH1225" s="303"/>
      <c r="AI1225" s="146"/>
      <c r="AJ1225" s="145"/>
      <c r="AK1225" s="336"/>
      <c r="AL1225" s="302"/>
      <c r="AM1225" s="302"/>
      <c r="AN1225" s="303"/>
      <c r="AO1225" s="146"/>
      <c r="AP1225" s="145"/>
      <c r="AQ1225" s="336"/>
      <c r="AR1225" s="302"/>
      <c r="AS1225" s="302"/>
      <c r="AT1225" s="303"/>
      <c r="AU1225" s="146"/>
      <c r="AV1225" s="145"/>
      <c r="AW1225" s="336"/>
      <c r="AX1225" s="302"/>
      <c r="AY1225" s="302"/>
      <c r="AZ1225" s="303"/>
      <c r="BA1225" s="146"/>
      <c r="BB1225" s="145"/>
      <c r="BC1225" s="336"/>
      <c r="BD1225" s="303"/>
      <c r="BE1225" s="163"/>
      <c r="BF1225" s="306"/>
      <c r="BG1225" s="302"/>
      <c r="BH1225" s="303"/>
      <c r="BI1225" s="336"/>
      <c r="BJ1225" s="303"/>
      <c r="BK1225" s="335" t="str">
        <f t="shared" si="116"/>
        <v/>
      </c>
      <c r="BL1225" s="302"/>
      <c r="BM1225" s="303"/>
      <c r="BN1225" s="306"/>
      <c r="BO1225" s="302"/>
      <c r="BP1225" s="303"/>
      <c r="BQ1225" s="306"/>
      <c r="BR1225" s="303"/>
      <c r="BS1225" s="147" t="s">
        <v>87</v>
      </c>
      <c r="BT1225" s="335"/>
      <c r="BU1225" s="302"/>
      <c r="BV1225" s="302"/>
      <c r="BW1225" s="303"/>
    </row>
    <row r="1226" spans="1:75" ht="12.75" customHeight="1" x14ac:dyDescent="0.2">
      <c r="A1226" s="171">
        <v>28</v>
      </c>
      <c r="B1226" s="164" t="s">
        <v>75</v>
      </c>
      <c r="C1226" s="164" t="s">
        <v>245</v>
      </c>
      <c r="D1226" s="320"/>
      <c r="E1226" s="294"/>
      <c r="F1226" s="294"/>
      <c r="G1226" s="294"/>
      <c r="H1226" s="295"/>
      <c r="I1226" s="320"/>
      <c r="J1226" s="294"/>
      <c r="K1226" s="294"/>
      <c r="L1226" s="294"/>
      <c r="M1226" s="295"/>
      <c r="N1226" s="334" t="str">
        <f t="shared" si="113"/>
        <v/>
      </c>
      <c r="O1226" s="294"/>
      <c r="P1226" s="294"/>
      <c r="Q1226" s="295"/>
      <c r="R1226" s="320"/>
      <c r="S1226" s="294"/>
      <c r="T1226" s="295"/>
      <c r="U1226" s="320"/>
      <c r="V1226" s="294"/>
      <c r="W1226" s="295"/>
      <c r="X1226" s="334" t="str">
        <f t="shared" si="114"/>
        <v/>
      </c>
      <c r="Y1226" s="295"/>
      <c r="Z1226" s="320" t="str">
        <f t="shared" si="115"/>
        <v/>
      </c>
      <c r="AA1226" s="294"/>
      <c r="AB1226" s="295"/>
      <c r="AC1226" s="151"/>
      <c r="AD1226" s="152"/>
      <c r="AE1226" s="334"/>
      <c r="AF1226" s="294"/>
      <c r="AG1226" s="294"/>
      <c r="AH1226" s="295"/>
      <c r="AI1226" s="153"/>
      <c r="AJ1226" s="152"/>
      <c r="AK1226" s="334"/>
      <c r="AL1226" s="294"/>
      <c r="AM1226" s="294"/>
      <c r="AN1226" s="295"/>
      <c r="AO1226" s="153"/>
      <c r="AP1226" s="152"/>
      <c r="AQ1226" s="334"/>
      <c r="AR1226" s="294"/>
      <c r="AS1226" s="294"/>
      <c r="AT1226" s="295"/>
      <c r="AU1226" s="153"/>
      <c r="AV1226" s="152"/>
      <c r="AW1226" s="334"/>
      <c r="AX1226" s="294"/>
      <c r="AY1226" s="294"/>
      <c r="AZ1226" s="295"/>
      <c r="BA1226" s="153"/>
      <c r="BB1226" s="152"/>
      <c r="BC1226" s="334"/>
      <c r="BD1226" s="295"/>
      <c r="BE1226" s="165"/>
      <c r="BF1226" s="298"/>
      <c r="BG1226" s="294"/>
      <c r="BH1226" s="295"/>
      <c r="BI1226" s="334"/>
      <c r="BJ1226" s="295"/>
      <c r="BK1226" s="320" t="str">
        <f t="shared" si="116"/>
        <v/>
      </c>
      <c r="BL1226" s="294"/>
      <c r="BM1226" s="295"/>
      <c r="BN1226" s="298"/>
      <c r="BO1226" s="294"/>
      <c r="BP1226" s="295"/>
      <c r="BQ1226" s="298"/>
      <c r="BR1226" s="295"/>
      <c r="BS1226" s="154" t="s">
        <v>94</v>
      </c>
      <c r="BT1226" s="320"/>
      <c r="BU1226" s="294"/>
      <c r="BV1226" s="294"/>
      <c r="BW1226" s="295"/>
    </row>
    <row r="1227" spans="1:75" ht="12.75" customHeight="1" x14ac:dyDescent="0.2">
      <c r="A1227" s="171">
        <v>28</v>
      </c>
      <c r="B1227" s="321"/>
      <c r="C1227" s="322"/>
      <c r="D1227" s="322"/>
      <c r="E1227" s="322"/>
      <c r="F1227" s="322"/>
      <c r="G1227" s="322"/>
      <c r="H1227" s="322"/>
      <c r="I1227" s="322"/>
      <c r="J1227" s="322"/>
      <c r="K1227" s="322"/>
      <c r="L1227" s="322"/>
      <c r="M1227" s="322"/>
      <c r="N1227" s="322"/>
      <c r="O1227" s="322"/>
      <c r="P1227" s="322"/>
      <c r="Q1227" s="322"/>
      <c r="R1227" s="322"/>
      <c r="S1227" s="322"/>
      <c r="T1227" s="322"/>
      <c r="U1227" s="322"/>
      <c r="V1227" s="322"/>
      <c r="W1227" s="322"/>
      <c r="X1227" s="322"/>
      <c r="Y1227" s="322"/>
      <c r="Z1227" s="322"/>
      <c r="AA1227" s="322"/>
      <c r="AB1227" s="322"/>
      <c r="AC1227" s="322"/>
      <c r="AD1227" s="322"/>
      <c r="AE1227" s="322"/>
      <c r="AF1227" s="322"/>
      <c r="AG1227" s="322"/>
      <c r="AH1227" s="322"/>
      <c r="AI1227" s="322"/>
      <c r="AJ1227" s="322"/>
      <c r="AK1227" s="322"/>
      <c r="AL1227" s="322"/>
      <c r="AM1227" s="322"/>
      <c r="AN1227" s="322"/>
      <c r="AO1227" s="322"/>
      <c r="AP1227" s="322"/>
      <c r="AQ1227" s="322"/>
      <c r="AR1227" s="322"/>
      <c r="AS1227" s="322"/>
      <c r="AT1227" s="322"/>
      <c r="AU1227" s="322"/>
      <c r="AV1227" s="322"/>
      <c r="AW1227" s="322"/>
      <c r="AX1227" s="322"/>
      <c r="AY1227" s="322"/>
      <c r="AZ1227" s="322"/>
      <c r="BA1227" s="322"/>
      <c r="BB1227" s="322"/>
      <c r="BC1227" s="322"/>
      <c r="BD1227" s="322"/>
      <c r="BE1227" s="322"/>
      <c r="BF1227" s="322"/>
      <c r="BG1227" s="322"/>
      <c r="BH1227" s="322"/>
      <c r="BI1227" s="322"/>
      <c r="BJ1227" s="322"/>
      <c r="BK1227" s="322"/>
      <c r="BL1227" s="322"/>
      <c r="BM1227" s="322"/>
      <c r="BN1227" s="322"/>
      <c r="BO1227" s="322"/>
      <c r="BP1227" s="322"/>
      <c r="BQ1227" s="322"/>
      <c r="BR1227" s="322"/>
      <c r="BS1227" s="322"/>
      <c r="BT1227" s="322"/>
      <c r="BU1227" s="322"/>
      <c r="BV1227" s="322"/>
      <c r="BW1227" s="322"/>
    </row>
    <row r="1228" spans="1:75" ht="12.75" customHeight="1" x14ac:dyDescent="0.2">
      <c r="A1228" s="171">
        <v>28</v>
      </c>
      <c r="B1228" s="323" t="s">
        <v>247</v>
      </c>
      <c r="C1228" s="324"/>
      <c r="D1228" s="324"/>
      <c r="E1228" s="324"/>
      <c r="F1228" s="324"/>
      <c r="G1228" s="324"/>
      <c r="H1228" s="324"/>
      <c r="I1228" s="324"/>
      <c r="J1228" s="324"/>
      <c r="K1228" s="324"/>
      <c r="L1228" s="324"/>
      <c r="M1228" s="324"/>
      <c r="N1228" s="324"/>
      <c r="O1228" s="324"/>
      <c r="P1228" s="324"/>
      <c r="Q1228" s="324"/>
      <c r="R1228" s="324"/>
      <c r="S1228" s="324"/>
      <c r="T1228" s="324"/>
      <c r="U1228" s="324"/>
      <c r="V1228" s="324"/>
      <c r="W1228" s="324"/>
      <c r="X1228" s="324"/>
      <c r="Y1228" s="324"/>
      <c r="Z1228" s="324"/>
      <c r="AA1228" s="324"/>
      <c r="AB1228" s="324"/>
      <c r="AC1228" s="324"/>
      <c r="AD1228" s="324"/>
      <c r="AE1228" s="324"/>
      <c r="AF1228" s="324"/>
      <c r="AG1228" s="324"/>
      <c r="AH1228" s="324"/>
      <c r="AI1228" s="324"/>
      <c r="AJ1228" s="324"/>
      <c r="AK1228" s="324"/>
      <c r="AL1228" s="324"/>
      <c r="AM1228" s="324"/>
      <c r="AN1228" s="324"/>
      <c r="AO1228" s="324"/>
      <c r="AP1228" s="324"/>
      <c r="AQ1228" s="324"/>
      <c r="AR1228" s="324"/>
      <c r="AS1228" s="324"/>
      <c r="AT1228" s="324"/>
      <c r="AU1228" s="324"/>
      <c r="AV1228" s="324"/>
      <c r="AW1228" s="324"/>
      <c r="AX1228" s="324"/>
      <c r="AY1228" s="324"/>
      <c r="AZ1228" s="324"/>
      <c r="BA1228" s="324"/>
      <c r="BB1228" s="324"/>
      <c r="BC1228" s="324"/>
      <c r="BD1228" s="324"/>
      <c r="BE1228" s="324"/>
      <c r="BF1228" s="324"/>
      <c r="BG1228" s="324"/>
      <c r="BH1228" s="324"/>
      <c r="BI1228" s="324"/>
      <c r="BJ1228" s="325" t="s">
        <v>248</v>
      </c>
      <c r="BK1228" s="326"/>
      <c r="BL1228" s="326"/>
      <c r="BM1228" s="326"/>
      <c r="BN1228" s="326"/>
      <c r="BO1228" s="326"/>
      <c r="BP1228" s="326"/>
      <c r="BQ1228" s="326"/>
      <c r="BR1228" s="326"/>
      <c r="BS1228" s="326"/>
      <c r="BT1228" s="326"/>
      <c r="BU1228" s="326"/>
      <c r="BV1228" s="326"/>
      <c r="BW1228" s="327"/>
    </row>
    <row r="1229" spans="1:75" ht="12.75" customHeight="1" x14ac:dyDescent="0.2">
      <c r="A1229" s="171">
        <v>28</v>
      </c>
      <c r="B1229" s="331" t="s">
        <v>249</v>
      </c>
      <c r="C1229" s="316"/>
      <c r="D1229" s="332" t="s">
        <v>250</v>
      </c>
      <c r="E1229" s="316"/>
      <c r="F1229" s="333" t="s">
        <v>251</v>
      </c>
      <c r="G1229" s="315"/>
      <c r="H1229" s="315"/>
      <c r="I1229" s="316"/>
      <c r="J1229" s="333" t="s">
        <v>252</v>
      </c>
      <c r="K1229" s="315"/>
      <c r="L1229" s="315"/>
      <c r="M1229" s="318"/>
      <c r="N1229" s="331" t="s">
        <v>249</v>
      </c>
      <c r="O1229" s="316"/>
      <c r="P1229" s="332" t="s">
        <v>250</v>
      </c>
      <c r="Q1229" s="316"/>
      <c r="R1229" s="333" t="s">
        <v>251</v>
      </c>
      <c r="S1229" s="315"/>
      <c r="T1229" s="315"/>
      <c r="U1229" s="316"/>
      <c r="V1229" s="333" t="s">
        <v>252</v>
      </c>
      <c r="W1229" s="315"/>
      <c r="X1229" s="315"/>
      <c r="Y1229" s="318"/>
      <c r="Z1229" s="331" t="s">
        <v>249</v>
      </c>
      <c r="AA1229" s="316"/>
      <c r="AB1229" s="332" t="s">
        <v>250</v>
      </c>
      <c r="AC1229" s="316"/>
      <c r="AD1229" s="333" t="s">
        <v>251</v>
      </c>
      <c r="AE1229" s="315"/>
      <c r="AF1229" s="315"/>
      <c r="AG1229" s="316"/>
      <c r="AH1229" s="333" t="s">
        <v>252</v>
      </c>
      <c r="AI1229" s="315"/>
      <c r="AJ1229" s="315"/>
      <c r="AK1229" s="318"/>
      <c r="AL1229" s="331" t="s">
        <v>249</v>
      </c>
      <c r="AM1229" s="316"/>
      <c r="AN1229" s="332" t="s">
        <v>250</v>
      </c>
      <c r="AO1229" s="316"/>
      <c r="AP1229" s="333" t="s">
        <v>251</v>
      </c>
      <c r="AQ1229" s="315"/>
      <c r="AR1229" s="315"/>
      <c r="AS1229" s="316"/>
      <c r="AT1229" s="333" t="s">
        <v>252</v>
      </c>
      <c r="AU1229" s="315"/>
      <c r="AV1229" s="315"/>
      <c r="AW1229" s="318"/>
      <c r="AX1229" s="331" t="s">
        <v>249</v>
      </c>
      <c r="AY1229" s="316"/>
      <c r="AZ1229" s="332" t="s">
        <v>250</v>
      </c>
      <c r="BA1229" s="316"/>
      <c r="BB1229" s="333" t="s">
        <v>251</v>
      </c>
      <c r="BC1229" s="315"/>
      <c r="BD1229" s="315"/>
      <c r="BE1229" s="316"/>
      <c r="BF1229" s="333" t="s">
        <v>253</v>
      </c>
      <c r="BG1229" s="315"/>
      <c r="BH1229" s="315"/>
      <c r="BI1229" s="318"/>
      <c r="BJ1229" s="328"/>
      <c r="BK1229" s="329"/>
      <c r="BL1229" s="329"/>
      <c r="BM1229" s="329"/>
      <c r="BN1229" s="329"/>
      <c r="BO1229" s="329"/>
      <c r="BP1229" s="329"/>
      <c r="BQ1229" s="329"/>
      <c r="BR1229" s="329"/>
      <c r="BS1229" s="329"/>
      <c r="BT1229" s="329"/>
      <c r="BU1229" s="329"/>
      <c r="BV1229" s="329"/>
      <c r="BW1229" s="330"/>
    </row>
    <row r="1230" spans="1:75" ht="12.75" customHeight="1" x14ac:dyDescent="0.2">
      <c r="A1230" s="171">
        <v>28</v>
      </c>
      <c r="B1230" s="319"/>
      <c r="C1230" s="310"/>
      <c r="D1230" s="309"/>
      <c r="E1230" s="310"/>
      <c r="F1230" s="311"/>
      <c r="G1230" s="312"/>
      <c r="H1230" s="312"/>
      <c r="I1230" s="310"/>
      <c r="J1230" s="311"/>
      <c r="K1230" s="312"/>
      <c r="L1230" s="312"/>
      <c r="M1230" s="313"/>
      <c r="N1230" s="319"/>
      <c r="O1230" s="310"/>
      <c r="P1230" s="309"/>
      <c r="Q1230" s="310"/>
      <c r="R1230" s="311"/>
      <c r="S1230" s="312"/>
      <c r="T1230" s="312"/>
      <c r="U1230" s="310"/>
      <c r="V1230" s="311"/>
      <c r="W1230" s="312"/>
      <c r="X1230" s="312"/>
      <c r="Y1230" s="313"/>
      <c r="Z1230" s="319"/>
      <c r="AA1230" s="310"/>
      <c r="AB1230" s="309"/>
      <c r="AC1230" s="310"/>
      <c r="AD1230" s="311"/>
      <c r="AE1230" s="312"/>
      <c r="AF1230" s="312"/>
      <c r="AG1230" s="310"/>
      <c r="AH1230" s="311"/>
      <c r="AI1230" s="312"/>
      <c r="AJ1230" s="312"/>
      <c r="AK1230" s="313"/>
      <c r="AL1230" s="319"/>
      <c r="AM1230" s="310"/>
      <c r="AN1230" s="309"/>
      <c r="AO1230" s="310"/>
      <c r="AP1230" s="311"/>
      <c r="AQ1230" s="312"/>
      <c r="AR1230" s="312"/>
      <c r="AS1230" s="310"/>
      <c r="AT1230" s="311"/>
      <c r="AU1230" s="312"/>
      <c r="AV1230" s="312"/>
      <c r="AW1230" s="313"/>
      <c r="AX1230" s="319"/>
      <c r="AY1230" s="310"/>
      <c r="AZ1230" s="309"/>
      <c r="BA1230" s="310"/>
      <c r="BB1230" s="311"/>
      <c r="BC1230" s="312"/>
      <c r="BD1230" s="312"/>
      <c r="BE1230" s="310"/>
      <c r="BF1230" s="311"/>
      <c r="BG1230" s="312"/>
      <c r="BH1230" s="312"/>
      <c r="BI1230" s="313"/>
      <c r="BJ1230" s="314" t="s">
        <v>255</v>
      </c>
      <c r="BK1230" s="315"/>
      <c r="BL1230" s="315"/>
      <c r="BM1230" s="315"/>
      <c r="BN1230" s="315"/>
      <c r="BO1230" s="315"/>
      <c r="BP1230" s="315"/>
      <c r="BQ1230" s="315"/>
      <c r="BR1230" s="315"/>
      <c r="BS1230" s="316"/>
      <c r="BT1230" s="317" t="str">
        <f>IF(MAX(R1166:T1182,R1203:T1209)=0,"",MAX(R1166:T1182,R1203:T1209))</f>
        <v/>
      </c>
      <c r="BU1230" s="315"/>
      <c r="BV1230" s="315"/>
      <c r="BW1230" s="318"/>
    </row>
    <row r="1231" spans="1:75" ht="12.75" customHeight="1" x14ac:dyDescent="0.2">
      <c r="A1231" s="171">
        <v>28</v>
      </c>
      <c r="B1231" s="306"/>
      <c r="C1231" s="300"/>
      <c r="D1231" s="299"/>
      <c r="E1231" s="300"/>
      <c r="F1231" s="301"/>
      <c r="G1231" s="302"/>
      <c r="H1231" s="302"/>
      <c r="I1231" s="300"/>
      <c r="J1231" s="301"/>
      <c r="K1231" s="302"/>
      <c r="L1231" s="302"/>
      <c r="M1231" s="303"/>
      <c r="N1231" s="306"/>
      <c r="O1231" s="300"/>
      <c r="P1231" s="299"/>
      <c r="Q1231" s="300"/>
      <c r="R1231" s="301"/>
      <c r="S1231" s="302"/>
      <c r="T1231" s="302"/>
      <c r="U1231" s="300"/>
      <c r="V1231" s="301"/>
      <c r="W1231" s="302"/>
      <c r="X1231" s="302"/>
      <c r="Y1231" s="303"/>
      <c r="Z1231" s="306"/>
      <c r="AA1231" s="300"/>
      <c r="AB1231" s="299"/>
      <c r="AC1231" s="300"/>
      <c r="AD1231" s="301"/>
      <c r="AE1231" s="302"/>
      <c r="AF1231" s="302"/>
      <c r="AG1231" s="300"/>
      <c r="AH1231" s="301"/>
      <c r="AI1231" s="302"/>
      <c r="AJ1231" s="302"/>
      <c r="AK1231" s="303"/>
      <c r="AL1231" s="306"/>
      <c r="AM1231" s="300"/>
      <c r="AN1231" s="299"/>
      <c r="AO1231" s="300"/>
      <c r="AP1231" s="301"/>
      <c r="AQ1231" s="302"/>
      <c r="AR1231" s="302"/>
      <c r="AS1231" s="300"/>
      <c r="AT1231" s="301"/>
      <c r="AU1231" s="302"/>
      <c r="AV1231" s="302"/>
      <c r="AW1231" s="303"/>
      <c r="AX1231" s="306"/>
      <c r="AY1231" s="300"/>
      <c r="AZ1231" s="299"/>
      <c r="BA1231" s="300"/>
      <c r="BB1231" s="301"/>
      <c r="BC1231" s="302"/>
      <c r="BD1231" s="302"/>
      <c r="BE1231" s="300"/>
      <c r="BF1231" s="301"/>
      <c r="BG1231" s="302"/>
      <c r="BH1231" s="302"/>
      <c r="BI1231" s="303"/>
      <c r="BJ1231" s="304" t="s">
        <v>256</v>
      </c>
      <c r="BK1231" s="302"/>
      <c r="BL1231" s="302"/>
      <c r="BM1231" s="302"/>
      <c r="BN1231" s="302"/>
      <c r="BO1231" s="302"/>
      <c r="BP1231" s="302"/>
      <c r="BQ1231" s="302"/>
      <c r="BR1231" s="302"/>
      <c r="BS1231" s="300"/>
      <c r="BT1231" s="305" t="str">
        <f>IF(MIN(R1166:T1182,R1203:T1209)=0,"",MIN(R1166:T1182,R1203:T1209))</f>
        <v/>
      </c>
      <c r="BU1231" s="302"/>
      <c r="BV1231" s="302"/>
      <c r="BW1231" s="303"/>
    </row>
    <row r="1232" spans="1:75" ht="12.75" customHeight="1" x14ac:dyDescent="0.2">
      <c r="A1232" s="171">
        <v>28</v>
      </c>
      <c r="B1232" s="306"/>
      <c r="C1232" s="300"/>
      <c r="D1232" s="299"/>
      <c r="E1232" s="300"/>
      <c r="F1232" s="301"/>
      <c r="G1232" s="302"/>
      <c r="H1232" s="302"/>
      <c r="I1232" s="300"/>
      <c r="J1232" s="301"/>
      <c r="K1232" s="302"/>
      <c r="L1232" s="302"/>
      <c r="M1232" s="303"/>
      <c r="N1232" s="306"/>
      <c r="O1232" s="300"/>
      <c r="P1232" s="299"/>
      <c r="Q1232" s="300"/>
      <c r="R1232" s="301"/>
      <c r="S1232" s="302"/>
      <c r="T1232" s="302"/>
      <c r="U1232" s="300"/>
      <c r="V1232" s="301"/>
      <c r="W1232" s="302"/>
      <c r="X1232" s="302"/>
      <c r="Y1232" s="303"/>
      <c r="Z1232" s="306"/>
      <c r="AA1232" s="300"/>
      <c r="AB1232" s="299"/>
      <c r="AC1232" s="300"/>
      <c r="AD1232" s="301"/>
      <c r="AE1232" s="302"/>
      <c r="AF1232" s="302"/>
      <c r="AG1232" s="300"/>
      <c r="AH1232" s="301"/>
      <c r="AI1232" s="302"/>
      <c r="AJ1232" s="302"/>
      <c r="AK1232" s="303"/>
      <c r="AL1232" s="306"/>
      <c r="AM1232" s="300"/>
      <c r="AN1232" s="299"/>
      <c r="AO1232" s="300"/>
      <c r="AP1232" s="301"/>
      <c r="AQ1232" s="302"/>
      <c r="AR1232" s="302"/>
      <c r="AS1232" s="300"/>
      <c r="AT1232" s="301"/>
      <c r="AU1232" s="302"/>
      <c r="AV1232" s="302"/>
      <c r="AW1232" s="303"/>
      <c r="AX1232" s="306"/>
      <c r="AY1232" s="300"/>
      <c r="AZ1232" s="299"/>
      <c r="BA1232" s="300"/>
      <c r="BB1232" s="301"/>
      <c r="BC1232" s="302"/>
      <c r="BD1232" s="302"/>
      <c r="BE1232" s="300"/>
      <c r="BF1232" s="301"/>
      <c r="BG1232" s="302"/>
      <c r="BH1232" s="302"/>
      <c r="BI1232" s="303"/>
      <c r="BJ1232" s="304" t="s">
        <v>257</v>
      </c>
      <c r="BK1232" s="302"/>
      <c r="BL1232" s="302"/>
      <c r="BM1232" s="302"/>
      <c r="BN1232" s="302"/>
      <c r="BO1232" s="302"/>
      <c r="BP1232" s="302"/>
      <c r="BQ1232" s="302"/>
      <c r="BR1232" s="302"/>
      <c r="BS1232" s="300"/>
      <c r="BT1232" s="307" t="str">
        <f ca="1">IF(BT1233="","",IF(ISERROR(MATCH(BT1233,BK1166:BK1182,0))=TRUE,OFFSET(BK1202,MATCH(BT1233,BK1203:BK1209,0),-5),OFFSET(BK1165,MATCH(BT1233,BK1166:BK1182,0),-5)))</f>
        <v/>
      </c>
      <c r="BU1232" s="302"/>
      <c r="BV1232" s="302"/>
      <c r="BW1232" s="303"/>
    </row>
    <row r="1233" spans="1:75" ht="12.75" customHeight="1" x14ac:dyDescent="0.2">
      <c r="A1233" s="171">
        <v>28</v>
      </c>
      <c r="B1233" s="306"/>
      <c r="C1233" s="300"/>
      <c r="D1233" s="299"/>
      <c r="E1233" s="300"/>
      <c r="F1233" s="301"/>
      <c r="G1233" s="302"/>
      <c r="H1233" s="302"/>
      <c r="I1233" s="300"/>
      <c r="J1233" s="301"/>
      <c r="K1233" s="302"/>
      <c r="L1233" s="302"/>
      <c r="M1233" s="303"/>
      <c r="N1233" s="306"/>
      <c r="O1233" s="300"/>
      <c r="P1233" s="299"/>
      <c r="Q1233" s="300"/>
      <c r="R1233" s="301"/>
      <c r="S1233" s="302"/>
      <c r="T1233" s="302"/>
      <c r="U1233" s="300"/>
      <c r="V1233" s="301"/>
      <c r="W1233" s="302"/>
      <c r="X1233" s="302"/>
      <c r="Y1233" s="303"/>
      <c r="Z1233" s="306"/>
      <c r="AA1233" s="300"/>
      <c r="AB1233" s="299"/>
      <c r="AC1233" s="300"/>
      <c r="AD1233" s="301"/>
      <c r="AE1233" s="302"/>
      <c r="AF1233" s="302"/>
      <c r="AG1233" s="300"/>
      <c r="AH1233" s="301"/>
      <c r="AI1233" s="302"/>
      <c r="AJ1233" s="302"/>
      <c r="AK1233" s="303"/>
      <c r="AL1233" s="306"/>
      <c r="AM1233" s="300"/>
      <c r="AN1233" s="299"/>
      <c r="AO1233" s="300"/>
      <c r="AP1233" s="301"/>
      <c r="AQ1233" s="302"/>
      <c r="AR1233" s="302"/>
      <c r="AS1233" s="300"/>
      <c r="AT1233" s="301"/>
      <c r="AU1233" s="302"/>
      <c r="AV1233" s="302"/>
      <c r="AW1233" s="303"/>
      <c r="AX1233" s="306"/>
      <c r="AY1233" s="300"/>
      <c r="AZ1233" s="299"/>
      <c r="BA1233" s="300"/>
      <c r="BB1233" s="301"/>
      <c r="BC1233" s="302"/>
      <c r="BD1233" s="302"/>
      <c r="BE1233" s="300"/>
      <c r="BF1233" s="301"/>
      <c r="BG1233" s="302"/>
      <c r="BH1233" s="302"/>
      <c r="BI1233" s="303"/>
      <c r="BJ1233" s="308" t="s">
        <v>258</v>
      </c>
      <c r="BK1233" s="302"/>
      <c r="BL1233" s="302"/>
      <c r="BM1233" s="302"/>
      <c r="BN1233" s="302"/>
      <c r="BO1233" s="302"/>
      <c r="BP1233" s="302"/>
      <c r="BQ1233" s="302"/>
      <c r="BR1233" s="302"/>
      <c r="BS1233" s="300"/>
      <c r="BT1233" s="305" t="str">
        <f>IF(MAX(BK1166:BM1182,BK1203:BM1209)=0,"",MAX(BK1166:BM1182,BK1203:BM1209))</f>
        <v/>
      </c>
      <c r="BU1233" s="302"/>
      <c r="BV1233" s="302"/>
      <c r="BW1233" s="303"/>
    </row>
    <row r="1234" spans="1:75" ht="12.75" customHeight="1" x14ac:dyDescent="0.2">
      <c r="A1234" s="171">
        <v>28</v>
      </c>
      <c r="B1234" s="306"/>
      <c r="C1234" s="300"/>
      <c r="D1234" s="299"/>
      <c r="E1234" s="300"/>
      <c r="F1234" s="301"/>
      <c r="G1234" s="302"/>
      <c r="H1234" s="302"/>
      <c r="I1234" s="300"/>
      <c r="J1234" s="301"/>
      <c r="K1234" s="302"/>
      <c r="L1234" s="302"/>
      <c r="M1234" s="303"/>
      <c r="N1234" s="306"/>
      <c r="O1234" s="300"/>
      <c r="P1234" s="299"/>
      <c r="Q1234" s="300"/>
      <c r="R1234" s="301"/>
      <c r="S1234" s="302"/>
      <c r="T1234" s="302"/>
      <c r="U1234" s="300"/>
      <c r="V1234" s="301"/>
      <c r="W1234" s="302"/>
      <c r="X1234" s="302"/>
      <c r="Y1234" s="303"/>
      <c r="Z1234" s="306"/>
      <c r="AA1234" s="300"/>
      <c r="AB1234" s="299"/>
      <c r="AC1234" s="300"/>
      <c r="AD1234" s="301"/>
      <c r="AE1234" s="302"/>
      <c r="AF1234" s="302"/>
      <c r="AG1234" s="300"/>
      <c r="AH1234" s="301"/>
      <c r="AI1234" s="302"/>
      <c r="AJ1234" s="302"/>
      <c r="AK1234" s="303"/>
      <c r="AL1234" s="306"/>
      <c r="AM1234" s="300"/>
      <c r="AN1234" s="299"/>
      <c r="AO1234" s="300"/>
      <c r="AP1234" s="301"/>
      <c r="AQ1234" s="302"/>
      <c r="AR1234" s="302"/>
      <c r="AS1234" s="300"/>
      <c r="AT1234" s="301"/>
      <c r="AU1234" s="302"/>
      <c r="AV1234" s="302"/>
      <c r="AW1234" s="303"/>
      <c r="AX1234" s="306"/>
      <c r="AY1234" s="300"/>
      <c r="AZ1234" s="299"/>
      <c r="BA1234" s="300"/>
      <c r="BB1234" s="301"/>
      <c r="BC1234" s="302"/>
      <c r="BD1234" s="302"/>
      <c r="BE1234" s="300"/>
      <c r="BF1234" s="301"/>
      <c r="BG1234" s="302"/>
      <c r="BH1234" s="302"/>
      <c r="BI1234" s="303"/>
      <c r="BJ1234" s="304" t="s">
        <v>261</v>
      </c>
      <c r="BK1234" s="302"/>
      <c r="BL1234" s="302"/>
      <c r="BM1234" s="302"/>
      <c r="BN1234" s="302"/>
      <c r="BO1234" s="302"/>
      <c r="BP1234" s="302"/>
      <c r="BQ1234" s="302"/>
      <c r="BR1234" s="302"/>
      <c r="BS1234" s="300"/>
      <c r="BT1234" s="305"/>
      <c r="BU1234" s="300"/>
      <c r="BV1234" s="305"/>
      <c r="BW1234" s="303"/>
    </row>
    <row r="1235" spans="1:75" ht="12.75" customHeight="1" x14ac:dyDescent="0.2">
      <c r="A1235" s="171">
        <v>28</v>
      </c>
      <c r="B1235" s="306"/>
      <c r="C1235" s="300"/>
      <c r="D1235" s="299"/>
      <c r="E1235" s="300"/>
      <c r="F1235" s="301"/>
      <c r="G1235" s="302"/>
      <c r="H1235" s="302"/>
      <c r="I1235" s="300"/>
      <c r="J1235" s="301"/>
      <c r="K1235" s="302"/>
      <c r="L1235" s="302"/>
      <c r="M1235" s="303"/>
      <c r="N1235" s="306"/>
      <c r="O1235" s="300"/>
      <c r="P1235" s="299"/>
      <c r="Q1235" s="300"/>
      <c r="R1235" s="301"/>
      <c r="S1235" s="302"/>
      <c r="T1235" s="302"/>
      <c r="U1235" s="300"/>
      <c r="V1235" s="301"/>
      <c r="W1235" s="302"/>
      <c r="X1235" s="302"/>
      <c r="Y1235" s="303"/>
      <c r="Z1235" s="306"/>
      <c r="AA1235" s="300"/>
      <c r="AB1235" s="299"/>
      <c r="AC1235" s="300"/>
      <c r="AD1235" s="301"/>
      <c r="AE1235" s="302"/>
      <c r="AF1235" s="302"/>
      <c r="AG1235" s="300"/>
      <c r="AH1235" s="301"/>
      <c r="AI1235" s="302"/>
      <c r="AJ1235" s="302"/>
      <c r="AK1235" s="303"/>
      <c r="AL1235" s="306"/>
      <c r="AM1235" s="300"/>
      <c r="AN1235" s="299"/>
      <c r="AO1235" s="300"/>
      <c r="AP1235" s="301"/>
      <c r="AQ1235" s="302"/>
      <c r="AR1235" s="302"/>
      <c r="AS1235" s="300"/>
      <c r="AT1235" s="301"/>
      <c r="AU1235" s="302"/>
      <c r="AV1235" s="302"/>
      <c r="AW1235" s="303"/>
      <c r="AX1235" s="306"/>
      <c r="AY1235" s="300"/>
      <c r="AZ1235" s="299"/>
      <c r="BA1235" s="300"/>
      <c r="BB1235" s="301"/>
      <c r="BC1235" s="302"/>
      <c r="BD1235" s="302"/>
      <c r="BE1235" s="300"/>
      <c r="BF1235" s="301"/>
      <c r="BG1235" s="302"/>
      <c r="BH1235" s="302"/>
      <c r="BI1235" s="303"/>
      <c r="BJ1235" s="304" t="s">
        <v>263</v>
      </c>
      <c r="BK1235" s="302"/>
      <c r="BL1235" s="302"/>
      <c r="BM1235" s="302"/>
      <c r="BN1235" s="302"/>
      <c r="BO1235" s="302"/>
      <c r="BP1235" s="302"/>
      <c r="BQ1235" s="302"/>
      <c r="BR1235" s="302"/>
      <c r="BS1235" s="300"/>
      <c r="BT1235" s="305" t="str">
        <f>IF(COUNTBLANK(BT1203:BW1226)=96,"",(SUM(BT1205+BT1208+BT1211+BT1214+BT1217+BT1220+BT1223+BT1226)))</f>
        <v/>
      </c>
      <c r="BU1235" s="302"/>
      <c r="BV1235" s="302"/>
      <c r="BW1235" s="303"/>
    </row>
    <row r="1236" spans="1:75" ht="12.75" customHeight="1" x14ac:dyDescent="0.2">
      <c r="A1236" s="171">
        <v>28</v>
      </c>
      <c r="B1236" s="298"/>
      <c r="C1236" s="292"/>
      <c r="D1236" s="291"/>
      <c r="E1236" s="292"/>
      <c r="F1236" s="293"/>
      <c r="G1236" s="294"/>
      <c r="H1236" s="294"/>
      <c r="I1236" s="292"/>
      <c r="J1236" s="293"/>
      <c r="K1236" s="294"/>
      <c r="L1236" s="294"/>
      <c r="M1236" s="295"/>
      <c r="N1236" s="298"/>
      <c r="O1236" s="292"/>
      <c r="P1236" s="291"/>
      <c r="Q1236" s="292"/>
      <c r="R1236" s="293"/>
      <c r="S1236" s="294"/>
      <c r="T1236" s="294"/>
      <c r="U1236" s="292"/>
      <c r="V1236" s="293"/>
      <c r="W1236" s="294"/>
      <c r="X1236" s="294"/>
      <c r="Y1236" s="295"/>
      <c r="Z1236" s="298"/>
      <c r="AA1236" s="292"/>
      <c r="AB1236" s="291"/>
      <c r="AC1236" s="292"/>
      <c r="AD1236" s="293"/>
      <c r="AE1236" s="294"/>
      <c r="AF1236" s="294"/>
      <c r="AG1236" s="292"/>
      <c r="AH1236" s="293"/>
      <c r="AI1236" s="294"/>
      <c r="AJ1236" s="294"/>
      <c r="AK1236" s="295"/>
      <c r="AL1236" s="298"/>
      <c r="AM1236" s="292"/>
      <c r="AN1236" s="291"/>
      <c r="AO1236" s="292"/>
      <c r="AP1236" s="293"/>
      <c r="AQ1236" s="294"/>
      <c r="AR1236" s="294"/>
      <c r="AS1236" s="292"/>
      <c r="AT1236" s="293"/>
      <c r="AU1236" s="294"/>
      <c r="AV1236" s="294"/>
      <c r="AW1236" s="295"/>
      <c r="AX1236" s="298"/>
      <c r="AY1236" s="292"/>
      <c r="AZ1236" s="291"/>
      <c r="BA1236" s="292"/>
      <c r="BB1236" s="293"/>
      <c r="BC1236" s="294"/>
      <c r="BD1236" s="294"/>
      <c r="BE1236" s="292"/>
      <c r="BF1236" s="293"/>
      <c r="BG1236" s="294"/>
      <c r="BH1236" s="294"/>
      <c r="BI1236" s="295"/>
      <c r="BJ1236" s="296" t="s">
        <v>299</v>
      </c>
      <c r="BK1236" s="294"/>
      <c r="BL1236" s="294"/>
      <c r="BM1236" s="294"/>
      <c r="BN1236" s="294"/>
      <c r="BO1236" s="294"/>
      <c r="BP1236" s="294"/>
      <c r="BQ1236" s="294"/>
      <c r="BR1236" s="294"/>
      <c r="BS1236" s="294"/>
      <c r="BT1236" s="297"/>
      <c r="BU1236" s="294"/>
      <c r="BV1236" s="294"/>
      <c r="BW1236" s="295"/>
    </row>
    <row r="1237" spans="1:75" ht="12.75" customHeight="1" x14ac:dyDescent="0.2">
      <c r="A1237" s="171">
        <v>28</v>
      </c>
      <c r="B1237" s="166"/>
      <c r="C1237" s="166"/>
      <c r="D1237" s="166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6"/>
      <c r="BQ1237" s="166"/>
      <c r="BR1237" s="166"/>
      <c r="BS1237" s="166"/>
      <c r="BT1237" s="166"/>
      <c r="BU1237" s="166"/>
      <c r="BV1237" s="166"/>
      <c r="BW1237" s="166"/>
    </row>
    <row r="1238" spans="1:75" ht="12.75" customHeight="1" x14ac:dyDescent="0.2">
      <c r="A1238" s="171">
        <v>29</v>
      </c>
      <c r="B1238" s="364" t="s">
        <v>4</v>
      </c>
      <c r="C1238" s="324"/>
      <c r="D1238" s="324"/>
      <c r="E1238" s="338"/>
      <c r="F1238" s="365" t="s">
        <v>5</v>
      </c>
      <c r="G1238" s="338"/>
      <c r="H1238" s="365" t="s">
        <v>6</v>
      </c>
      <c r="I1238" s="324"/>
      <c r="J1238" s="323" t="s">
        <v>7</v>
      </c>
      <c r="K1238" s="324"/>
      <c r="L1238" s="324"/>
      <c r="M1238" s="324"/>
      <c r="N1238" s="324"/>
      <c r="O1238" s="324"/>
      <c r="P1238" s="324"/>
      <c r="Q1238" s="324"/>
      <c r="R1238" s="324"/>
      <c r="S1238" s="324"/>
      <c r="T1238" s="324"/>
      <c r="U1238" s="324"/>
      <c r="V1238" s="324"/>
      <c r="W1238" s="324"/>
      <c r="X1238" s="324"/>
      <c r="Y1238" s="324"/>
      <c r="Z1238" s="324"/>
      <c r="AA1238" s="324"/>
      <c r="AB1238" s="324"/>
      <c r="AC1238" s="324"/>
      <c r="AD1238" s="324"/>
      <c r="AE1238" s="324"/>
      <c r="AF1238" s="338"/>
      <c r="AG1238" s="366" t="s">
        <v>8</v>
      </c>
      <c r="AH1238" s="324"/>
      <c r="AI1238" s="324"/>
      <c r="AJ1238" s="324"/>
      <c r="AK1238" s="324"/>
      <c r="AL1238" s="324"/>
      <c r="AM1238" s="324"/>
      <c r="AN1238" s="324"/>
      <c r="AO1238" s="324"/>
      <c r="AP1238" s="338"/>
      <c r="AQ1238" s="323" t="s">
        <v>9</v>
      </c>
      <c r="AR1238" s="324"/>
      <c r="AS1238" s="324"/>
      <c r="AT1238" s="324"/>
      <c r="AU1238" s="324"/>
      <c r="AV1238" s="324"/>
      <c r="AW1238" s="324"/>
      <c r="AX1238" s="324"/>
      <c r="AY1238" s="324"/>
      <c r="AZ1238" s="324"/>
      <c r="BA1238" s="324"/>
      <c r="BB1238" s="324"/>
      <c r="BC1238" s="324"/>
      <c r="BD1238" s="324"/>
      <c r="BE1238" s="324"/>
      <c r="BF1238" s="324"/>
      <c r="BG1238" s="338"/>
      <c r="BH1238" s="323" t="s">
        <v>10</v>
      </c>
      <c r="BI1238" s="324"/>
      <c r="BJ1238" s="324"/>
      <c r="BK1238" s="324"/>
      <c r="BL1238" s="324"/>
      <c r="BM1238" s="324"/>
      <c r="BN1238" s="338"/>
      <c r="BO1238" s="323" t="s">
        <v>11</v>
      </c>
      <c r="BP1238" s="324"/>
      <c r="BQ1238" s="324"/>
      <c r="BR1238" s="324"/>
      <c r="BS1238" s="338"/>
      <c r="BT1238" s="323" t="s">
        <v>12</v>
      </c>
      <c r="BU1238" s="324"/>
      <c r="BV1238" s="324"/>
      <c r="BW1238" s="338"/>
    </row>
    <row r="1239" spans="1:75" ht="12.75" customHeight="1" x14ac:dyDescent="0.2">
      <c r="A1239" s="171">
        <v>29</v>
      </c>
      <c r="B1239" s="364">
        <f>$B$7</f>
        <v>0</v>
      </c>
      <c r="C1239" s="324"/>
      <c r="D1239" s="324"/>
      <c r="E1239" s="338"/>
      <c r="F1239" s="365">
        <f>$F$7</f>
        <v>0</v>
      </c>
      <c r="G1239" s="338"/>
      <c r="H1239" s="365" t="s">
        <v>325</v>
      </c>
      <c r="I1239" s="324"/>
      <c r="J1239" s="323">
        <f>J1151</f>
        <v>0</v>
      </c>
      <c r="K1239" s="324"/>
      <c r="L1239" s="324"/>
      <c r="M1239" s="324"/>
      <c r="N1239" s="324"/>
      <c r="O1239" s="324"/>
      <c r="P1239" s="324"/>
      <c r="Q1239" s="324"/>
      <c r="R1239" s="324"/>
      <c r="S1239" s="324"/>
      <c r="T1239" s="324"/>
      <c r="U1239" s="324"/>
      <c r="V1239" s="324"/>
      <c r="W1239" s="324"/>
      <c r="X1239" s="324"/>
      <c r="Y1239" s="324"/>
      <c r="Z1239" s="324"/>
      <c r="AA1239" s="324"/>
      <c r="AB1239" s="324"/>
      <c r="AC1239" s="324"/>
      <c r="AD1239" s="324"/>
      <c r="AE1239" s="324"/>
      <c r="AF1239" s="338"/>
      <c r="AG1239" s="367" t="e">
        <f>VLOOKUP(J1239,$DH$6:$DO$31,4,FALSE)</f>
        <v>#N/A</v>
      </c>
      <c r="AH1239" s="324"/>
      <c r="AI1239" s="324"/>
      <c r="AJ1239" s="324"/>
      <c r="AK1239" s="324"/>
      <c r="AL1239" s="324"/>
      <c r="AM1239" s="324"/>
      <c r="AN1239" s="324"/>
      <c r="AO1239" s="324"/>
      <c r="AP1239" s="338"/>
      <c r="AQ1239" s="323" t="e">
        <f>VLOOKUP(J1239,$DH$6:$DO$31,7,FALSE)</f>
        <v>#N/A</v>
      </c>
      <c r="AR1239" s="324"/>
      <c r="AS1239" s="324"/>
      <c r="AT1239" s="324"/>
      <c r="AU1239" s="324"/>
      <c r="AV1239" s="324"/>
      <c r="AW1239" s="324"/>
      <c r="AX1239" s="324"/>
      <c r="AY1239" s="324"/>
      <c r="AZ1239" s="324"/>
      <c r="BA1239" s="324"/>
      <c r="BB1239" s="324"/>
      <c r="BC1239" s="324"/>
      <c r="BD1239" s="324"/>
      <c r="BE1239" s="324"/>
      <c r="BF1239" s="324"/>
      <c r="BG1239" s="338"/>
      <c r="BH1239" s="323" t="e">
        <f>VLOOKUP(J1239,$DH$6:$DP$31,9,FALSE)</f>
        <v>#N/A</v>
      </c>
      <c r="BI1239" s="324"/>
      <c r="BJ1239" s="324"/>
      <c r="BK1239" s="324"/>
      <c r="BL1239" s="324"/>
      <c r="BM1239" s="324"/>
      <c r="BN1239" s="338"/>
      <c r="BO1239" s="323" t="e">
        <f>VLOOKUP(J1239,$DH$6:$DP$31,8,FALSE)</f>
        <v>#N/A</v>
      </c>
      <c r="BP1239" s="324"/>
      <c r="BQ1239" s="324"/>
      <c r="BR1239" s="324"/>
      <c r="BS1239" s="338"/>
      <c r="BT1239" s="323" t="e">
        <f>VLOOKUP(J1239,$DH$6:$DP$31,2,FALSE)</f>
        <v>#N/A</v>
      </c>
      <c r="BU1239" s="324"/>
      <c r="BV1239" s="324"/>
      <c r="BW1239" s="338"/>
    </row>
    <row r="1240" spans="1:75" ht="12.75" customHeight="1" x14ac:dyDescent="0.2">
      <c r="A1240" s="171">
        <v>29</v>
      </c>
      <c r="B1240" s="169"/>
      <c r="C1240" s="157"/>
      <c r="D1240" s="157"/>
      <c r="E1240" s="157"/>
      <c r="F1240" s="157"/>
      <c r="G1240" s="157"/>
      <c r="H1240" s="157"/>
      <c r="I1240" s="157"/>
      <c r="J1240" s="157"/>
      <c r="K1240" s="157"/>
      <c r="L1240" s="157"/>
      <c r="M1240" s="157"/>
      <c r="N1240" s="157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  <c r="AI1240" s="158"/>
      <c r="AJ1240" s="158"/>
      <c r="AK1240" s="158"/>
      <c r="AL1240" s="158"/>
      <c r="AM1240" s="158"/>
      <c r="AN1240" s="158"/>
      <c r="AO1240" s="158"/>
      <c r="AP1240" s="158"/>
      <c r="AQ1240" s="158"/>
      <c r="AR1240" s="158"/>
      <c r="AS1240" s="158"/>
      <c r="AT1240" s="158"/>
      <c r="AU1240" s="158"/>
      <c r="AV1240" s="158"/>
      <c r="AW1240" s="158"/>
      <c r="AX1240" s="158"/>
      <c r="AY1240" s="158"/>
      <c r="AZ1240" s="158"/>
      <c r="BA1240" s="158"/>
      <c r="BB1240" s="158"/>
      <c r="BC1240" s="158"/>
      <c r="BD1240" s="158"/>
      <c r="BE1240" s="158"/>
      <c r="BF1240" s="158"/>
      <c r="BG1240" s="158"/>
      <c r="BH1240" s="158"/>
      <c r="BI1240" s="158"/>
      <c r="BJ1240" s="158"/>
      <c r="BK1240" s="158"/>
      <c r="BL1240" s="158"/>
      <c r="BM1240" s="158"/>
      <c r="BN1240" s="158"/>
      <c r="BO1240" s="158"/>
      <c r="BP1240" s="158"/>
      <c r="BQ1240" s="158"/>
      <c r="BR1240" s="158"/>
      <c r="BS1240" s="158"/>
      <c r="BT1240" s="158"/>
      <c r="BU1240" s="158"/>
      <c r="BV1240" s="158"/>
      <c r="BW1240" s="170"/>
    </row>
    <row r="1241" spans="1:75" ht="12.75" customHeight="1" x14ac:dyDescent="0.2">
      <c r="A1241" s="171">
        <v>29</v>
      </c>
      <c r="B1241" s="351" t="s">
        <v>34</v>
      </c>
      <c r="C1241" s="327"/>
      <c r="D1241" s="352" t="s">
        <v>35</v>
      </c>
      <c r="E1241" s="324"/>
      <c r="F1241" s="324"/>
      <c r="G1241" s="324"/>
      <c r="H1241" s="324"/>
      <c r="I1241" s="324"/>
      <c r="J1241" s="324"/>
      <c r="K1241" s="324"/>
      <c r="L1241" s="324"/>
      <c r="M1241" s="324"/>
      <c r="N1241" s="324"/>
      <c r="O1241" s="324"/>
      <c r="P1241" s="324"/>
      <c r="Q1241" s="338"/>
      <c r="R1241" s="352" t="s">
        <v>36</v>
      </c>
      <c r="S1241" s="324"/>
      <c r="T1241" s="324"/>
      <c r="U1241" s="324"/>
      <c r="V1241" s="324"/>
      <c r="W1241" s="324"/>
      <c r="X1241" s="324"/>
      <c r="Y1241" s="324"/>
      <c r="Z1241" s="324"/>
      <c r="AA1241" s="324"/>
      <c r="AB1241" s="338"/>
      <c r="AC1241" s="352" t="s">
        <v>37</v>
      </c>
      <c r="AD1241" s="324"/>
      <c r="AE1241" s="324"/>
      <c r="AF1241" s="324"/>
      <c r="AG1241" s="324"/>
      <c r="AH1241" s="324"/>
      <c r="AI1241" s="324"/>
      <c r="AJ1241" s="324"/>
      <c r="AK1241" s="324"/>
      <c r="AL1241" s="324"/>
      <c r="AM1241" s="324"/>
      <c r="AN1241" s="324"/>
      <c r="AO1241" s="324"/>
      <c r="AP1241" s="324"/>
      <c r="AQ1241" s="324"/>
      <c r="AR1241" s="324"/>
      <c r="AS1241" s="324"/>
      <c r="AT1241" s="324"/>
      <c r="AU1241" s="324"/>
      <c r="AV1241" s="324"/>
      <c r="AW1241" s="324"/>
      <c r="AX1241" s="324"/>
      <c r="AY1241" s="324"/>
      <c r="AZ1241" s="324"/>
      <c r="BA1241" s="324"/>
      <c r="BB1241" s="324"/>
      <c r="BC1241" s="324"/>
      <c r="BD1241" s="324"/>
      <c r="BE1241" s="338"/>
      <c r="BF1241" s="352" t="s">
        <v>38</v>
      </c>
      <c r="BG1241" s="324"/>
      <c r="BH1241" s="324"/>
      <c r="BI1241" s="324"/>
      <c r="BJ1241" s="324"/>
      <c r="BK1241" s="324"/>
      <c r="BL1241" s="324"/>
      <c r="BM1241" s="338"/>
      <c r="BN1241" s="353" t="s">
        <v>39</v>
      </c>
      <c r="BO1241" s="326"/>
      <c r="BP1241" s="327"/>
      <c r="BQ1241" s="353" t="s">
        <v>40</v>
      </c>
      <c r="BR1241" s="327"/>
      <c r="BS1241" s="354" t="s">
        <v>41</v>
      </c>
      <c r="BT1241" s="324"/>
      <c r="BU1241" s="324"/>
      <c r="BV1241" s="324"/>
      <c r="BW1241" s="338"/>
    </row>
    <row r="1242" spans="1:75" ht="12.75" customHeight="1" x14ac:dyDescent="0.2">
      <c r="A1242" s="171">
        <v>29</v>
      </c>
      <c r="B1242" s="346"/>
      <c r="C1242" s="347"/>
      <c r="D1242" s="355" t="s">
        <v>52</v>
      </c>
      <c r="E1242" s="326"/>
      <c r="F1242" s="326"/>
      <c r="G1242" s="326"/>
      <c r="H1242" s="327"/>
      <c r="I1242" s="355" t="s">
        <v>53</v>
      </c>
      <c r="J1242" s="326"/>
      <c r="K1242" s="326"/>
      <c r="L1242" s="326"/>
      <c r="M1242" s="327"/>
      <c r="N1242" s="355" t="s">
        <v>54</v>
      </c>
      <c r="O1242" s="326"/>
      <c r="P1242" s="326"/>
      <c r="Q1242" s="327"/>
      <c r="R1242" s="356" t="s">
        <v>55</v>
      </c>
      <c r="S1242" s="326"/>
      <c r="T1242" s="327"/>
      <c r="U1242" s="353" t="s">
        <v>56</v>
      </c>
      <c r="V1242" s="326"/>
      <c r="W1242" s="327"/>
      <c r="X1242" s="353" t="s">
        <v>57</v>
      </c>
      <c r="Y1242" s="327"/>
      <c r="Z1242" s="353" t="s">
        <v>58</v>
      </c>
      <c r="AA1242" s="326"/>
      <c r="AB1242" s="327"/>
      <c r="AC1242" s="352" t="s">
        <v>59</v>
      </c>
      <c r="AD1242" s="324"/>
      <c r="AE1242" s="324"/>
      <c r="AF1242" s="324"/>
      <c r="AG1242" s="324"/>
      <c r="AH1242" s="338"/>
      <c r="AI1242" s="352" t="s">
        <v>60</v>
      </c>
      <c r="AJ1242" s="324"/>
      <c r="AK1242" s="324"/>
      <c r="AL1242" s="324"/>
      <c r="AM1242" s="324"/>
      <c r="AN1242" s="338"/>
      <c r="AO1242" s="352" t="s">
        <v>61</v>
      </c>
      <c r="AP1242" s="324"/>
      <c r="AQ1242" s="324"/>
      <c r="AR1242" s="324"/>
      <c r="AS1242" s="324"/>
      <c r="AT1242" s="338"/>
      <c r="AU1242" s="352" t="s">
        <v>62</v>
      </c>
      <c r="AV1242" s="324"/>
      <c r="AW1242" s="324"/>
      <c r="AX1242" s="324"/>
      <c r="AY1242" s="324"/>
      <c r="AZ1242" s="357"/>
      <c r="BA1242" s="352" t="s">
        <v>63</v>
      </c>
      <c r="BB1242" s="324"/>
      <c r="BC1242" s="324"/>
      <c r="BD1242" s="338"/>
      <c r="BE1242" s="358" t="s">
        <v>64</v>
      </c>
      <c r="BF1242" s="361" t="s">
        <v>65</v>
      </c>
      <c r="BG1242" s="326"/>
      <c r="BH1242" s="327"/>
      <c r="BI1242" s="361" t="s">
        <v>66</v>
      </c>
      <c r="BJ1242" s="326"/>
      <c r="BK1242" s="326"/>
      <c r="BL1242" s="326"/>
      <c r="BM1242" s="327"/>
      <c r="BN1242" s="346"/>
      <c r="BO1242" s="322"/>
      <c r="BP1242" s="347"/>
      <c r="BQ1242" s="346"/>
      <c r="BR1242" s="347"/>
      <c r="BS1242" s="358" t="s">
        <v>67</v>
      </c>
      <c r="BT1242" s="363" t="s">
        <v>68</v>
      </c>
      <c r="BU1242" s="326"/>
      <c r="BV1242" s="326"/>
      <c r="BW1242" s="327"/>
    </row>
    <row r="1243" spans="1:75" ht="12.75" customHeight="1" x14ac:dyDescent="0.2">
      <c r="A1243" s="171">
        <v>29</v>
      </c>
      <c r="B1243" s="346"/>
      <c r="C1243" s="347"/>
      <c r="D1243" s="346"/>
      <c r="E1243" s="322"/>
      <c r="F1243" s="322"/>
      <c r="G1243" s="322"/>
      <c r="H1243" s="347"/>
      <c r="I1243" s="346"/>
      <c r="J1243" s="322"/>
      <c r="K1243" s="322"/>
      <c r="L1243" s="322"/>
      <c r="M1243" s="347"/>
      <c r="N1243" s="346"/>
      <c r="O1243" s="322"/>
      <c r="P1243" s="322"/>
      <c r="Q1243" s="347"/>
      <c r="R1243" s="346"/>
      <c r="S1243" s="322"/>
      <c r="T1243" s="347"/>
      <c r="U1243" s="346"/>
      <c r="V1243" s="322"/>
      <c r="W1243" s="347"/>
      <c r="X1243" s="346"/>
      <c r="Y1243" s="347"/>
      <c r="Z1243" s="346"/>
      <c r="AA1243" s="322"/>
      <c r="AB1243" s="347"/>
      <c r="AC1243" s="342" t="s">
        <v>77</v>
      </c>
      <c r="AD1243" s="342" t="s">
        <v>78</v>
      </c>
      <c r="AE1243" s="345" t="s">
        <v>79</v>
      </c>
      <c r="AF1243" s="326"/>
      <c r="AG1243" s="326"/>
      <c r="AH1243" s="327"/>
      <c r="AI1243" s="342" t="s">
        <v>77</v>
      </c>
      <c r="AJ1243" s="342" t="s">
        <v>78</v>
      </c>
      <c r="AK1243" s="345" t="s">
        <v>79</v>
      </c>
      <c r="AL1243" s="326"/>
      <c r="AM1243" s="326"/>
      <c r="AN1243" s="327"/>
      <c r="AO1243" s="342" t="s">
        <v>77</v>
      </c>
      <c r="AP1243" s="342" t="s">
        <v>78</v>
      </c>
      <c r="AQ1243" s="345" t="s">
        <v>79</v>
      </c>
      <c r="AR1243" s="326"/>
      <c r="AS1243" s="326"/>
      <c r="AT1243" s="327"/>
      <c r="AU1243" s="342" t="s">
        <v>77</v>
      </c>
      <c r="AV1243" s="342" t="s">
        <v>78</v>
      </c>
      <c r="AW1243" s="345" t="s">
        <v>79</v>
      </c>
      <c r="AX1243" s="326"/>
      <c r="AY1243" s="326"/>
      <c r="AZ1243" s="327"/>
      <c r="BA1243" s="342" t="s">
        <v>77</v>
      </c>
      <c r="BB1243" s="342" t="s">
        <v>65</v>
      </c>
      <c r="BC1243" s="348" t="s">
        <v>80</v>
      </c>
      <c r="BD1243" s="349"/>
      <c r="BE1243" s="359"/>
      <c r="BF1243" s="346"/>
      <c r="BG1243" s="322"/>
      <c r="BH1243" s="347"/>
      <c r="BI1243" s="346"/>
      <c r="BJ1243" s="322"/>
      <c r="BK1243" s="322"/>
      <c r="BL1243" s="322"/>
      <c r="BM1243" s="347"/>
      <c r="BN1243" s="346"/>
      <c r="BO1243" s="322"/>
      <c r="BP1243" s="347"/>
      <c r="BQ1243" s="346"/>
      <c r="BR1243" s="347"/>
      <c r="BS1243" s="359"/>
      <c r="BT1243" s="346"/>
      <c r="BU1243" s="322"/>
      <c r="BV1243" s="322"/>
      <c r="BW1243" s="347"/>
    </row>
    <row r="1244" spans="1:75" ht="12.75" customHeight="1" x14ac:dyDescent="0.2">
      <c r="A1244" s="171">
        <v>29</v>
      </c>
      <c r="B1244" s="346"/>
      <c r="C1244" s="347"/>
      <c r="D1244" s="346"/>
      <c r="E1244" s="322"/>
      <c r="F1244" s="322"/>
      <c r="G1244" s="322"/>
      <c r="H1244" s="347"/>
      <c r="I1244" s="346"/>
      <c r="J1244" s="322"/>
      <c r="K1244" s="322"/>
      <c r="L1244" s="322"/>
      <c r="M1244" s="347"/>
      <c r="N1244" s="346"/>
      <c r="O1244" s="322"/>
      <c r="P1244" s="322"/>
      <c r="Q1244" s="347"/>
      <c r="R1244" s="346"/>
      <c r="S1244" s="322"/>
      <c r="T1244" s="347"/>
      <c r="U1244" s="346"/>
      <c r="V1244" s="322"/>
      <c r="W1244" s="347"/>
      <c r="X1244" s="346"/>
      <c r="Y1244" s="347"/>
      <c r="Z1244" s="346"/>
      <c r="AA1244" s="322"/>
      <c r="AB1244" s="347"/>
      <c r="AC1244" s="343"/>
      <c r="AD1244" s="343"/>
      <c r="AE1244" s="346"/>
      <c r="AF1244" s="322"/>
      <c r="AG1244" s="322"/>
      <c r="AH1244" s="347"/>
      <c r="AI1244" s="343"/>
      <c r="AJ1244" s="343"/>
      <c r="AK1244" s="346"/>
      <c r="AL1244" s="322"/>
      <c r="AM1244" s="322"/>
      <c r="AN1244" s="347"/>
      <c r="AO1244" s="343"/>
      <c r="AP1244" s="343"/>
      <c r="AQ1244" s="346"/>
      <c r="AR1244" s="322"/>
      <c r="AS1244" s="322"/>
      <c r="AT1244" s="347"/>
      <c r="AU1244" s="343"/>
      <c r="AV1244" s="343"/>
      <c r="AW1244" s="346"/>
      <c r="AX1244" s="322"/>
      <c r="AY1244" s="322"/>
      <c r="AZ1244" s="347"/>
      <c r="BA1244" s="343"/>
      <c r="BB1244" s="343"/>
      <c r="BC1244" s="346"/>
      <c r="BD1244" s="347"/>
      <c r="BE1244" s="359"/>
      <c r="BF1244" s="346"/>
      <c r="BG1244" s="322"/>
      <c r="BH1244" s="347"/>
      <c r="BI1244" s="346"/>
      <c r="BJ1244" s="322"/>
      <c r="BK1244" s="322"/>
      <c r="BL1244" s="322"/>
      <c r="BM1244" s="347"/>
      <c r="BN1244" s="346"/>
      <c r="BO1244" s="322"/>
      <c r="BP1244" s="347"/>
      <c r="BQ1244" s="346"/>
      <c r="BR1244" s="347"/>
      <c r="BS1244" s="359"/>
      <c r="BT1244" s="346"/>
      <c r="BU1244" s="322"/>
      <c r="BV1244" s="322"/>
      <c r="BW1244" s="347"/>
    </row>
    <row r="1245" spans="1:75" ht="12.75" customHeight="1" x14ac:dyDescent="0.2">
      <c r="A1245" s="171">
        <v>29</v>
      </c>
      <c r="B1245" s="328"/>
      <c r="C1245" s="330"/>
      <c r="D1245" s="328"/>
      <c r="E1245" s="329"/>
      <c r="F1245" s="329"/>
      <c r="G1245" s="329"/>
      <c r="H1245" s="330"/>
      <c r="I1245" s="328"/>
      <c r="J1245" s="329"/>
      <c r="K1245" s="329"/>
      <c r="L1245" s="329"/>
      <c r="M1245" s="330"/>
      <c r="N1245" s="328"/>
      <c r="O1245" s="329"/>
      <c r="P1245" s="329"/>
      <c r="Q1245" s="330"/>
      <c r="R1245" s="328"/>
      <c r="S1245" s="329"/>
      <c r="T1245" s="330"/>
      <c r="U1245" s="328"/>
      <c r="V1245" s="329"/>
      <c r="W1245" s="330"/>
      <c r="X1245" s="328"/>
      <c r="Y1245" s="330"/>
      <c r="Z1245" s="328"/>
      <c r="AA1245" s="329"/>
      <c r="AB1245" s="330"/>
      <c r="AC1245" s="343"/>
      <c r="AD1245" s="343"/>
      <c r="AE1245" s="346"/>
      <c r="AF1245" s="322"/>
      <c r="AG1245" s="322"/>
      <c r="AH1245" s="347"/>
      <c r="AI1245" s="343"/>
      <c r="AJ1245" s="343"/>
      <c r="AK1245" s="346"/>
      <c r="AL1245" s="322"/>
      <c r="AM1245" s="322"/>
      <c r="AN1245" s="347"/>
      <c r="AO1245" s="343"/>
      <c r="AP1245" s="343"/>
      <c r="AQ1245" s="346"/>
      <c r="AR1245" s="322"/>
      <c r="AS1245" s="322"/>
      <c r="AT1245" s="347"/>
      <c r="AU1245" s="343"/>
      <c r="AV1245" s="343"/>
      <c r="AW1245" s="346"/>
      <c r="AX1245" s="322"/>
      <c r="AY1245" s="322"/>
      <c r="AZ1245" s="347"/>
      <c r="BA1245" s="343"/>
      <c r="BB1245" s="343"/>
      <c r="BC1245" s="346"/>
      <c r="BD1245" s="347"/>
      <c r="BE1245" s="359"/>
      <c r="BF1245" s="328"/>
      <c r="BG1245" s="329"/>
      <c r="BH1245" s="330"/>
      <c r="BI1245" s="328"/>
      <c r="BJ1245" s="329"/>
      <c r="BK1245" s="329"/>
      <c r="BL1245" s="329"/>
      <c r="BM1245" s="330"/>
      <c r="BN1245" s="346"/>
      <c r="BO1245" s="322"/>
      <c r="BP1245" s="347"/>
      <c r="BQ1245" s="346"/>
      <c r="BR1245" s="347"/>
      <c r="BS1245" s="362"/>
      <c r="BT1245" s="328"/>
      <c r="BU1245" s="329"/>
      <c r="BV1245" s="329"/>
      <c r="BW1245" s="330"/>
    </row>
    <row r="1246" spans="1:75" ht="12.75" customHeight="1" x14ac:dyDescent="0.2">
      <c r="A1246" s="171">
        <v>29</v>
      </c>
      <c r="B1246" s="135" t="s">
        <v>103</v>
      </c>
      <c r="C1246" s="135" t="s">
        <v>104</v>
      </c>
      <c r="D1246" s="337" t="s">
        <v>105</v>
      </c>
      <c r="E1246" s="324"/>
      <c r="F1246" s="324"/>
      <c r="G1246" s="324"/>
      <c r="H1246" s="338"/>
      <c r="I1246" s="337" t="s">
        <v>105</v>
      </c>
      <c r="J1246" s="324"/>
      <c r="K1246" s="324"/>
      <c r="L1246" s="324"/>
      <c r="M1246" s="338"/>
      <c r="N1246" s="337" t="s">
        <v>105</v>
      </c>
      <c r="O1246" s="324"/>
      <c r="P1246" s="324"/>
      <c r="Q1246" s="338"/>
      <c r="R1246" s="337" t="s">
        <v>106</v>
      </c>
      <c r="S1246" s="324"/>
      <c r="T1246" s="338"/>
      <c r="U1246" s="337" t="s">
        <v>106</v>
      </c>
      <c r="V1246" s="324"/>
      <c r="W1246" s="338"/>
      <c r="X1246" s="337" t="s">
        <v>107</v>
      </c>
      <c r="Y1246" s="338"/>
      <c r="Z1246" s="337" t="s">
        <v>105</v>
      </c>
      <c r="AA1246" s="324"/>
      <c r="AB1246" s="338"/>
      <c r="AC1246" s="344"/>
      <c r="AD1246" s="344"/>
      <c r="AE1246" s="328"/>
      <c r="AF1246" s="329"/>
      <c r="AG1246" s="329"/>
      <c r="AH1246" s="330"/>
      <c r="AI1246" s="344"/>
      <c r="AJ1246" s="344"/>
      <c r="AK1246" s="328"/>
      <c r="AL1246" s="329"/>
      <c r="AM1246" s="329"/>
      <c r="AN1246" s="330"/>
      <c r="AO1246" s="344"/>
      <c r="AP1246" s="344"/>
      <c r="AQ1246" s="328"/>
      <c r="AR1246" s="329"/>
      <c r="AS1246" s="329"/>
      <c r="AT1246" s="330"/>
      <c r="AU1246" s="344"/>
      <c r="AV1246" s="344"/>
      <c r="AW1246" s="328"/>
      <c r="AX1246" s="329"/>
      <c r="AY1246" s="329"/>
      <c r="AZ1246" s="330"/>
      <c r="BA1246" s="344"/>
      <c r="BB1246" s="344"/>
      <c r="BC1246" s="328"/>
      <c r="BD1246" s="330"/>
      <c r="BE1246" s="360"/>
      <c r="BF1246" s="350" t="s">
        <v>108</v>
      </c>
      <c r="BG1246" s="324"/>
      <c r="BH1246" s="338"/>
      <c r="BI1246" s="337" t="s">
        <v>109</v>
      </c>
      <c r="BJ1246" s="338"/>
      <c r="BK1246" s="337" t="s">
        <v>110</v>
      </c>
      <c r="BL1246" s="324"/>
      <c r="BM1246" s="338"/>
      <c r="BN1246" s="328"/>
      <c r="BO1246" s="329"/>
      <c r="BP1246" s="330"/>
      <c r="BQ1246" s="328"/>
      <c r="BR1246" s="330"/>
      <c r="BS1246" s="159" t="s">
        <v>104</v>
      </c>
      <c r="BT1246" s="337" t="s">
        <v>111</v>
      </c>
      <c r="BU1246" s="324"/>
      <c r="BV1246" s="324"/>
      <c r="BW1246" s="338"/>
    </row>
    <row r="1247" spans="1:75" ht="12.75" customHeight="1" x14ac:dyDescent="0.2">
      <c r="A1247" s="171">
        <v>29</v>
      </c>
      <c r="B1247" s="160" t="s">
        <v>87</v>
      </c>
      <c r="C1247" s="160" t="s">
        <v>19</v>
      </c>
      <c r="D1247" s="339"/>
      <c r="E1247" s="315"/>
      <c r="F1247" s="315"/>
      <c r="G1247" s="315"/>
      <c r="H1247" s="318"/>
      <c r="I1247" s="339"/>
      <c r="J1247" s="315"/>
      <c r="K1247" s="315"/>
      <c r="L1247" s="315"/>
      <c r="M1247" s="318"/>
      <c r="N1247" s="340" t="str">
        <f t="shared" ref="N1247:N1270" si="117">IF(D1247="","",INT(VLOOKUP($J$7,$DH$6:$DO$31,3,FALSE)+D1247))</f>
        <v/>
      </c>
      <c r="O1247" s="315"/>
      <c r="P1247" s="315"/>
      <c r="Q1247" s="318"/>
      <c r="R1247" s="339"/>
      <c r="S1247" s="315"/>
      <c r="T1247" s="318"/>
      <c r="U1247" s="339"/>
      <c r="V1247" s="315"/>
      <c r="W1247" s="318"/>
      <c r="X1247" s="340" t="str">
        <f t="shared" ref="X1247:X1270" si="118">IF(OR(U1247="",U1247&gt;R1247),"",100*(Z1247/(6.11*EXP((17.27*R1247)/(237.3+R1247)))))</f>
        <v/>
      </c>
      <c r="Y1247" s="318"/>
      <c r="Z1247" s="339" t="str">
        <f t="shared" ref="Z1247:Z1270" si="119">IF(OR(U1247="",U1247&gt;R1247),"",6.11*EXP((17.7*U1247/(243.5+U1247))))</f>
        <v/>
      </c>
      <c r="AA1247" s="315"/>
      <c r="AB1247" s="318"/>
      <c r="AC1247" s="138"/>
      <c r="AD1247" s="139"/>
      <c r="AE1247" s="340"/>
      <c r="AF1247" s="315"/>
      <c r="AG1247" s="315"/>
      <c r="AH1247" s="318"/>
      <c r="AI1247" s="140"/>
      <c r="AJ1247" s="139"/>
      <c r="AK1247" s="340"/>
      <c r="AL1247" s="315"/>
      <c r="AM1247" s="315"/>
      <c r="AN1247" s="318"/>
      <c r="AO1247" s="140"/>
      <c r="AP1247" s="139"/>
      <c r="AQ1247" s="340"/>
      <c r="AR1247" s="315"/>
      <c r="AS1247" s="315"/>
      <c r="AT1247" s="318"/>
      <c r="AU1247" s="140"/>
      <c r="AV1247" s="139"/>
      <c r="AW1247" s="340"/>
      <c r="AX1247" s="315"/>
      <c r="AY1247" s="315"/>
      <c r="AZ1247" s="318"/>
      <c r="BA1247" s="140"/>
      <c r="BB1247" s="141"/>
      <c r="BC1247" s="340"/>
      <c r="BD1247" s="318"/>
      <c r="BE1247" s="161"/>
      <c r="BF1247" s="341"/>
      <c r="BG1247" s="315"/>
      <c r="BH1247" s="318"/>
      <c r="BI1247" s="340"/>
      <c r="BJ1247" s="318"/>
      <c r="BK1247" s="339" t="str">
        <f t="shared" ref="BK1247:BK1270" si="120">IF(BI1247="","",BI1247/1.94384)</f>
        <v/>
      </c>
      <c r="BL1247" s="315"/>
      <c r="BM1247" s="318"/>
      <c r="BN1247" s="341"/>
      <c r="BO1247" s="315"/>
      <c r="BP1247" s="318"/>
      <c r="BQ1247" s="341"/>
      <c r="BR1247" s="318"/>
      <c r="BS1247" s="142" t="s">
        <v>101</v>
      </c>
      <c r="BT1247" s="339"/>
      <c r="BU1247" s="315"/>
      <c r="BV1247" s="315"/>
      <c r="BW1247" s="318"/>
    </row>
    <row r="1248" spans="1:75" ht="12.75" customHeight="1" x14ac:dyDescent="0.2">
      <c r="A1248" s="171">
        <v>29</v>
      </c>
      <c r="B1248" s="162" t="s">
        <v>94</v>
      </c>
      <c r="C1248" s="162" t="s">
        <v>27</v>
      </c>
      <c r="D1248" s="335"/>
      <c r="E1248" s="302"/>
      <c r="F1248" s="302"/>
      <c r="G1248" s="302"/>
      <c r="H1248" s="303"/>
      <c r="I1248" s="335"/>
      <c r="J1248" s="302"/>
      <c r="K1248" s="302"/>
      <c r="L1248" s="302"/>
      <c r="M1248" s="303"/>
      <c r="N1248" s="336" t="str">
        <f t="shared" si="117"/>
        <v/>
      </c>
      <c r="O1248" s="302"/>
      <c r="P1248" s="302"/>
      <c r="Q1248" s="303"/>
      <c r="R1248" s="335"/>
      <c r="S1248" s="302"/>
      <c r="T1248" s="303"/>
      <c r="U1248" s="335"/>
      <c r="V1248" s="302"/>
      <c r="W1248" s="303"/>
      <c r="X1248" s="336" t="str">
        <f t="shared" si="118"/>
        <v/>
      </c>
      <c r="Y1248" s="303"/>
      <c r="Z1248" s="335" t="str">
        <f t="shared" si="119"/>
        <v/>
      </c>
      <c r="AA1248" s="302"/>
      <c r="AB1248" s="303"/>
      <c r="AC1248" s="144"/>
      <c r="AD1248" s="145"/>
      <c r="AE1248" s="336"/>
      <c r="AF1248" s="302"/>
      <c r="AG1248" s="302"/>
      <c r="AH1248" s="303"/>
      <c r="AI1248" s="146"/>
      <c r="AJ1248" s="145"/>
      <c r="AK1248" s="336"/>
      <c r="AL1248" s="302"/>
      <c r="AM1248" s="302"/>
      <c r="AN1248" s="303"/>
      <c r="AO1248" s="146"/>
      <c r="AP1248" s="145"/>
      <c r="AQ1248" s="336"/>
      <c r="AR1248" s="302"/>
      <c r="AS1248" s="302"/>
      <c r="AT1248" s="303"/>
      <c r="AU1248" s="146"/>
      <c r="AV1248" s="145"/>
      <c r="AW1248" s="336"/>
      <c r="AX1248" s="302"/>
      <c r="AY1248" s="302"/>
      <c r="AZ1248" s="303"/>
      <c r="BA1248" s="146"/>
      <c r="BB1248" s="145"/>
      <c r="BC1248" s="336"/>
      <c r="BD1248" s="303"/>
      <c r="BE1248" s="163"/>
      <c r="BF1248" s="306"/>
      <c r="BG1248" s="302"/>
      <c r="BH1248" s="303"/>
      <c r="BI1248" s="336"/>
      <c r="BJ1248" s="303"/>
      <c r="BK1248" s="335" t="str">
        <f t="shared" si="120"/>
        <v/>
      </c>
      <c r="BL1248" s="302"/>
      <c r="BM1248" s="303"/>
      <c r="BN1248" s="306"/>
      <c r="BO1248" s="302"/>
      <c r="BP1248" s="303"/>
      <c r="BQ1248" s="306"/>
      <c r="BR1248" s="303"/>
      <c r="BS1248" s="147" t="s">
        <v>117</v>
      </c>
      <c r="BT1248" s="335"/>
      <c r="BU1248" s="302"/>
      <c r="BV1248" s="302"/>
      <c r="BW1248" s="303"/>
    </row>
    <row r="1249" spans="1:75" ht="12.75" customHeight="1" x14ac:dyDescent="0.2">
      <c r="A1249" s="171">
        <v>29</v>
      </c>
      <c r="B1249" s="162" t="s">
        <v>101</v>
      </c>
      <c r="C1249" s="162" t="s">
        <v>33</v>
      </c>
      <c r="D1249" s="335"/>
      <c r="E1249" s="302"/>
      <c r="F1249" s="302"/>
      <c r="G1249" s="302"/>
      <c r="H1249" s="303"/>
      <c r="I1249" s="335"/>
      <c r="J1249" s="302"/>
      <c r="K1249" s="302"/>
      <c r="L1249" s="302"/>
      <c r="M1249" s="303"/>
      <c r="N1249" s="336" t="str">
        <f t="shared" si="117"/>
        <v/>
      </c>
      <c r="O1249" s="302"/>
      <c r="P1249" s="302"/>
      <c r="Q1249" s="303"/>
      <c r="R1249" s="335"/>
      <c r="S1249" s="302"/>
      <c r="T1249" s="303"/>
      <c r="U1249" s="335"/>
      <c r="V1249" s="302"/>
      <c r="W1249" s="303"/>
      <c r="X1249" s="336" t="str">
        <f t="shared" si="118"/>
        <v/>
      </c>
      <c r="Y1249" s="303"/>
      <c r="Z1249" s="335" t="str">
        <f t="shared" si="119"/>
        <v/>
      </c>
      <c r="AA1249" s="302"/>
      <c r="AB1249" s="303"/>
      <c r="AC1249" s="144"/>
      <c r="AD1249" s="145"/>
      <c r="AE1249" s="336"/>
      <c r="AF1249" s="302"/>
      <c r="AG1249" s="302"/>
      <c r="AH1249" s="303"/>
      <c r="AI1249" s="146"/>
      <c r="AJ1249" s="145"/>
      <c r="AK1249" s="336"/>
      <c r="AL1249" s="302"/>
      <c r="AM1249" s="302"/>
      <c r="AN1249" s="303"/>
      <c r="AO1249" s="146"/>
      <c r="AP1249" s="145"/>
      <c r="AQ1249" s="336"/>
      <c r="AR1249" s="302"/>
      <c r="AS1249" s="302"/>
      <c r="AT1249" s="303"/>
      <c r="AU1249" s="146"/>
      <c r="AV1249" s="145"/>
      <c r="AW1249" s="336"/>
      <c r="AX1249" s="302"/>
      <c r="AY1249" s="302"/>
      <c r="AZ1249" s="303"/>
      <c r="BA1249" s="146"/>
      <c r="BB1249" s="145"/>
      <c r="BC1249" s="336"/>
      <c r="BD1249" s="303"/>
      <c r="BE1249" s="163"/>
      <c r="BF1249" s="306"/>
      <c r="BG1249" s="302"/>
      <c r="BH1249" s="303"/>
      <c r="BI1249" s="336"/>
      <c r="BJ1249" s="303"/>
      <c r="BK1249" s="335" t="str">
        <f t="shared" si="120"/>
        <v/>
      </c>
      <c r="BL1249" s="302"/>
      <c r="BM1249" s="303"/>
      <c r="BN1249" s="306"/>
      <c r="BO1249" s="302"/>
      <c r="BP1249" s="303"/>
      <c r="BQ1249" s="306"/>
      <c r="BR1249" s="303"/>
      <c r="BS1249" s="148">
        <v>10</v>
      </c>
      <c r="BT1249" s="335"/>
      <c r="BU1249" s="302"/>
      <c r="BV1249" s="302"/>
      <c r="BW1249" s="303"/>
    </row>
    <row r="1250" spans="1:75" ht="12.75" customHeight="1" x14ac:dyDescent="0.2">
      <c r="A1250" s="171">
        <v>29</v>
      </c>
      <c r="B1250" s="162" t="s">
        <v>117</v>
      </c>
      <c r="C1250" s="162" t="s">
        <v>47</v>
      </c>
      <c r="D1250" s="335"/>
      <c r="E1250" s="302"/>
      <c r="F1250" s="302"/>
      <c r="G1250" s="302"/>
      <c r="H1250" s="303"/>
      <c r="I1250" s="335"/>
      <c r="J1250" s="302"/>
      <c r="K1250" s="302"/>
      <c r="L1250" s="302"/>
      <c r="M1250" s="303"/>
      <c r="N1250" s="336" t="str">
        <f t="shared" si="117"/>
        <v/>
      </c>
      <c r="O1250" s="302"/>
      <c r="P1250" s="302"/>
      <c r="Q1250" s="303"/>
      <c r="R1250" s="335"/>
      <c r="S1250" s="302"/>
      <c r="T1250" s="303"/>
      <c r="U1250" s="335"/>
      <c r="V1250" s="302"/>
      <c r="W1250" s="303"/>
      <c r="X1250" s="336" t="str">
        <f t="shared" si="118"/>
        <v/>
      </c>
      <c r="Y1250" s="303"/>
      <c r="Z1250" s="335" t="str">
        <f t="shared" si="119"/>
        <v/>
      </c>
      <c r="AA1250" s="302"/>
      <c r="AB1250" s="303"/>
      <c r="AC1250" s="144"/>
      <c r="AD1250" s="145"/>
      <c r="AE1250" s="336"/>
      <c r="AF1250" s="302"/>
      <c r="AG1250" s="302"/>
      <c r="AH1250" s="303"/>
      <c r="AI1250" s="146"/>
      <c r="AJ1250" s="145"/>
      <c r="AK1250" s="336"/>
      <c r="AL1250" s="302"/>
      <c r="AM1250" s="302"/>
      <c r="AN1250" s="303"/>
      <c r="AO1250" s="146"/>
      <c r="AP1250" s="145"/>
      <c r="AQ1250" s="336"/>
      <c r="AR1250" s="302"/>
      <c r="AS1250" s="302"/>
      <c r="AT1250" s="303"/>
      <c r="AU1250" s="146"/>
      <c r="AV1250" s="145"/>
      <c r="AW1250" s="336"/>
      <c r="AX1250" s="302"/>
      <c r="AY1250" s="302"/>
      <c r="AZ1250" s="303"/>
      <c r="BA1250" s="146"/>
      <c r="BB1250" s="145"/>
      <c r="BC1250" s="336"/>
      <c r="BD1250" s="303"/>
      <c r="BE1250" s="163"/>
      <c r="BF1250" s="306"/>
      <c r="BG1250" s="302"/>
      <c r="BH1250" s="303"/>
      <c r="BI1250" s="336"/>
      <c r="BJ1250" s="303"/>
      <c r="BK1250" s="335" t="str">
        <f t="shared" si="120"/>
        <v/>
      </c>
      <c r="BL1250" s="302"/>
      <c r="BM1250" s="303"/>
      <c r="BN1250" s="306"/>
      <c r="BO1250" s="302"/>
      <c r="BP1250" s="303"/>
      <c r="BQ1250" s="306"/>
      <c r="BR1250" s="303"/>
      <c r="BS1250" s="148">
        <v>11</v>
      </c>
      <c r="BT1250" s="335"/>
      <c r="BU1250" s="302"/>
      <c r="BV1250" s="302"/>
      <c r="BW1250" s="303"/>
    </row>
    <row r="1251" spans="1:75" ht="12.75" customHeight="1" x14ac:dyDescent="0.2">
      <c r="A1251" s="171">
        <v>29</v>
      </c>
      <c r="B1251" s="163" t="s">
        <v>145</v>
      </c>
      <c r="C1251" s="163" t="s">
        <v>75</v>
      </c>
      <c r="D1251" s="335"/>
      <c r="E1251" s="302"/>
      <c r="F1251" s="302"/>
      <c r="G1251" s="302"/>
      <c r="H1251" s="303"/>
      <c r="I1251" s="335"/>
      <c r="J1251" s="302"/>
      <c r="K1251" s="302"/>
      <c r="L1251" s="302"/>
      <c r="M1251" s="303"/>
      <c r="N1251" s="336" t="str">
        <f t="shared" si="117"/>
        <v/>
      </c>
      <c r="O1251" s="302"/>
      <c r="P1251" s="302"/>
      <c r="Q1251" s="303"/>
      <c r="R1251" s="335"/>
      <c r="S1251" s="302"/>
      <c r="T1251" s="303"/>
      <c r="U1251" s="335"/>
      <c r="V1251" s="302"/>
      <c r="W1251" s="303"/>
      <c r="X1251" s="336" t="str">
        <f t="shared" si="118"/>
        <v/>
      </c>
      <c r="Y1251" s="303"/>
      <c r="Z1251" s="335" t="str">
        <f t="shared" si="119"/>
        <v/>
      </c>
      <c r="AA1251" s="302"/>
      <c r="AB1251" s="303"/>
      <c r="AC1251" s="144"/>
      <c r="AD1251" s="145"/>
      <c r="AE1251" s="336"/>
      <c r="AF1251" s="302"/>
      <c r="AG1251" s="302"/>
      <c r="AH1251" s="303"/>
      <c r="AI1251" s="146"/>
      <c r="AJ1251" s="145"/>
      <c r="AK1251" s="336"/>
      <c r="AL1251" s="302"/>
      <c r="AM1251" s="302"/>
      <c r="AN1251" s="303"/>
      <c r="AO1251" s="146"/>
      <c r="AP1251" s="145"/>
      <c r="AQ1251" s="336"/>
      <c r="AR1251" s="302"/>
      <c r="AS1251" s="302"/>
      <c r="AT1251" s="303"/>
      <c r="AU1251" s="146"/>
      <c r="AV1251" s="145"/>
      <c r="AW1251" s="336"/>
      <c r="AX1251" s="302"/>
      <c r="AY1251" s="302"/>
      <c r="AZ1251" s="303"/>
      <c r="BA1251" s="146"/>
      <c r="BB1251" s="145"/>
      <c r="BC1251" s="336"/>
      <c r="BD1251" s="303"/>
      <c r="BE1251" s="163"/>
      <c r="BF1251" s="306"/>
      <c r="BG1251" s="302"/>
      <c r="BH1251" s="303"/>
      <c r="BI1251" s="336"/>
      <c r="BJ1251" s="303"/>
      <c r="BK1251" s="335" t="str">
        <f t="shared" si="120"/>
        <v/>
      </c>
      <c r="BL1251" s="302"/>
      <c r="BM1251" s="303"/>
      <c r="BN1251" s="306"/>
      <c r="BO1251" s="302"/>
      <c r="BP1251" s="303"/>
      <c r="BQ1251" s="306"/>
      <c r="BR1251" s="303"/>
      <c r="BS1251" s="148">
        <v>12</v>
      </c>
      <c r="BT1251" s="335"/>
      <c r="BU1251" s="302"/>
      <c r="BV1251" s="302"/>
      <c r="BW1251" s="303"/>
    </row>
    <row r="1252" spans="1:75" ht="12.75" customHeight="1" x14ac:dyDescent="0.2">
      <c r="A1252" s="171">
        <v>29</v>
      </c>
      <c r="B1252" s="163" t="s">
        <v>151</v>
      </c>
      <c r="C1252" s="163" t="s">
        <v>87</v>
      </c>
      <c r="D1252" s="335"/>
      <c r="E1252" s="302"/>
      <c r="F1252" s="302"/>
      <c r="G1252" s="302"/>
      <c r="H1252" s="303"/>
      <c r="I1252" s="335"/>
      <c r="J1252" s="302"/>
      <c r="K1252" s="302"/>
      <c r="L1252" s="302"/>
      <c r="M1252" s="303"/>
      <c r="N1252" s="336" t="str">
        <f t="shared" si="117"/>
        <v/>
      </c>
      <c r="O1252" s="302"/>
      <c r="P1252" s="302"/>
      <c r="Q1252" s="303"/>
      <c r="R1252" s="335"/>
      <c r="S1252" s="302"/>
      <c r="T1252" s="303"/>
      <c r="U1252" s="335"/>
      <c r="V1252" s="302"/>
      <c r="W1252" s="303"/>
      <c r="X1252" s="336" t="str">
        <f t="shared" si="118"/>
        <v/>
      </c>
      <c r="Y1252" s="303"/>
      <c r="Z1252" s="335" t="str">
        <f t="shared" si="119"/>
        <v/>
      </c>
      <c r="AA1252" s="302"/>
      <c r="AB1252" s="303"/>
      <c r="AC1252" s="144"/>
      <c r="AD1252" s="145"/>
      <c r="AE1252" s="336"/>
      <c r="AF1252" s="302"/>
      <c r="AG1252" s="302"/>
      <c r="AH1252" s="303"/>
      <c r="AI1252" s="146"/>
      <c r="AJ1252" s="145"/>
      <c r="AK1252" s="336"/>
      <c r="AL1252" s="302"/>
      <c r="AM1252" s="302"/>
      <c r="AN1252" s="303"/>
      <c r="AO1252" s="146"/>
      <c r="AP1252" s="145"/>
      <c r="AQ1252" s="336"/>
      <c r="AR1252" s="302"/>
      <c r="AS1252" s="302"/>
      <c r="AT1252" s="303"/>
      <c r="AU1252" s="146"/>
      <c r="AV1252" s="145"/>
      <c r="AW1252" s="336"/>
      <c r="AX1252" s="302"/>
      <c r="AY1252" s="302"/>
      <c r="AZ1252" s="303"/>
      <c r="BA1252" s="146"/>
      <c r="BB1252" s="145"/>
      <c r="BC1252" s="336"/>
      <c r="BD1252" s="303"/>
      <c r="BE1252" s="163"/>
      <c r="BF1252" s="306"/>
      <c r="BG1252" s="302"/>
      <c r="BH1252" s="303"/>
      <c r="BI1252" s="336"/>
      <c r="BJ1252" s="303"/>
      <c r="BK1252" s="335" t="str">
        <f t="shared" si="120"/>
        <v/>
      </c>
      <c r="BL1252" s="302"/>
      <c r="BM1252" s="303"/>
      <c r="BN1252" s="306"/>
      <c r="BO1252" s="302"/>
      <c r="BP1252" s="303"/>
      <c r="BQ1252" s="306"/>
      <c r="BR1252" s="303"/>
      <c r="BS1252" s="148">
        <v>13</v>
      </c>
      <c r="BT1252" s="335"/>
      <c r="BU1252" s="302"/>
      <c r="BV1252" s="302"/>
      <c r="BW1252" s="303"/>
    </row>
    <row r="1253" spans="1:75" ht="12.75" customHeight="1" x14ac:dyDescent="0.2">
      <c r="A1253" s="171">
        <v>29</v>
      </c>
      <c r="B1253" s="163" t="s">
        <v>158</v>
      </c>
      <c r="C1253" s="163" t="s">
        <v>94</v>
      </c>
      <c r="D1253" s="335"/>
      <c r="E1253" s="302"/>
      <c r="F1253" s="302"/>
      <c r="G1253" s="302"/>
      <c r="H1253" s="303"/>
      <c r="I1253" s="335"/>
      <c r="J1253" s="302"/>
      <c r="K1253" s="302"/>
      <c r="L1253" s="302"/>
      <c r="M1253" s="303"/>
      <c r="N1253" s="336" t="str">
        <f t="shared" si="117"/>
        <v/>
      </c>
      <c r="O1253" s="302"/>
      <c r="P1253" s="302"/>
      <c r="Q1253" s="303"/>
      <c r="R1253" s="335"/>
      <c r="S1253" s="302"/>
      <c r="T1253" s="303"/>
      <c r="U1253" s="335"/>
      <c r="V1253" s="302"/>
      <c r="W1253" s="303"/>
      <c r="X1253" s="336" t="str">
        <f t="shared" si="118"/>
        <v/>
      </c>
      <c r="Y1253" s="303"/>
      <c r="Z1253" s="335" t="str">
        <f t="shared" si="119"/>
        <v/>
      </c>
      <c r="AA1253" s="302"/>
      <c r="AB1253" s="303"/>
      <c r="AC1253" s="144"/>
      <c r="AD1253" s="145"/>
      <c r="AE1253" s="336"/>
      <c r="AF1253" s="302"/>
      <c r="AG1253" s="302"/>
      <c r="AH1253" s="303"/>
      <c r="AI1253" s="146"/>
      <c r="AJ1253" s="145"/>
      <c r="AK1253" s="336"/>
      <c r="AL1253" s="302"/>
      <c r="AM1253" s="302"/>
      <c r="AN1253" s="303"/>
      <c r="AO1253" s="146"/>
      <c r="AP1253" s="145"/>
      <c r="AQ1253" s="336"/>
      <c r="AR1253" s="302"/>
      <c r="AS1253" s="302"/>
      <c r="AT1253" s="303"/>
      <c r="AU1253" s="146"/>
      <c r="AV1253" s="145"/>
      <c r="AW1253" s="336"/>
      <c r="AX1253" s="302"/>
      <c r="AY1253" s="302"/>
      <c r="AZ1253" s="303"/>
      <c r="BA1253" s="146"/>
      <c r="BB1253" s="145"/>
      <c r="BC1253" s="336"/>
      <c r="BD1253" s="303"/>
      <c r="BE1253" s="163"/>
      <c r="BF1253" s="306"/>
      <c r="BG1253" s="302"/>
      <c r="BH1253" s="303"/>
      <c r="BI1253" s="336"/>
      <c r="BJ1253" s="303"/>
      <c r="BK1253" s="335" t="str">
        <f t="shared" si="120"/>
        <v/>
      </c>
      <c r="BL1253" s="302"/>
      <c r="BM1253" s="303"/>
      <c r="BN1253" s="306"/>
      <c r="BO1253" s="302"/>
      <c r="BP1253" s="303"/>
      <c r="BQ1253" s="306"/>
      <c r="BR1253" s="303"/>
      <c r="BS1253" s="148">
        <v>14</v>
      </c>
      <c r="BT1253" s="335"/>
      <c r="BU1253" s="302"/>
      <c r="BV1253" s="302"/>
      <c r="BW1253" s="303"/>
    </row>
    <row r="1254" spans="1:75" ht="12.75" customHeight="1" x14ac:dyDescent="0.2">
      <c r="A1254" s="171">
        <v>29</v>
      </c>
      <c r="B1254" s="163" t="s">
        <v>163</v>
      </c>
      <c r="C1254" s="163" t="s">
        <v>101</v>
      </c>
      <c r="D1254" s="335"/>
      <c r="E1254" s="302"/>
      <c r="F1254" s="302"/>
      <c r="G1254" s="302"/>
      <c r="H1254" s="303"/>
      <c r="I1254" s="335"/>
      <c r="J1254" s="302"/>
      <c r="K1254" s="302"/>
      <c r="L1254" s="302"/>
      <c r="M1254" s="303"/>
      <c r="N1254" s="336" t="str">
        <f t="shared" si="117"/>
        <v/>
      </c>
      <c r="O1254" s="302"/>
      <c r="P1254" s="302"/>
      <c r="Q1254" s="303"/>
      <c r="R1254" s="335"/>
      <c r="S1254" s="302"/>
      <c r="T1254" s="303"/>
      <c r="U1254" s="335"/>
      <c r="V1254" s="302"/>
      <c r="W1254" s="303"/>
      <c r="X1254" s="336" t="str">
        <f t="shared" si="118"/>
        <v/>
      </c>
      <c r="Y1254" s="303"/>
      <c r="Z1254" s="335" t="str">
        <f t="shared" si="119"/>
        <v/>
      </c>
      <c r="AA1254" s="302"/>
      <c r="AB1254" s="303"/>
      <c r="AC1254" s="144"/>
      <c r="AD1254" s="145"/>
      <c r="AE1254" s="336"/>
      <c r="AF1254" s="302"/>
      <c r="AG1254" s="302"/>
      <c r="AH1254" s="303"/>
      <c r="AI1254" s="146"/>
      <c r="AJ1254" s="145"/>
      <c r="AK1254" s="336"/>
      <c r="AL1254" s="302"/>
      <c r="AM1254" s="302"/>
      <c r="AN1254" s="303"/>
      <c r="AO1254" s="146"/>
      <c r="AP1254" s="145"/>
      <c r="AQ1254" s="336"/>
      <c r="AR1254" s="302"/>
      <c r="AS1254" s="302"/>
      <c r="AT1254" s="303"/>
      <c r="AU1254" s="146"/>
      <c r="AV1254" s="145"/>
      <c r="AW1254" s="336"/>
      <c r="AX1254" s="302"/>
      <c r="AY1254" s="302"/>
      <c r="AZ1254" s="303"/>
      <c r="BA1254" s="146"/>
      <c r="BB1254" s="145"/>
      <c r="BC1254" s="336"/>
      <c r="BD1254" s="303"/>
      <c r="BE1254" s="163"/>
      <c r="BF1254" s="306"/>
      <c r="BG1254" s="302"/>
      <c r="BH1254" s="303"/>
      <c r="BI1254" s="336"/>
      <c r="BJ1254" s="303"/>
      <c r="BK1254" s="335" t="str">
        <f t="shared" si="120"/>
        <v/>
      </c>
      <c r="BL1254" s="302"/>
      <c r="BM1254" s="303"/>
      <c r="BN1254" s="306"/>
      <c r="BO1254" s="302"/>
      <c r="BP1254" s="303"/>
      <c r="BQ1254" s="306"/>
      <c r="BR1254" s="303"/>
      <c r="BS1254" s="148">
        <v>15</v>
      </c>
      <c r="BT1254" s="335"/>
      <c r="BU1254" s="302"/>
      <c r="BV1254" s="302"/>
      <c r="BW1254" s="303"/>
    </row>
    <row r="1255" spans="1:75" ht="12.75" customHeight="1" x14ac:dyDescent="0.2">
      <c r="A1255" s="171">
        <v>29</v>
      </c>
      <c r="B1255" s="163" t="s">
        <v>171</v>
      </c>
      <c r="C1255" s="163" t="s">
        <v>117</v>
      </c>
      <c r="D1255" s="335"/>
      <c r="E1255" s="302"/>
      <c r="F1255" s="302"/>
      <c r="G1255" s="302"/>
      <c r="H1255" s="303"/>
      <c r="I1255" s="335"/>
      <c r="J1255" s="302"/>
      <c r="K1255" s="302"/>
      <c r="L1255" s="302"/>
      <c r="M1255" s="303"/>
      <c r="N1255" s="336" t="str">
        <f t="shared" si="117"/>
        <v/>
      </c>
      <c r="O1255" s="302"/>
      <c r="P1255" s="302"/>
      <c r="Q1255" s="303"/>
      <c r="R1255" s="335"/>
      <c r="S1255" s="302"/>
      <c r="T1255" s="303"/>
      <c r="U1255" s="335"/>
      <c r="V1255" s="302"/>
      <c r="W1255" s="303"/>
      <c r="X1255" s="336" t="str">
        <f t="shared" si="118"/>
        <v/>
      </c>
      <c r="Y1255" s="303"/>
      <c r="Z1255" s="335" t="str">
        <f t="shared" si="119"/>
        <v/>
      </c>
      <c r="AA1255" s="302"/>
      <c r="AB1255" s="303"/>
      <c r="AC1255" s="144"/>
      <c r="AD1255" s="145"/>
      <c r="AE1255" s="336"/>
      <c r="AF1255" s="302"/>
      <c r="AG1255" s="302"/>
      <c r="AH1255" s="303"/>
      <c r="AI1255" s="146"/>
      <c r="AJ1255" s="145"/>
      <c r="AK1255" s="336"/>
      <c r="AL1255" s="302"/>
      <c r="AM1255" s="302"/>
      <c r="AN1255" s="303"/>
      <c r="AO1255" s="146"/>
      <c r="AP1255" s="145"/>
      <c r="AQ1255" s="336"/>
      <c r="AR1255" s="302"/>
      <c r="AS1255" s="302"/>
      <c r="AT1255" s="303"/>
      <c r="AU1255" s="146"/>
      <c r="AV1255" s="145"/>
      <c r="AW1255" s="336"/>
      <c r="AX1255" s="302"/>
      <c r="AY1255" s="302"/>
      <c r="AZ1255" s="303"/>
      <c r="BA1255" s="146"/>
      <c r="BB1255" s="145"/>
      <c r="BC1255" s="336"/>
      <c r="BD1255" s="303"/>
      <c r="BE1255" s="163"/>
      <c r="BF1255" s="306"/>
      <c r="BG1255" s="302"/>
      <c r="BH1255" s="303"/>
      <c r="BI1255" s="336"/>
      <c r="BJ1255" s="303"/>
      <c r="BK1255" s="335" t="str">
        <f t="shared" si="120"/>
        <v/>
      </c>
      <c r="BL1255" s="302"/>
      <c r="BM1255" s="303"/>
      <c r="BN1255" s="306"/>
      <c r="BO1255" s="302"/>
      <c r="BP1255" s="303"/>
      <c r="BQ1255" s="306"/>
      <c r="BR1255" s="303"/>
      <c r="BS1255" s="148">
        <v>16</v>
      </c>
      <c r="BT1255" s="335"/>
      <c r="BU1255" s="302"/>
      <c r="BV1255" s="302"/>
      <c r="BW1255" s="303"/>
    </row>
    <row r="1256" spans="1:75" ht="12.75" customHeight="1" x14ac:dyDescent="0.2">
      <c r="A1256" s="171">
        <v>29</v>
      </c>
      <c r="B1256" s="163" t="s">
        <v>177</v>
      </c>
      <c r="C1256" s="163" t="s">
        <v>145</v>
      </c>
      <c r="D1256" s="335"/>
      <c r="E1256" s="302"/>
      <c r="F1256" s="302"/>
      <c r="G1256" s="302"/>
      <c r="H1256" s="303"/>
      <c r="I1256" s="335"/>
      <c r="J1256" s="302"/>
      <c r="K1256" s="302"/>
      <c r="L1256" s="302"/>
      <c r="M1256" s="303"/>
      <c r="N1256" s="336" t="str">
        <f t="shared" si="117"/>
        <v/>
      </c>
      <c r="O1256" s="302"/>
      <c r="P1256" s="302"/>
      <c r="Q1256" s="303"/>
      <c r="R1256" s="335"/>
      <c r="S1256" s="302"/>
      <c r="T1256" s="303"/>
      <c r="U1256" s="335"/>
      <c r="V1256" s="302"/>
      <c r="W1256" s="303"/>
      <c r="X1256" s="336" t="str">
        <f t="shared" si="118"/>
        <v/>
      </c>
      <c r="Y1256" s="303"/>
      <c r="Z1256" s="335" t="str">
        <f t="shared" si="119"/>
        <v/>
      </c>
      <c r="AA1256" s="302"/>
      <c r="AB1256" s="303"/>
      <c r="AC1256" s="144"/>
      <c r="AD1256" s="145"/>
      <c r="AE1256" s="336"/>
      <c r="AF1256" s="302"/>
      <c r="AG1256" s="302"/>
      <c r="AH1256" s="303"/>
      <c r="AI1256" s="146"/>
      <c r="AJ1256" s="145"/>
      <c r="AK1256" s="336"/>
      <c r="AL1256" s="302"/>
      <c r="AM1256" s="302"/>
      <c r="AN1256" s="303"/>
      <c r="AO1256" s="146"/>
      <c r="AP1256" s="145"/>
      <c r="AQ1256" s="336"/>
      <c r="AR1256" s="302"/>
      <c r="AS1256" s="302"/>
      <c r="AT1256" s="303"/>
      <c r="AU1256" s="146"/>
      <c r="AV1256" s="145"/>
      <c r="AW1256" s="336"/>
      <c r="AX1256" s="302"/>
      <c r="AY1256" s="302"/>
      <c r="AZ1256" s="303"/>
      <c r="BA1256" s="146"/>
      <c r="BB1256" s="145"/>
      <c r="BC1256" s="336"/>
      <c r="BD1256" s="303"/>
      <c r="BE1256" s="163"/>
      <c r="BF1256" s="306"/>
      <c r="BG1256" s="302"/>
      <c r="BH1256" s="303"/>
      <c r="BI1256" s="336"/>
      <c r="BJ1256" s="303"/>
      <c r="BK1256" s="335" t="str">
        <f t="shared" si="120"/>
        <v/>
      </c>
      <c r="BL1256" s="302"/>
      <c r="BM1256" s="303"/>
      <c r="BN1256" s="306"/>
      <c r="BO1256" s="302"/>
      <c r="BP1256" s="303"/>
      <c r="BQ1256" s="306"/>
      <c r="BR1256" s="303"/>
      <c r="BS1256" s="148">
        <v>17</v>
      </c>
      <c r="BT1256" s="335"/>
      <c r="BU1256" s="302"/>
      <c r="BV1256" s="302"/>
      <c r="BW1256" s="303"/>
    </row>
    <row r="1257" spans="1:75" ht="12.75" customHeight="1" x14ac:dyDescent="0.2">
      <c r="A1257" s="171">
        <v>29</v>
      </c>
      <c r="B1257" s="163" t="s">
        <v>186</v>
      </c>
      <c r="C1257" s="163" t="s">
        <v>151</v>
      </c>
      <c r="D1257" s="335"/>
      <c r="E1257" s="302"/>
      <c r="F1257" s="302"/>
      <c r="G1257" s="302"/>
      <c r="H1257" s="303"/>
      <c r="I1257" s="335"/>
      <c r="J1257" s="302"/>
      <c r="K1257" s="302"/>
      <c r="L1257" s="302"/>
      <c r="M1257" s="303"/>
      <c r="N1257" s="336" t="str">
        <f t="shared" si="117"/>
        <v/>
      </c>
      <c r="O1257" s="302"/>
      <c r="P1257" s="302"/>
      <c r="Q1257" s="303"/>
      <c r="R1257" s="335"/>
      <c r="S1257" s="302"/>
      <c r="T1257" s="303"/>
      <c r="U1257" s="335"/>
      <c r="V1257" s="302"/>
      <c r="W1257" s="303"/>
      <c r="X1257" s="336" t="str">
        <f t="shared" si="118"/>
        <v/>
      </c>
      <c r="Y1257" s="303"/>
      <c r="Z1257" s="335" t="str">
        <f t="shared" si="119"/>
        <v/>
      </c>
      <c r="AA1257" s="302"/>
      <c r="AB1257" s="303"/>
      <c r="AC1257" s="144"/>
      <c r="AD1257" s="145"/>
      <c r="AE1257" s="336"/>
      <c r="AF1257" s="302"/>
      <c r="AG1257" s="302"/>
      <c r="AH1257" s="303"/>
      <c r="AI1257" s="146"/>
      <c r="AJ1257" s="145"/>
      <c r="AK1257" s="336"/>
      <c r="AL1257" s="302"/>
      <c r="AM1257" s="302"/>
      <c r="AN1257" s="303"/>
      <c r="AO1257" s="146"/>
      <c r="AP1257" s="145"/>
      <c r="AQ1257" s="336"/>
      <c r="AR1257" s="302"/>
      <c r="AS1257" s="302"/>
      <c r="AT1257" s="303"/>
      <c r="AU1257" s="146"/>
      <c r="AV1257" s="145"/>
      <c r="AW1257" s="336"/>
      <c r="AX1257" s="302"/>
      <c r="AY1257" s="302"/>
      <c r="AZ1257" s="303"/>
      <c r="BA1257" s="146"/>
      <c r="BB1257" s="145"/>
      <c r="BC1257" s="336"/>
      <c r="BD1257" s="303"/>
      <c r="BE1257" s="163"/>
      <c r="BF1257" s="306"/>
      <c r="BG1257" s="302"/>
      <c r="BH1257" s="303"/>
      <c r="BI1257" s="336"/>
      <c r="BJ1257" s="303"/>
      <c r="BK1257" s="335" t="str">
        <f t="shared" si="120"/>
        <v/>
      </c>
      <c r="BL1257" s="302"/>
      <c r="BM1257" s="303"/>
      <c r="BN1257" s="306"/>
      <c r="BO1257" s="302"/>
      <c r="BP1257" s="303"/>
      <c r="BQ1257" s="306"/>
      <c r="BR1257" s="303"/>
      <c r="BS1257" s="148">
        <v>18</v>
      </c>
      <c r="BT1257" s="335"/>
      <c r="BU1257" s="302"/>
      <c r="BV1257" s="302"/>
      <c r="BW1257" s="303"/>
    </row>
    <row r="1258" spans="1:75" ht="12.75" customHeight="1" x14ac:dyDescent="0.2">
      <c r="A1258" s="171">
        <v>29</v>
      </c>
      <c r="B1258" s="163" t="s">
        <v>195</v>
      </c>
      <c r="C1258" s="163" t="s">
        <v>158</v>
      </c>
      <c r="D1258" s="335"/>
      <c r="E1258" s="302"/>
      <c r="F1258" s="302"/>
      <c r="G1258" s="302"/>
      <c r="H1258" s="303"/>
      <c r="I1258" s="335"/>
      <c r="J1258" s="302"/>
      <c r="K1258" s="302"/>
      <c r="L1258" s="302"/>
      <c r="M1258" s="303"/>
      <c r="N1258" s="336" t="str">
        <f t="shared" si="117"/>
        <v/>
      </c>
      <c r="O1258" s="302"/>
      <c r="P1258" s="302"/>
      <c r="Q1258" s="303"/>
      <c r="R1258" s="335"/>
      <c r="S1258" s="302"/>
      <c r="T1258" s="303"/>
      <c r="U1258" s="335"/>
      <c r="V1258" s="302"/>
      <c r="W1258" s="303"/>
      <c r="X1258" s="336" t="str">
        <f t="shared" si="118"/>
        <v/>
      </c>
      <c r="Y1258" s="303"/>
      <c r="Z1258" s="335" t="str">
        <f t="shared" si="119"/>
        <v/>
      </c>
      <c r="AA1258" s="302"/>
      <c r="AB1258" s="303"/>
      <c r="AC1258" s="144"/>
      <c r="AD1258" s="145"/>
      <c r="AE1258" s="336"/>
      <c r="AF1258" s="302"/>
      <c r="AG1258" s="302"/>
      <c r="AH1258" s="303"/>
      <c r="AI1258" s="146"/>
      <c r="AJ1258" s="145"/>
      <c r="AK1258" s="336"/>
      <c r="AL1258" s="302"/>
      <c r="AM1258" s="302"/>
      <c r="AN1258" s="303"/>
      <c r="AO1258" s="146"/>
      <c r="AP1258" s="145"/>
      <c r="AQ1258" s="336"/>
      <c r="AR1258" s="302"/>
      <c r="AS1258" s="302"/>
      <c r="AT1258" s="303"/>
      <c r="AU1258" s="146"/>
      <c r="AV1258" s="145"/>
      <c r="AW1258" s="336"/>
      <c r="AX1258" s="302"/>
      <c r="AY1258" s="302"/>
      <c r="AZ1258" s="303"/>
      <c r="BA1258" s="146"/>
      <c r="BB1258" s="145"/>
      <c r="BC1258" s="336"/>
      <c r="BD1258" s="303"/>
      <c r="BE1258" s="163"/>
      <c r="BF1258" s="306"/>
      <c r="BG1258" s="302"/>
      <c r="BH1258" s="303"/>
      <c r="BI1258" s="336"/>
      <c r="BJ1258" s="303"/>
      <c r="BK1258" s="335" t="str">
        <f t="shared" si="120"/>
        <v/>
      </c>
      <c r="BL1258" s="302"/>
      <c r="BM1258" s="303"/>
      <c r="BN1258" s="306"/>
      <c r="BO1258" s="302"/>
      <c r="BP1258" s="303"/>
      <c r="BQ1258" s="306"/>
      <c r="BR1258" s="303"/>
      <c r="BS1258" s="148">
        <v>19</v>
      </c>
      <c r="BT1258" s="335"/>
      <c r="BU1258" s="302"/>
      <c r="BV1258" s="302"/>
      <c r="BW1258" s="303"/>
    </row>
    <row r="1259" spans="1:75" ht="12.75" customHeight="1" x14ac:dyDescent="0.2">
      <c r="A1259" s="171">
        <v>29</v>
      </c>
      <c r="B1259" s="163" t="s">
        <v>201</v>
      </c>
      <c r="C1259" s="163" t="s">
        <v>163</v>
      </c>
      <c r="D1259" s="335"/>
      <c r="E1259" s="302"/>
      <c r="F1259" s="302"/>
      <c r="G1259" s="302"/>
      <c r="H1259" s="303"/>
      <c r="I1259" s="335"/>
      <c r="J1259" s="302"/>
      <c r="K1259" s="302"/>
      <c r="L1259" s="302"/>
      <c r="M1259" s="303"/>
      <c r="N1259" s="336" t="str">
        <f t="shared" si="117"/>
        <v/>
      </c>
      <c r="O1259" s="302"/>
      <c r="P1259" s="302"/>
      <c r="Q1259" s="303"/>
      <c r="R1259" s="335"/>
      <c r="S1259" s="302"/>
      <c r="T1259" s="303"/>
      <c r="U1259" s="335"/>
      <c r="V1259" s="302"/>
      <c r="W1259" s="303"/>
      <c r="X1259" s="336" t="str">
        <f t="shared" si="118"/>
        <v/>
      </c>
      <c r="Y1259" s="303"/>
      <c r="Z1259" s="335" t="str">
        <f t="shared" si="119"/>
        <v/>
      </c>
      <c r="AA1259" s="302"/>
      <c r="AB1259" s="303"/>
      <c r="AC1259" s="144"/>
      <c r="AD1259" s="145"/>
      <c r="AE1259" s="336"/>
      <c r="AF1259" s="302"/>
      <c r="AG1259" s="302"/>
      <c r="AH1259" s="303"/>
      <c r="AI1259" s="146"/>
      <c r="AJ1259" s="145"/>
      <c r="AK1259" s="336"/>
      <c r="AL1259" s="302"/>
      <c r="AM1259" s="302"/>
      <c r="AN1259" s="303"/>
      <c r="AO1259" s="146"/>
      <c r="AP1259" s="145"/>
      <c r="AQ1259" s="336"/>
      <c r="AR1259" s="302"/>
      <c r="AS1259" s="302"/>
      <c r="AT1259" s="303"/>
      <c r="AU1259" s="146"/>
      <c r="AV1259" s="145"/>
      <c r="AW1259" s="336"/>
      <c r="AX1259" s="302"/>
      <c r="AY1259" s="302"/>
      <c r="AZ1259" s="303"/>
      <c r="BA1259" s="146"/>
      <c r="BB1259" s="145"/>
      <c r="BC1259" s="336"/>
      <c r="BD1259" s="303"/>
      <c r="BE1259" s="163"/>
      <c r="BF1259" s="306"/>
      <c r="BG1259" s="302"/>
      <c r="BH1259" s="303"/>
      <c r="BI1259" s="336"/>
      <c r="BJ1259" s="303"/>
      <c r="BK1259" s="335" t="str">
        <f t="shared" si="120"/>
        <v/>
      </c>
      <c r="BL1259" s="302"/>
      <c r="BM1259" s="303"/>
      <c r="BN1259" s="306"/>
      <c r="BO1259" s="302"/>
      <c r="BP1259" s="303"/>
      <c r="BQ1259" s="306"/>
      <c r="BR1259" s="303"/>
      <c r="BS1259" s="148">
        <v>20</v>
      </c>
      <c r="BT1259" s="335"/>
      <c r="BU1259" s="302"/>
      <c r="BV1259" s="302"/>
      <c r="BW1259" s="303"/>
    </row>
    <row r="1260" spans="1:75" ht="12.75" customHeight="1" x14ac:dyDescent="0.2">
      <c r="A1260" s="171">
        <v>29</v>
      </c>
      <c r="B1260" s="163" t="s">
        <v>209</v>
      </c>
      <c r="C1260" s="163" t="s">
        <v>171</v>
      </c>
      <c r="D1260" s="335"/>
      <c r="E1260" s="302"/>
      <c r="F1260" s="302"/>
      <c r="G1260" s="302"/>
      <c r="H1260" s="303"/>
      <c r="I1260" s="335"/>
      <c r="J1260" s="302"/>
      <c r="K1260" s="302"/>
      <c r="L1260" s="302"/>
      <c r="M1260" s="303"/>
      <c r="N1260" s="336" t="str">
        <f t="shared" si="117"/>
        <v/>
      </c>
      <c r="O1260" s="302"/>
      <c r="P1260" s="302"/>
      <c r="Q1260" s="303"/>
      <c r="R1260" s="335"/>
      <c r="S1260" s="302"/>
      <c r="T1260" s="303"/>
      <c r="U1260" s="335"/>
      <c r="V1260" s="302"/>
      <c r="W1260" s="303"/>
      <c r="X1260" s="336" t="str">
        <f t="shared" si="118"/>
        <v/>
      </c>
      <c r="Y1260" s="303"/>
      <c r="Z1260" s="335" t="str">
        <f t="shared" si="119"/>
        <v/>
      </c>
      <c r="AA1260" s="302"/>
      <c r="AB1260" s="303"/>
      <c r="AC1260" s="144"/>
      <c r="AD1260" s="145"/>
      <c r="AE1260" s="336"/>
      <c r="AF1260" s="302"/>
      <c r="AG1260" s="302"/>
      <c r="AH1260" s="303"/>
      <c r="AI1260" s="146"/>
      <c r="AJ1260" s="145"/>
      <c r="AK1260" s="336"/>
      <c r="AL1260" s="302"/>
      <c r="AM1260" s="302"/>
      <c r="AN1260" s="303"/>
      <c r="AO1260" s="146"/>
      <c r="AP1260" s="145"/>
      <c r="AQ1260" s="336"/>
      <c r="AR1260" s="302"/>
      <c r="AS1260" s="302"/>
      <c r="AT1260" s="303"/>
      <c r="AU1260" s="146"/>
      <c r="AV1260" s="145"/>
      <c r="AW1260" s="336"/>
      <c r="AX1260" s="302"/>
      <c r="AY1260" s="302"/>
      <c r="AZ1260" s="303"/>
      <c r="BA1260" s="146"/>
      <c r="BB1260" s="145"/>
      <c r="BC1260" s="336"/>
      <c r="BD1260" s="303"/>
      <c r="BE1260" s="163"/>
      <c r="BF1260" s="306"/>
      <c r="BG1260" s="302"/>
      <c r="BH1260" s="303"/>
      <c r="BI1260" s="336"/>
      <c r="BJ1260" s="303"/>
      <c r="BK1260" s="335" t="str">
        <f t="shared" si="120"/>
        <v/>
      </c>
      <c r="BL1260" s="302"/>
      <c r="BM1260" s="303"/>
      <c r="BN1260" s="306"/>
      <c r="BO1260" s="302"/>
      <c r="BP1260" s="303"/>
      <c r="BQ1260" s="306"/>
      <c r="BR1260" s="303"/>
      <c r="BS1260" s="148">
        <v>21</v>
      </c>
      <c r="BT1260" s="335"/>
      <c r="BU1260" s="302"/>
      <c r="BV1260" s="302"/>
      <c r="BW1260" s="303"/>
    </row>
    <row r="1261" spans="1:75" ht="12.75" customHeight="1" x14ac:dyDescent="0.2">
      <c r="A1261" s="171">
        <v>29</v>
      </c>
      <c r="B1261" s="163" t="s">
        <v>216</v>
      </c>
      <c r="C1261" s="163" t="s">
        <v>177</v>
      </c>
      <c r="D1261" s="335"/>
      <c r="E1261" s="302"/>
      <c r="F1261" s="302"/>
      <c r="G1261" s="302"/>
      <c r="H1261" s="303"/>
      <c r="I1261" s="335"/>
      <c r="J1261" s="302"/>
      <c r="K1261" s="302"/>
      <c r="L1261" s="302"/>
      <c r="M1261" s="303"/>
      <c r="N1261" s="336" t="str">
        <f t="shared" si="117"/>
        <v/>
      </c>
      <c r="O1261" s="302"/>
      <c r="P1261" s="302"/>
      <c r="Q1261" s="303"/>
      <c r="R1261" s="335"/>
      <c r="S1261" s="302"/>
      <c r="T1261" s="303"/>
      <c r="U1261" s="335"/>
      <c r="V1261" s="302"/>
      <c r="W1261" s="303"/>
      <c r="X1261" s="336" t="str">
        <f t="shared" si="118"/>
        <v/>
      </c>
      <c r="Y1261" s="303"/>
      <c r="Z1261" s="335" t="str">
        <f t="shared" si="119"/>
        <v/>
      </c>
      <c r="AA1261" s="302"/>
      <c r="AB1261" s="303"/>
      <c r="AC1261" s="144"/>
      <c r="AD1261" s="145"/>
      <c r="AE1261" s="336"/>
      <c r="AF1261" s="302"/>
      <c r="AG1261" s="302"/>
      <c r="AH1261" s="303"/>
      <c r="AI1261" s="146"/>
      <c r="AJ1261" s="145"/>
      <c r="AK1261" s="336"/>
      <c r="AL1261" s="302"/>
      <c r="AM1261" s="302"/>
      <c r="AN1261" s="303"/>
      <c r="AO1261" s="146"/>
      <c r="AP1261" s="145"/>
      <c r="AQ1261" s="336"/>
      <c r="AR1261" s="302"/>
      <c r="AS1261" s="302"/>
      <c r="AT1261" s="303"/>
      <c r="AU1261" s="146"/>
      <c r="AV1261" s="145"/>
      <c r="AW1261" s="336"/>
      <c r="AX1261" s="302"/>
      <c r="AY1261" s="302"/>
      <c r="AZ1261" s="303"/>
      <c r="BA1261" s="146"/>
      <c r="BB1261" s="145"/>
      <c r="BC1261" s="336"/>
      <c r="BD1261" s="303"/>
      <c r="BE1261" s="163"/>
      <c r="BF1261" s="306"/>
      <c r="BG1261" s="302"/>
      <c r="BH1261" s="303"/>
      <c r="BI1261" s="336"/>
      <c r="BJ1261" s="303"/>
      <c r="BK1261" s="335" t="str">
        <f t="shared" si="120"/>
        <v/>
      </c>
      <c r="BL1261" s="302"/>
      <c r="BM1261" s="303"/>
      <c r="BN1261" s="306"/>
      <c r="BO1261" s="302"/>
      <c r="BP1261" s="303"/>
      <c r="BQ1261" s="306"/>
      <c r="BR1261" s="303"/>
      <c r="BS1261" s="148">
        <v>22</v>
      </c>
      <c r="BT1261" s="335"/>
      <c r="BU1261" s="302"/>
      <c r="BV1261" s="302"/>
      <c r="BW1261" s="303"/>
    </row>
    <row r="1262" spans="1:75" ht="12.75" customHeight="1" x14ac:dyDescent="0.2">
      <c r="A1262" s="171">
        <v>29</v>
      </c>
      <c r="B1262" s="163" t="s">
        <v>224</v>
      </c>
      <c r="C1262" s="163" t="s">
        <v>186</v>
      </c>
      <c r="D1262" s="335"/>
      <c r="E1262" s="302"/>
      <c r="F1262" s="302"/>
      <c r="G1262" s="302"/>
      <c r="H1262" s="303"/>
      <c r="I1262" s="335"/>
      <c r="J1262" s="302"/>
      <c r="K1262" s="302"/>
      <c r="L1262" s="302"/>
      <c r="M1262" s="303"/>
      <c r="N1262" s="336" t="str">
        <f t="shared" si="117"/>
        <v/>
      </c>
      <c r="O1262" s="302"/>
      <c r="P1262" s="302"/>
      <c r="Q1262" s="303"/>
      <c r="R1262" s="335"/>
      <c r="S1262" s="302"/>
      <c r="T1262" s="303"/>
      <c r="U1262" s="335"/>
      <c r="V1262" s="302"/>
      <c r="W1262" s="303"/>
      <c r="X1262" s="336" t="str">
        <f t="shared" si="118"/>
        <v/>
      </c>
      <c r="Y1262" s="303"/>
      <c r="Z1262" s="335" t="str">
        <f t="shared" si="119"/>
        <v/>
      </c>
      <c r="AA1262" s="302"/>
      <c r="AB1262" s="303"/>
      <c r="AC1262" s="144"/>
      <c r="AD1262" s="145"/>
      <c r="AE1262" s="336"/>
      <c r="AF1262" s="302"/>
      <c r="AG1262" s="302"/>
      <c r="AH1262" s="303"/>
      <c r="AI1262" s="146"/>
      <c r="AJ1262" s="145"/>
      <c r="AK1262" s="336"/>
      <c r="AL1262" s="302"/>
      <c r="AM1262" s="302"/>
      <c r="AN1262" s="303"/>
      <c r="AO1262" s="146"/>
      <c r="AP1262" s="145"/>
      <c r="AQ1262" s="336"/>
      <c r="AR1262" s="302"/>
      <c r="AS1262" s="302"/>
      <c r="AT1262" s="303"/>
      <c r="AU1262" s="146"/>
      <c r="AV1262" s="145"/>
      <c r="AW1262" s="336"/>
      <c r="AX1262" s="302"/>
      <c r="AY1262" s="302"/>
      <c r="AZ1262" s="303"/>
      <c r="BA1262" s="146"/>
      <c r="BB1262" s="145"/>
      <c r="BC1262" s="336"/>
      <c r="BD1262" s="303"/>
      <c r="BE1262" s="163"/>
      <c r="BF1262" s="306"/>
      <c r="BG1262" s="302"/>
      <c r="BH1262" s="303"/>
      <c r="BI1262" s="336"/>
      <c r="BJ1262" s="303"/>
      <c r="BK1262" s="335" t="str">
        <f t="shared" si="120"/>
        <v/>
      </c>
      <c r="BL1262" s="302"/>
      <c r="BM1262" s="303"/>
      <c r="BN1262" s="306"/>
      <c r="BO1262" s="302"/>
      <c r="BP1262" s="303"/>
      <c r="BQ1262" s="306"/>
      <c r="BR1262" s="303"/>
      <c r="BS1262" s="148">
        <v>23</v>
      </c>
      <c r="BT1262" s="335"/>
      <c r="BU1262" s="302"/>
      <c r="BV1262" s="302"/>
      <c r="BW1262" s="303"/>
    </row>
    <row r="1263" spans="1:75" ht="12.75" customHeight="1" x14ac:dyDescent="0.2">
      <c r="A1263" s="171">
        <v>29</v>
      </c>
      <c r="B1263" s="163" t="s">
        <v>232</v>
      </c>
      <c r="C1263" s="163" t="s">
        <v>195</v>
      </c>
      <c r="D1263" s="335"/>
      <c r="E1263" s="302"/>
      <c r="F1263" s="302"/>
      <c r="G1263" s="302"/>
      <c r="H1263" s="303"/>
      <c r="I1263" s="335"/>
      <c r="J1263" s="302"/>
      <c r="K1263" s="302"/>
      <c r="L1263" s="302"/>
      <c r="M1263" s="303"/>
      <c r="N1263" s="336" t="str">
        <f t="shared" si="117"/>
        <v/>
      </c>
      <c r="O1263" s="302"/>
      <c r="P1263" s="302"/>
      <c r="Q1263" s="303"/>
      <c r="R1263" s="335"/>
      <c r="S1263" s="302"/>
      <c r="T1263" s="303"/>
      <c r="U1263" s="335"/>
      <c r="V1263" s="302"/>
      <c r="W1263" s="303"/>
      <c r="X1263" s="336" t="str">
        <f t="shared" si="118"/>
        <v/>
      </c>
      <c r="Y1263" s="303"/>
      <c r="Z1263" s="335" t="str">
        <f t="shared" si="119"/>
        <v/>
      </c>
      <c r="AA1263" s="302"/>
      <c r="AB1263" s="303"/>
      <c r="AC1263" s="144"/>
      <c r="AD1263" s="145"/>
      <c r="AE1263" s="336"/>
      <c r="AF1263" s="302"/>
      <c r="AG1263" s="302"/>
      <c r="AH1263" s="303"/>
      <c r="AI1263" s="146"/>
      <c r="AJ1263" s="145"/>
      <c r="AK1263" s="336"/>
      <c r="AL1263" s="302"/>
      <c r="AM1263" s="302"/>
      <c r="AN1263" s="303"/>
      <c r="AO1263" s="146"/>
      <c r="AP1263" s="145"/>
      <c r="AQ1263" s="336"/>
      <c r="AR1263" s="302"/>
      <c r="AS1263" s="302"/>
      <c r="AT1263" s="303"/>
      <c r="AU1263" s="146"/>
      <c r="AV1263" s="145"/>
      <c r="AW1263" s="336"/>
      <c r="AX1263" s="302"/>
      <c r="AY1263" s="302"/>
      <c r="AZ1263" s="303"/>
      <c r="BA1263" s="146"/>
      <c r="BB1263" s="145"/>
      <c r="BC1263" s="336"/>
      <c r="BD1263" s="303"/>
      <c r="BE1263" s="163"/>
      <c r="BF1263" s="306"/>
      <c r="BG1263" s="302"/>
      <c r="BH1263" s="303"/>
      <c r="BI1263" s="336"/>
      <c r="BJ1263" s="303"/>
      <c r="BK1263" s="335" t="str">
        <f t="shared" si="120"/>
        <v/>
      </c>
      <c r="BL1263" s="302"/>
      <c r="BM1263" s="303"/>
      <c r="BN1263" s="306"/>
      <c r="BO1263" s="302"/>
      <c r="BP1263" s="303"/>
      <c r="BQ1263" s="306"/>
      <c r="BR1263" s="303"/>
      <c r="BS1263" s="148">
        <v>24</v>
      </c>
      <c r="BT1263" s="335"/>
      <c r="BU1263" s="302"/>
      <c r="BV1263" s="302"/>
      <c r="BW1263" s="303"/>
    </row>
    <row r="1264" spans="1:75" ht="12.75" customHeight="1" x14ac:dyDescent="0.2">
      <c r="A1264" s="171">
        <v>29</v>
      </c>
      <c r="B1264" s="163" t="s">
        <v>239</v>
      </c>
      <c r="C1264" s="163" t="s">
        <v>201</v>
      </c>
      <c r="D1264" s="335"/>
      <c r="E1264" s="302"/>
      <c r="F1264" s="302"/>
      <c r="G1264" s="302"/>
      <c r="H1264" s="303"/>
      <c r="I1264" s="335"/>
      <c r="J1264" s="302"/>
      <c r="K1264" s="302"/>
      <c r="L1264" s="302"/>
      <c r="M1264" s="303"/>
      <c r="N1264" s="336" t="str">
        <f t="shared" si="117"/>
        <v/>
      </c>
      <c r="O1264" s="302"/>
      <c r="P1264" s="302"/>
      <c r="Q1264" s="303"/>
      <c r="R1264" s="335"/>
      <c r="S1264" s="302"/>
      <c r="T1264" s="303"/>
      <c r="U1264" s="335"/>
      <c r="V1264" s="302"/>
      <c r="W1264" s="303"/>
      <c r="X1264" s="336" t="str">
        <f t="shared" si="118"/>
        <v/>
      </c>
      <c r="Y1264" s="303"/>
      <c r="Z1264" s="335" t="str">
        <f t="shared" si="119"/>
        <v/>
      </c>
      <c r="AA1264" s="302"/>
      <c r="AB1264" s="303"/>
      <c r="AC1264" s="144"/>
      <c r="AD1264" s="145"/>
      <c r="AE1264" s="336"/>
      <c r="AF1264" s="302"/>
      <c r="AG1264" s="302"/>
      <c r="AH1264" s="303"/>
      <c r="AI1264" s="146"/>
      <c r="AJ1264" s="145"/>
      <c r="AK1264" s="336"/>
      <c r="AL1264" s="302"/>
      <c r="AM1264" s="302"/>
      <c r="AN1264" s="303"/>
      <c r="AO1264" s="146"/>
      <c r="AP1264" s="145"/>
      <c r="AQ1264" s="336"/>
      <c r="AR1264" s="302"/>
      <c r="AS1264" s="302"/>
      <c r="AT1264" s="303"/>
      <c r="AU1264" s="146"/>
      <c r="AV1264" s="145"/>
      <c r="AW1264" s="336"/>
      <c r="AX1264" s="302"/>
      <c r="AY1264" s="302"/>
      <c r="AZ1264" s="303"/>
      <c r="BA1264" s="146"/>
      <c r="BB1264" s="145"/>
      <c r="BC1264" s="336"/>
      <c r="BD1264" s="303"/>
      <c r="BE1264" s="163"/>
      <c r="BF1264" s="306"/>
      <c r="BG1264" s="302"/>
      <c r="BH1264" s="303"/>
      <c r="BI1264" s="336"/>
      <c r="BJ1264" s="303"/>
      <c r="BK1264" s="335" t="str">
        <f t="shared" si="120"/>
        <v/>
      </c>
      <c r="BL1264" s="302"/>
      <c r="BM1264" s="303"/>
      <c r="BN1264" s="306"/>
      <c r="BO1264" s="302"/>
      <c r="BP1264" s="303"/>
      <c r="BQ1264" s="306"/>
      <c r="BR1264" s="303"/>
      <c r="BS1264" s="147" t="s">
        <v>19</v>
      </c>
      <c r="BT1264" s="335"/>
      <c r="BU1264" s="302"/>
      <c r="BV1264" s="302"/>
      <c r="BW1264" s="303"/>
    </row>
    <row r="1265" spans="1:75" ht="12.75" customHeight="1" x14ac:dyDescent="0.2">
      <c r="A1265" s="171">
        <v>29</v>
      </c>
      <c r="B1265" s="162" t="s">
        <v>2</v>
      </c>
      <c r="C1265" s="162" t="s">
        <v>209</v>
      </c>
      <c r="D1265" s="335"/>
      <c r="E1265" s="302"/>
      <c r="F1265" s="302"/>
      <c r="G1265" s="302"/>
      <c r="H1265" s="303"/>
      <c r="I1265" s="335"/>
      <c r="J1265" s="302"/>
      <c r="K1265" s="302"/>
      <c r="L1265" s="302"/>
      <c r="M1265" s="303"/>
      <c r="N1265" s="336" t="str">
        <f t="shared" si="117"/>
        <v/>
      </c>
      <c r="O1265" s="302"/>
      <c r="P1265" s="302"/>
      <c r="Q1265" s="303"/>
      <c r="R1265" s="335"/>
      <c r="S1265" s="302"/>
      <c r="T1265" s="303"/>
      <c r="U1265" s="335"/>
      <c r="V1265" s="302"/>
      <c r="W1265" s="303"/>
      <c r="X1265" s="336" t="str">
        <f t="shared" si="118"/>
        <v/>
      </c>
      <c r="Y1265" s="303"/>
      <c r="Z1265" s="335" t="str">
        <f t="shared" si="119"/>
        <v/>
      </c>
      <c r="AA1265" s="302"/>
      <c r="AB1265" s="303"/>
      <c r="AC1265" s="144"/>
      <c r="AD1265" s="145"/>
      <c r="AE1265" s="336"/>
      <c r="AF1265" s="302"/>
      <c r="AG1265" s="302"/>
      <c r="AH1265" s="303"/>
      <c r="AI1265" s="146"/>
      <c r="AJ1265" s="145"/>
      <c r="AK1265" s="336"/>
      <c r="AL1265" s="302"/>
      <c r="AM1265" s="302"/>
      <c r="AN1265" s="303"/>
      <c r="AO1265" s="146"/>
      <c r="AP1265" s="145"/>
      <c r="AQ1265" s="336"/>
      <c r="AR1265" s="302"/>
      <c r="AS1265" s="302"/>
      <c r="AT1265" s="303"/>
      <c r="AU1265" s="146"/>
      <c r="AV1265" s="145"/>
      <c r="AW1265" s="336"/>
      <c r="AX1265" s="302"/>
      <c r="AY1265" s="302"/>
      <c r="AZ1265" s="303"/>
      <c r="BA1265" s="146"/>
      <c r="BB1265" s="145"/>
      <c r="BC1265" s="336"/>
      <c r="BD1265" s="303"/>
      <c r="BE1265" s="163"/>
      <c r="BF1265" s="306"/>
      <c r="BG1265" s="302"/>
      <c r="BH1265" s="303"/>
      <c r="BI1265" s="336"/>
      <c r="BJ1265" s="303"/>
      <c r="BK1265" s="335" t="str">
        <f t="shared" si="120"/>
        <v/>
      </c>
      <c r="BL1265" s="302"/>
      <c r="BM1265" s="303"/>
      <c r="BN1265" s="306"/>
      <c r="BO1265" s="302"/>
      <c r="BP1265" s="303"/>
      <c r="BQ1265" s="306"/>
      <c r="BR1265" s="303"/>
      <c r="BS1265" s="147" t="s">
        <v>27</v>
      </c>
      <c r="BT1265" s="335"/>
      <c r="BU1265" s="302"/>
      <c r="BV1265" s="302"/>
      <c r="BW1265" s="303"/>
    </row>
    <row r="1266" spans="1:75" ht="12.75" customHeight="1" x14ac:dyDescent="0.2">
      <c r="A1266" s="171">
        <v>29</v>
      </c>
      <c r="B1266" s="162" t="s">
        <v>19</v>
      </c>
      <c r="C1266" s="162" t="s">
        <v>216</v>
      </c>
      <c r="D1266" s="335"/>
      <c r="E1266" s="302"/>
      <c r="F1266" s="302"/>
      <c r="G1266" s="302"/>
      <c r="H1266" s="303"/>
      <c r="I1266" s="335"/>
      <c r="J1266" s="302"/>
      <c r="K1266" s="302"/>
      <c r="L1266" s="302"/>
      <c r="M1266" s="303"/>
      <c r="N1266" s="336" t="str">
        <f t="shared" si="117"/>
        <v/>
      </c>
      <c r="O1266" s="302"/>
      <c r="P1266" s="302"/>
      <c r="Q1266" s="303"/>
      <c r="R1266" s="335"/>
      <c r="S1266" s="302"/>
      <c r="T1266" s="303"/>
      <c r="U1266" s="335"/>
      <c r="V1266" s="302"/>
      <c r="W1266" s="303"/>
      <c r="X1266" s="336" t="str">
        <f t="shared" si="118"/>
        <v/>
      </c>
      <c r="Y1266" s="303"/>
      <c r="Z1266" s="335" t="str">
        <f t="shared" si="119"/>
        <v/>
      </c>
      <c r="AA1266" s="302"/>
      <c r="AB1266" s="303"/>
      <c r="AC1266" s="144"/>
      <c r="AD1266" s="145"/>
      <c r="AE1266" s="336"/>
      <c r="AF1266" s="302"/>
      <c r="AG1266" s="302"/>
      <c r="AH1266" s="303"/>
      <c r="AI1266" s="146"/>
      <c r="AJ1266" s="145"/>
      <c r="AK1266" s="336"/>
      <c r="AL1266" s="302"/>
      <c r="AM1266" s="302"/>
      <c r="AN1266" s="303"/>
      <c r="AO1266" s="146"/>
      <c r="AP1266" s="145"/>
      <c r="AQ1266" s="336"/>
      <c r="AR1266" s="302"/>
      <c r="AS1266" s="302"/>
      <c r="AT1266" s="303"/>
      <c r="AU1266" s="146"/>
      <c r="AV1266" s="145"/>
      <c r="AW1266" s="336"/>
      <c r="AX1266" s="302"/>
      <c r="AY1266" s="302"/>
      <c r="AZ1266" s="303"/>
      <c r="BA1266" s="146"/>
      <c r="BB1266" s="145"/>
      <c r="BC1266" s="336"/>
      <c r="BD1266" s="303"/>
      <c r="BE1266" s="163"/>
      <c r="BF1266" s="306"/>
      <c r="BG1266" s="302"/>
      <c r="BH1266" s="303"/>
      <c r="BI1266" s="336"/>
      <c r="BJ1266" s="303"/>
      <c r="BK1266" s="335" t="str">
        <f t="shared" si="120"/>
        <v/>
      </c>
      <c r="BL1266" s="302"/>
      <c r="BM1266" s="303"/>
      <c r="BN1266" s="306"/>
      <c r="BO1266" s="302"/>
      <c r="BP1266" s="303"/>
      <c r="BQ1266" s="306"/>
      <c r="BR1266" s="303"/>
      <c r="BS1266" s="147" t="s">
        <v>33</v>
      </c>
      <c r="BT1266" s="335"/>
      <c r="BU1266" s="302"/>
      <c r="BV1266" s="302"/>
      <c r="BW1266" s="303"/>
    </row>
    <row r="1267" spans="1:75" ht="12.75" customHeight="1" x14ac:dyDescent="0.2">
      <c r="A1267" s="171">
        <v>29</v>
      </c>
      <c r="B1267" s="162" t="s">
        <v>27</v>
      </c>
      <c r="C1267" s="162" t="s">
        <v>224</v>
      </c>
      <c r="D1267" s="335"/>
      <c r="E1267" s="302"/>
      <c r="F1267" s="302"/>
      <c r="G1267" s="302"/>
      <c r="H1267" s="303"/>
      <c r="I1267" s="335"/>
      <c r="J1267" s="302"/>
      <c r="K1267" s="302"/>
      <c r="L1267" s="302"/>
      <c r="M1267" s="303"/>
      <c r="N1267" s="336" t="str">
        <f t="shared" si="117"/>
        <v/>
      </c>
      <c r="O1267" s="302"/>
      <c r="P1267" s="302"/>
      <c r="Q1267" s="303"/>
      <c r="R1267" s="335"/>
      <c r="S1267" s="302"/>
      <c r="T1267" s="303"/>
      <c r="U1267" s="335"/>
      <c r="V1267" s="302"/>
      <c r="W1267" s="303"/>
      <c r="X1267" s="336" t="str">
        <f t="shared" si="118"/>
        <v/>
      </c>
      <c r="Y1267" s="303"/>
      <c r="Z1267" s="335" t="str">
        <f t="shared" si="119"/>
        <v/>
      </c>
      <c r="AA1267" s="302"/>
      <c r="AB1267" s="303"/>
      <c r="AC1267" s="144"/>
      <c r="AD1267" s="145"/>
      <c r="AE1267" s="336"/>
      <c r="AF1267" s="302"/>
      <c r="AG1267" s="302"/>
      <c r="AH1267" s="303"/>
      <c r="AI1267" s="146"/>
      <c r="AJ1267" s="145"/>
      <c r="AK1267" s="336"/>
      <c r="AL1267" s="302"/>
      <c r="AM1267" s="302"/>
      <c r="AN1267" s="303"/>
      <c r="AO1267" s="146"/>
      <c r="AP1267" s="145"/>
      <c r="AQ1267" s="336"/>
      <c r="AR1267" s="302"/>
      <c r="AS1267" s="302"/>
      <c r="AT1267" s="303"/>
      <c r="AU1267" s="146"/>
      <c r="AV1267" s="145"/>
      <c r="AW1267" s="336"/>
      <c r="AX1267" s="302"/>
      <c r="AY1267" s="302"/>
      <c r="AZ1267" s="303"/>
      <c r="BA1267" s="146"/>
      <c r="BB1267" s="145"/>
      <c r="BC1267" s="336"/>
      <c r="BD1267" s="303"/>
      <c r="BE1267" s="163"/>
      <c r="BF1267" s="306"/>
      <c r="BG1267" s="302"/>
      <c r="BH1267" s="303"/>
      <c r="BI1267" s="336"/>
      <c r="BJ1267" s="303"/>
      <c r="BK1267" s="335" t="str">
        <f t="shared" si="120"/>
        <v/>
      </c>
      <c r="BL1267" s="302"/>
      <c r="BM1267" s="303"/>
      <c r="BN1267" s="306"/>
      <c r="BO1267" s="302"/>
      <c r="BP1267" s="303"/>
      <c r="BQ1267" s="306"/>
      <c r="BR1267" s="303"/>
      <c r="BS1267" s="147" t="s">
        <v>47</v>
      </c>
      <c r="BT1267" s="335"/>
      <c r="BU1267" s="302"/>
      <c r="BV1267" s="302"/>
      <c r="BW1267" s="303"/>
    </row>
    <row r="1268" spans="1:75" ht="12.75" customHeight="1" x14ac:dyDescent="0.2">
      <c r="A1268" s="171">
        <v>29</v>
      </c>
      <c r="B1268" s="162" t="s">
        <v>33</v>
      </c>
      <c r="C1268" s="162" t="s">
        <v>232</v>
      </c>
      <c r="D1268" s="335"/>
      <c r="E1268" s="302"/>
      <c r="F1268" s="302"/>
      <c r="G1268" s="302"/>
      <c r="H1268" s="303"/>
      <c r="I1268" s="335"/>
      <c r="J1268" s="302"/>
      <c r="K1268" s="302"/>
      <c r="L1268" s="302"/>
      <c r="M1268" s="303"/>
      <c r="N1268" s="336" t="str">
        <f t="shared" si="117"/>
        <v/>
      </c>
      <c r="O1268" s="302"/>
      <c r="P1268" s="302"/>
      <c r="Q1268" s="303"/>
      <c r="R1268" s="335"/>
      <c r="S1268" s="302"/>
      <c r="T1268" s="303"/>
      <c r="U1268" s="335"/>
      <c r="V1268" s="302"/>
      <c r="W1268" s="303"/>
      <c r="X1268" s="336" t="str">
        <f t="shared" si="118"/>
        <v/>
      </c>
      <c r="Y1268" s="303"/>
      <c r="Z1268" s="335" t="str">
        <f t="shared" si="119"/>
        <v/>
      </c>
      <c r="AA1268" s="302"/>
      <c r="AB1268" s="303"/>
      <c r="AC1268" s="144"/>
      <c r="AD1268" s="145"/>
      <c r="AE1268" s="336"/>
      <c r="AF1268" s="302"/>
      <c r="AG1268" s="302"/>
      <c r="AH1268" s="303"/>
      <c r="AI1268" s="146"/>
      <c r="AJ1268" s="145"/>
      <c r="AK1268" s="336"/>
      <c r="AL1268" s="302"/>
      <c r="AM1268" s="302"/>
      <c r="AN1268" s="303"/>
      <c r="AO1268" s="146"/>
      <c r="AP1268" s="145"/>
      <c r="AQ1268" s="336"/>
      <c r="AR1268" s="302"/>
      <c r="AS1268" s="302"/>
      <c r="AT1268" s="303"/>
      <c r="AU1268" s="146"/>
      <c r="AV1268" s="145"/>
      <c r="AW1268" s="336"/>
      <c r="AX1268" s="302"/>
      <c r="AY1268" s="302"/>
      <c r="AZ1268" s="303"/>
      <c r="BA1268" s="146"/>
      <c r="BB1268" s="145"/>
      <c r="BC1268" s="336"/>
      <c r="BD1268" s="303"/>
      <c r="BE1268" s="163"/>
      <c r="BF1268" s="306"/>
      <c r="BG1268" s="302"/>
      <c r="BH1268" s="303"/>
      <c r="BI1268" s="336"/>
      <c r="BJ1268" s="303"/>
      <c r="BK1268" s="335" t="str">
        <f t="shared" si="120"/>
        <v/>
      </c>
      <c r="BL1268" s="302"/>
      <c r="BM1268" s="303"/>
      <c r="BN1268" s="306"/>
      <c r="BO1268" s="302"/>
      <c r="BP1268" s="303"/>
      <c r="BQ1268" s="306"/>
      <c r="BR1268" s="303"/>
      <c r="BS1268" s="147" t="s">
        <v>75</v>
      </c>
      <c r="BT1268" s="335"/>
      <c r="BU1268" s="302"/>
      <c r="BV1268" s="302"/>
      <c r="BW1268" s="303"/>
    </row>
    <row r="1269" spans="1:75" ht="12.75" customHeight="1" x14ac:dyDescent="0.2">
      <c r="A1269" s="171">
        <v>29</v>
      </c>
      <c r="B1269" s="162" t="s">
        <v>47</v>
      </c>
      <c r="C1269" s="162" t="s">
        <v>239</v>
      </c>
      <c r="D1269" s="335"/>
      <c r="E1269" s="302"/>
      <c r="F1269" s="302"/>
      <c r="G1269" s="302"/>
      <c r="H1269" s="303"/>
      <c r="I1269" s="335"/>
      <c r="J1269" s="302"/>
      <c r="K1269" s="302"/>
      <c r="L1269" s="302"/>
      <c r="M1269" s="303"/>
      <c r="N1269" s="336" t="str">
        <f t="shared" si="117"/>
        <v/>
      </c>
      <c r="O1269" s="302"/>
      <c r="P1269" s="302"/>
      <c r="Q1269" s="303"/>
      <c r="R1269" s="335"/>
      <c r="S1269" s="302"/>
      <c r="T1269" s="303"/>
      <c r="U1269" s="335"/>
      <c r="V1269" s="302"/>
      <c r="W1269" s="303"/>
      <c r="X1269" s="336" t="str">
        <f t="shared" si="118"/>
        <v/>
      </c>
      <c r="Y1269" s="303"/>
      <c r="Z1269" s="335" t="str">
        <f t="shared" si="119"/>
        <v/>
      </c>
      <c r="AA1269" s="302"/>
      <c r="AB1269" s="303"/>
      <c r="AC1269" s="144"/>
      <c r="AD1269" s="145"/>
      <c r="AE1269" s="336"/>
      <c r="AF1269" s="302"/>
      <c r="AG1269" s="302"/>
      <c r="AH1269" s="303"/>
      <c r="AI1269" s="146"/>
      <c r="AJ1269" s="145"/>
      <c r="AK1269" s="336"/>
      <c r="AL1269" s="302"/>
      <c r="AM1269" s="302"/>
      <c r="AN1269" s="303"/>
      <c r="AO1269" s="146"/>
      <c r="AP1269" s="145"/>
      <c r="AQ1269" s="336"/>
      <c r="AR1269" s="302"/>
      <c r="AS1269" s="302"/>
      <c r="AT1269" s="303"/>
      <c r="AU1269" s="146"/>
      <c r="AV1269" s="145"/>
      <c r="AW1269" s="336"/>
      <c r="AX1269" s="302"/>
      <c r="AY1269" s="302"/>
      <c r="AZ1269" s="303"/>
      <c r="BA1269" s="146"/>
      <c r="BB1269" s="145"/>
      <c r="BC1269" s="336"/>
      <c r="BD1269" s="303"/>
      <c r="BE1269" s="163"/>
      <c r="BF1269" s="306"/>
      <c r="BG1269" s="302"/>
      <c r="BH1269" s="303"/>
      <c r="BI1269" s="336"/>
      <c r="BJ1269" s="303"/>
      <c r="BK1269" s="335" t="str">
        <f t="shared" si="120"/>
        <v/>
      </c>
      <c r="BL1269" s="302"/>
      <c r="BM1269" s="303"/>
      <c r="BN1269" s="306"/>
      <c r="BO1269" s="302"/>
      <c r="BP1269" s="303"/>
      <c r="BQ1269" s="306"/>
      <c r="BR1269" s="303"/>
      <c r="BS1269" s="147" t="s">
        <v>87</v>
      </c>
      <c r="BT1269" s="335"/>
      <c r="BU1269" s="302"/>
      <c r="BV1269" s="302"/>
      <c r="BW1269" s="303"/>
    </row>
    <row r="1270" spans="1:75" ht="12.75" customHeight="1" x14ac:dyDescent="0.2">
      <c r="A1270" s="171">
        <v>29</v>
      </c>
      <c r="B1270" s="164" t="s">
        <v>75</v>
      </c>
      <c r="C1270" s="164" t="s">
        <v>245</v>
      </c>
      <c r="D1270" s="320"/>
      <c r="E1270" s="294"/>
      <c r="F1270" s="294"/>
      <c r="G1270" s="294"/>
      <c r="H1270" s="295"/>
      <c r="I1270" s="320"/>
      <c r="J1270" s="294"/>
      <c r="K1270" s="294"/>
      <c r="L1270" s="294"/>
      <c r="M1270" s="295"/>
      <c r="N1270" s="334" t="str">
        <f t="shared" si="117"/>
        <v/>
      </c>
      <c r="O1270" s="294"/>
      <c r="P1270" s="294"/>
      <c r="Q1270" s="295"/>
      <c r="R1270" s="320"/>
      <c r="S1270" s="294"/>
      <c r="T1270" s="295"/>
      <c r="U1270" s="320"/>
      <c r="V1270" s="294"/>
      <c r="W1270" s="295"/>
      <c r="X1270" s="334" t="str">
        <f t="shared" si="118"/>
        <v/>
      </c>
      <c r="Y1270" s="295"/>
      <c r="Z1270" s="320" t="str">
        <f t="shared" si="119"/>
        <v/>
      </c>
      <c r="AA1270" s="294"/>
      <c r="AB1270" s="295"/>
      <c r="AC1270" s="151"/>
      <c r="AD1270" s="152"/>
      <c r="AE1270" s="334"/>
      <c r="AF1270" s="294"/>
      <c r="AG1270" s="294"/>
      <c r="AH1270" s="295"/>
      <c r="AI1270" s="153"/>
      <c r="AJ1270" s="152"/>
      <c r="AK1270" s="334"/>
      <c r="AL1270" s="294"/>
      <c r="AM1270" s="294"/>
      <c r="AN1270" s="295"/>
      <c r="AO1270" s="153"/>
      <c r="AP1270" s="152"/>
      <c r="AQ1270" s="334"/>
      <c r="AR1270" s="294"/>
      <c r="AS1270" s="294"/>
      <c r="AT1270" s="295"/>
      <c r="AU1270" s="153"/>
      <c r="AV1270" s="152"/>
      <c r="AW1270" s="334"/>
      <c r="AX1270" s="294"/>
      <c r="AY1270" s="294"/>
      <c r="AZ1270" s="295"/>
      <c r="BA1270" s="153"/>
      <c r="BB1270" s="152"/>
      <c r="BC1270" s="334"/>
      <c r="BD1270" s="295"/>
      <c r="BE1270" s="165"/>
      <c r="BF1270" s="298"/>
      <c r="BG1270" s="294"/>
      <c r="BH1270" s="295"/>
      <c r="BI1270" s="334"/>
      <c r="BJ1270" s="295"/>
      <c r="BK1270" s="320" t="str">
        <f t="shared" si="120"/>
        <v/>
      </c>
      <c r="BL1270" s="294"/>
      <c r="BM1270" s="295"/>
      <c r="BN1270" s="298"/>
      <c r="BO1270" s="294"/>
      <c r="BP1270" s="295"/>
      <c r="BQ1270" s="298"/>
      <c r="BR1270" s="295"/>
      <c r="BS1270" s="154" t="s">
        <v>94</v>
      </c>
      <c r="BT1270" s="320"/>
      <c r="BU1270" s="294"/>
      <c r="BV1270" s="294"/>
      <c r="BW1270" s="295"/>
    </row>
    <row r="1271" spans="1:75" ht="12.75" customHeight="1" x14ac:dyDescent="0.2">
      <c r="A1271" s="171">
        <v>29</v>
      </c>
      <c r="B1271" s="321"/>
      <c r="C1271" s="322"/>
      <c r="D1271" s="322"/>
      <c r="E1271" s="322"/>
      <c r="F1271" s="322"/>
      <c r="G1271" s="322"/>
      <c r="H1271" s="322"/>
      <c r="I1271" s="322"/>
      <c r="J1271" s="322"/>
      <c r="K1271" s="322"/>
      <c r="L1271" s="322"/>
      <c r="M1271" s="322"/>
      <c r="N1271" s="322"/>
      <c r="O1271" s="322"/>
      <c r="P1271" s="322"/>
      <c r="Q1271" s="322"/>
      <c r="R1271" s="322"/>
      <c r="S1271" s="322"/>
      <c r="T1271" s="322"/>
      <c r="U1271" s="322"/>
      <c r="V1271" s="322"/>
      <c r="W1271" s="322"/>
      <c r="X1271" s="322"/>
      <c r="Y1271" s="322"/>
      <c r="Z1271" s="322"/>
      <c r="AA1271" s="322"/>
      <c r="AB1271" s="322"/>
      <c r="AC1271" s="322"/>
      <c r="AD1271" s="322"/>
      <c r="AE1271" s="322"/>
      <c r="AF1271" s="322"/>
      <c r="AG1271" s="322"/>
      <c r="AH1271" s="322"/>
      <c r="AI1271" s="322"/>
      <c r="AJ1271" s="322"/>
      <c r="AK1271" s="322"/>
      <c r="AL1271" s="322"/>
      <c r="AM1271" s="322"/>
      <c r="AN1271" s="322"/>
      <c r="AO1271" s="322"/>
      <c r="AP1271" s="322"/>
      <c r="AQ1271" s="322"/>
      <c r="AR1271" s="322"/>
      <c r="AS1271" s="322"/>
      <c r="AT1271" s="322"/>
      <c r="AU1271" s="322"/>
      <c r="AV1271" s="322"/>
      <c r="AW1271" s="322"/>
      <c r="AX1271" s="322"/>
      <c r="AY1271" s="322"/>
      <c r="AZ1271" s="322"/>
      <c r="BA1271" s="322"/>
      <c r="BB1271" s="322"/>
      <c r="BC1271" s="322"/>
      <c r="BD1271" s="322"/>
      <c r="BE1271" s="322"/>
      <c r="BF1271" s="322"/>
      <c r="BG1271" s="322"/>
      <c r="BH1271" s="322"/>
      <c r="BI1271" s="322"/>
      <c r="BJ1271" s="322"/>
      <c r="BK1271" s="322"/>
      <c r="BL1271" s="322"/>
      <c r="BM1271" s="322"/>
      <c r="BN1271" s="322"/>
      <c r="BO1271" s="322"/>
      <c r="BP1271" s="322"/>
      <c r="BQ1271" s="322"/>
      <c r="BR1271" s="322"/>
      <c r="BS1271" s="322"/>
      <c r="BT1271" s="322"/>
      <c r="BU1271" s="322"/>
      <c r="BV1271" s="322"/>
      <c r="BW1271" s="322"/>
    </row>
    <row r="1272" spans="1:75" ht="12.75" customHeight="1" x14ac:dyDescent="0.2">
      <c r="A1272" s="171">
        <v>29</v>
      </c>
      <c r="B1272" s="323" t="s">
        <v>247</v>
      </c>
      <c r="C1272" s="324"/>
      <c r="D1272" s="324"/>
      <c r="E1272" s="324"/>
      <c r="F1272" s="324"/>
      <c r="G1272" s="324"/>
      <c r="H1272" s="324"/>
      <c r="I1272" s="324"/>
      <c r="J1272" s="324"/>
      <c r="K1272" s="324"/>
      <c r="L1272" s="324"/>
      <c r="M1272" s="324"/>
      <c r="N1272" s="324"/>
      <c r="O1272" s="324"/>
      <c r="P1272" s="324"/>
      <c r="Q1272" s="324"/>
      <c r="R1272" s="324"/>
      <c r="S1272" s="324"/>
      <c r="T1272" s="324"/>
      <c r="U1272" s="324"/>
      <c r="V1272" s="324"/>
      <c r="W1272" s="324"/>
      <c r="X1272" s="324"/>
      <c r="Y1272" s="324"/>
      <c r="Z1272" s="324"/>
      <c r="AA1272" s="324"/>
      <c r="AB1272" s="324"/>
      <c r="AC1272" s="324"/>
      <c r="AD1272" s="324"/>
      <c r="AE1272" s="324"/>
      <c r="AF1272" s="324"/>
      <c r="AG1272" s="324"/>
      <c r="AH1272" s="324"/>
      <c r="AI1272" s="324"/>
      <c r="AJ1272" s="324"/>
      <c r="AK1272" s="324"/>
      <c r="AL1272" s="324"/>
      <c r="AM1272" s="324"/>
      <c r="AN1272" s="324"/>
      <c r="AO1272" s="324"/>
      <c r="AP1272" s="324"/>
      <c r="AQ1272" s="324"/>
      <c r="AR1272" s="324"/>
      <c r="AS1272" s="324"/>
      <c r="AT1272" s="324"/>
      <c r="AU1272" s="324"/>
      <c r="AV1272" s="324"/>
      <c r="AW1272" s="324"/>
      <c r="AX1272" s="324"/>
      <c r="AY1272" s="324"/>
      <c r="AZ1272" s="324"/>
      <c r="BA1272" s="324"/>
      <c r="BB1272" s="324"/>
      <c r="BC1272" s="324"/>
      <c r="BD1272" s="324"/>
      <c r="BE1272" s="324"/>
      <c r="BF1272" s="324"/>
      <c r="BG1272" s="324"/>
      <c r="BH1272" s="324"/>
      <c r="BI1272" s="324"/>
      <c r="BJ1272" s="325" t="s">
        <v>248</v>
      </c>
      <c r="BK1272" s="326"/>
      <c r="BL1272" s="326"/>
      <c r="BM1272" s="326"/>
      <c r="BN1272" s="326"/>
      <c r="BO1272" s="326"/>
      <c r="BP1272" s="326"/>
      <c r="BQ1272" s="326"/>
      <c r="BR1272" s="326"/>
      <c r="BS1272" s="326"/>
      <c r="BT1272" s="326"/>
      <c r="BU1272" s="326"/>
      <c r="BV1272" s="326"/>
      <c r="BW1272" s="327"/>
    </row>
    <row r="1273" spans="1:75" ht="12.75" customHeight="1" x14ac:dyDescent="0.2">
      <c r="A1273" s="171">
        <v>29</v>
      </c>
      <c r="B1273" s="331" t="s">
        <v>249</v>
      </c>
      <c r="C1273" s="316"/>
      <c r="D1273" s="332" t="s">
        <v>250</v>
      </c>
      <c r="E1273" s="316"/>
      <c r="F1273" s="333" t="s">
        <v>251</v>
      </c>
      <c r="G1273" s="315"/>
      <c r="H1273" s="315"/>
      <c r="I1273" s="316"/>
      <c r="J1273" s="333" t="s">
        <v>252</v>
      </c>
      <c r="K1273" s="315"/>
      <c r="L1273" s="315"/>
      <c r="M1273" s="318"/>
      <c r="N1273" s="331" t="s">
        <v>249</v>
      </c>
      <c r="O1273" s="316"/>
      <c r="P1273" s="332" t="s">
        <v>250</v>
      </c>
      <c r="Q1273" s="316"/>
      <c r="R1273" s="333" t="s">
        <v>251</v>
      </c>
      <c r="S1273" s="315"/>
      <c r="T1273" s="315"/>
      <c r="U1273" s="316"/>
      <c r="V1273" s="333" t="s">
        <v>252</v>
      </c>
      <c r="W1273" s="315"/>
      <c r="X1273" s="315"/>
      <c r="Y1273" s="318"/>
      <c r="Z1273" s="331" t="s">
        <v>249</v>
      </c>
      <c r="AA1273" s="316"/>
      <c r="AB1273" s="332" t="s">
        <v>250</v>
      </c>
      <c r="AC1273" s="316"/>
      <c r="AD1273" s="333" t="s">
        <v>251</v>
      </c>
      <c r="AE1273" s="315"/>
      <c r="AF1273" s="315"/>
      <c r="AG1273" s="316"/>
      <c r="AH1273" s="333" t="s">
        <v>252</v>
      </c>
      <c r="AI1273" s="315"/>
      <c r="AJ1273" s="315"/>
      <c r="AK1273" s="318"/>
      <c r="AL1273" s="331" t="s">
        <v>249</v>
      </c>
      <c r="AM1273" s="316"/>
      <c r="AN1273" s="332" t="s">
        <v>250</v>
      </c>
      <c r="AO1273" s="316"/>
      <c r="AP1273" s="333" t="s">
        <v>251</v>
      </c>
      <c r="AQ1273" s="315"/>
      <c r="AR1273" s="315"/>
      <c r="AS1273" s="316"/>
      <c r="AT1273" s="333" t="s">
        <v>252</v>
      </c>
      <c r="AU1273" s="315"/>
      <c r="AV1273" s="315"/>
      <c r="AW1273" s="318"/>
      <c r="AX1273" s="331" t="s">
        <v>249</v>
      </c>
      <c r="AY1273" s="316"/>
      <c r="AZ1273" s="332" t="s">
        <v>250</v>
      </c>
      <c r="BA1273" s="316"/>
      <c r="BB1273" s="333" t="s">
        <v>251</v>
      </c>
      <c r="BC1273" s="315"/>
      <c r="BD1273" s="315"/>
      <c r="BE1273" s="316"/>
      <c r="BF1273" s="333" t="s">
        <v>253</v>
      </c>
      <c r="BG1273" s="315"/>
      <c r="BH1273" s="315"/>
      <c r="BI1273" s="318"/>
      <c r="BJ1273" s="328"/>
      <c r="BK1273" s="329"/>
      <c r="BL1273" s="329"/>
      <c r="BM1273" s="329"/>
      <c r="BN1273" s="329"/>
      <c r="BO1273" s="329"/>
      <c r="BP1273" s="329"/>
      <c r="BQ1273" s="329"/>
      <c r="BR1273" s="329"/>
      <c r="BS1273" s="329"/>
      <c r="BT1273" s="329"/>
      <c r="BU1273" s="329"/>
      <c r="BV1273" s="329"/>
      <c r="BW1273" s="330"/>
    </row>
    <row r="1274" spans="1:75" ht="12.75" customHeight="1" x14ac:dyDescent="0.2">
      <c r="A1274" s="171">
        <v>29</v>
      </c>
      <c r="B1274" s="319"/>
      <c r="C1274" s="310"/>
      <c r="D1274" s="309"/>
      <c r="E1274" s="310"/>
      <c r="F1274" s="311"/>
      <c r="G1274" s="312"/>
      <c r="H1274" s="312"/>
      <c r="I1274" s="310"/>
      <c r="J1274" s="311"/>
      <c r="K1274" s="312"/>
      <c r="L1274" s="312"/>
      <c r="M1274" s="313"/>
      <c r="N1274" s="319"/>
      <c r="O1274" s="310"/>
      <c r="P1274" s="309"/>
      <c r="Q1274" s="310"/>
      <c r="R1274" s="311"/>
      <c r="S1274" s="312"/>
      <c r="T1274" s="312"/>
      <c r="U1274" s="310"/>
      <c r="V1274" s="311"/>
      <c r="W1274" s="312"/>
      <c r="X1274" s="312"/>
      <c r="Y1274" s="313"/>
      <c r="Z1274" s="319"/>
      <c r="AA1274" s="310"/>
      <c r="AB1274" s="309"/>
      <c r="AC1274" s="310"/>
      <c r="AD1274" s="311"/>
      <c r="AE1274" s="312"/>
      <c r="AF1274" s="312"/>
      <c r="AG1274" s="310"/>
      <c r="AH1274" s="311"/>
      <c r="AI1274" s="312"/>
      <c r="AJ1274" s="312"/>
      <c r="AK1274" s="313"/>
      <c r="AL1274" s="319"/>
      <c r="AM1274" s="310"/>
      <c r="AN1274" s="309"/>
      <c r="AO1274" s="310"/>
      <c r="AP1274" s="311"/>
      <c r="AQ1274" s="312"/>
      <c r="AR1274" s="312"/>
      <c r="AS1274" s="310"/>
      <c r="AT1274" s="311"/>
      <c r="AU1274" s="312"/>
      <c r="AV1274" s="312"/>
      <c r="AW1274" s="313"/>
      <c r="AX1274" s="319"/>
      <c r="AY1274" s="310"/>
      <c r="AZ1274" s="309"/>
      <c r="BA1274" s="310"/>
      <c r="BB1274" s="311"/>
      <c r="BC1274" s="312"/>
      <c r="BD1274" s="312"/>
      <c r="BE1274" s="310"/>
      <c r="BF1274" s="311"/>
      <c r="BG1274" s="312"/>
      <c r="BH1274" s="312"/>
      <c r="BI1274" s="313"/>
      <c r="BJ1274" s="314" t="s">
        <v>255</v>
      </c>
      <c r="BK1274" s="315"/>
      <c r="BL1274" s="315"/>
      <c r="BM1274" s="315"/>
      <c r="BN1274" s="315"/>
      <c r="BO1274" s="315"/>
      <c r="BP1274" s="315"/>
      <c r="BQ1274" s="315"/>
      <c r="BR1274" s="315"/>
      <c r="BS1274" s="316"/>
      <c r="BT1274" s="317" t="str">
        <f>IF(MAX(R1210:T1226,R1247:T1253)=0,"",MAX(R1210:T1226,R1247:T1253))</f>
        <v/>
      </c>
      <c r="BU1274" s="315"/>
      <c r="BV1274" s="315"/>
      <c r="BW1274" s="318"/>
    </row>
    <row r="1275" spans="1:75" ht="12.75" customHeight="1" x14ac:dyDescent="0.2">
      <c r="A1275" s="171">
        <v>29</v>
      </c>
      <c r="B1275" s="306"/>
      <c r="C1275" s="300"/>
      <c r="D1275" s="299"/>
      <c r="E1275" s="300"/>
      <c r="F1275" s="301"/>
      <c r="G1275" s="302"/>
      <c r="H1275" s="302"/>
      <c r="I1275" s="300"/>
      <c r="J1275" s="301"/>
      <c r="K1275" s="302"/>
      <c r="L1275" s="302"/>
      <c r="M1275" s="303"/>
      <c r="N1275" s="306"/>
      <c r="O1275" s="300"/>
      <c r="P1275" s="299"/>
      <c r="Q1275" s="300"/>
      <c r="R1275" s="301"/>
      <c r="S1275" s="302"/>
      <c r="T1275" s="302"/>
      <c r="U1275" s="300"/>
      <c r="V1275" s="301"/>
      <c r="W1275" s="302"/>
      <c r="X1275" s="302"/>
      <c r="Y1275" s="303"/>
      <c r="Z1275" s="306"/>
      <c r="AA1275" s="300"/>
      <c r="AB1275" s="299"/>
      <c r="AC1275" s="300"/>
      <c r="AD1275" s="301"/>
      <c r="AE1275" s="302"/>
      <c r="AF1275" s="302"/>
      <c r="AG1275" s="300"/>
      <c r="AH1275" s="301"/>
      <c r="AI1275" s="302"/>
      <c r="AJ1275" s="302"/>
      <c r="AK1275" s="303"/>
      <c r="AL1275" s="306"/>
      <c r="AM1275" s="300"/>
      <c r="AN1275" s="299"/>
      <c r="AO1275" s="300"/>
      <c r="AP1275" s="301"/>
      <c r="AQ1275" s="302"/>
      <c r="AR1275" s="302"/>
      <c r="AS1275" s="300"/>
      <c r="AT1275" s="301"/>
      <c r="AU1275" s="302"/>
      <c r="AV1275" s="302"/>
      <c r="AW1275" s="303"/>
      <c r="AX1275" s="306"/>
      <c r="AY1275" s="300"/>
      <c r="AZ1275" s="299"/>
      <c r="BA1275" s="300"/>
      <c r="BB1275" s="301"/>
      <c r="BC1275" s="302"/>
      <c r="BD1275" s="302"/>
      <c r="BE1275" s="300"/>
      <c r="BF1275" s="301"/>
      <c r="BG1275" s="302"/>
      <c r="BH1275" s="302"/>
      <c r="BI1275" s="303"/>
      <c r="BJ1275" s="304" t="s">
        <v>256</v>
      </c>
      <c r="BK1275" s="302"/>
      <c r="BL1275" s="302"/>
      <c r="BM1275" s="302"/>
      <c r="BN1275" s="302"/>
      <c r="BO1275" s="302"/>
      <c r="BP1275" s="302"/>
      <c r="BQ1275" s="302"/>
      <c r="BR1275" s="302"/>
      <c r="BS1275" s="300"/>
      <c r="BT1275" s="305" t="str">
        <f>IF(MIN(R1210:T1226,R1247:T1253)=0,"",MIN(R1210:T1226,R1247:T1253))</f>
        <v/>
      </c>
      <c r="BU1275" s="302"/>
      <c r="BV1275" s="302"/>
      <c r="BW1275" s="303"/>
    </row>
    <row r="1276" spans="1:75" ht="12.75" customHeight="1" x14ac:dyDescent="0.2">
      <c r="A1276" s="171">
        <v>29</v>
      </c>
      <c r="B1276" s="306"/>
      <c r="C1276" s="300"/>
      <c r="D1276" s="299"/>
      <c r="E1276" s="300"/>
      <c r="F1276" s="301"/>
      <c r="G1276" s="302"/>
      <c r="H1276" s="302"/>
      <c r="I1276" s="300"/>
      <c r="J1276" s="301"/>
      <c r="K1276" s="302"/>
      <c r="L1276" s="302"/>
      <c r="M1276" s="303"/>
      <c r="N1276" s="306"/>
      <c r="O1276" s="300"/>
      <c r="P1276" s="299"/>
      <c r="Q1276" s="300"/>
      <c r="R1276" s="301"/>
      <c r="S1276" s="302"/>
      <c r="T1276" s="302"/>
      <c r="U1276" s="300"/>
      <c r="V1276" s="301"/>
      <c r="W1276" s="302"/>
      <c r="X1276" s="302"/>
      <c r="Y1276" s="303"/>
      <c r="Z1276" s="306"/>
      <c r="AA1276" s="300"/>
      <c r="AB1276" s="299"/>
      <c r="AC1276" s="300"/>
      <c r="AD1276" s="301"/>
      <c r="AE1276" s="302"/>
      <c r="AF1276" s="302"/>
      <c r="AG1276" s="300"/>
      <c r="AH1276" s="301"/>
      <c r="AI1276" s="302"/>
      <c r="AJ1276" s="302"/>
      <c r="AK1276" s="303"/>
      <c r="AL1276" s="306"/>
      <c r="AM1276" s="300"/>
      <c r="AN1276" s="299"/>
      <c r="AO1276" s="300"/>
      <c r="AP1276" s="301"/>
      <c r="AQ1276" s="302"/>
      <c r="AR1276" s="302"/>
      <c r="AS1276" s="300"/>
      <c r="AT1276" s="301"/>
      <c r="AU1276" s="302"/>
      <c r="AV1276" s="302"/>
      <c r="AW1276" s="303"/>
      <c r="AX1276" s="306"/>
      <c r="AY1276" s="300"/>
      <c r="AZ1276" s="299"/>
      <c r="BA1276" s="300"/>
      <c r="BB1276" s="301"/>
      <c r="BC1276" s="302"/>
      <c r="BD1276" s="302"/>
      <c r="BE1276" s="300"/>
      <c r="BF1276" s="301"/>
      <c r="BG1276" s="302"/>
      <c r="BH1276" s="302"/>
      <c r="BI1276" s="303"/>
      <c r="BJ1276" s="304" t="s">
        <v>257</v>
      </c>
      <c r="BK1276" s="302"/>
      <c r="BL1276" s="302"/>
      <c r="BM1276" s="302"/>
      <c r="BN1276" s="302"/>
      <c r="BO1276" s="302"/>
      <c r="BP1276" s="302"/>
      <c r="BQ1276" s="302"/>
      <c r="BR1276" s="302"/>
      <c r="BS1276" s="300"/>
      <c r="BT1276" s="307" t="str">
        <f ca="1">IF(BT1277="","",IF(ISERROR(MATCH(BT1277,BK1210:BK1226,0))=TRUE,OFFSET(BK1246,MATCH(BT1277,BK1247:BK1253,0),-5),OFFSET(BK1209,MATCH(BT1277,BK1210:BK1226,0),-5)))</f>
        <v/>
      </c>
      <c r="BU1276" s="302"/>
      <c r="BV1276" s="302"/>
      <c r="BW1276" s="303"/>
    </row>
    <row r="1277" spans="1:75" ht="12.75" customHeight="1" x14ac:dyDescent="0.2">
      <c r="A1277" s="171">
        <v>29</v>
      </c>
      <c r="B1277" s="306"/>
      <c r="C1277" s="300"/>
      <c r="D1277" s="299"/>
      <c r="E1277" s="300"/>
      <c r="F1277" s="301"/>
      <c r="G1277" s="302"/>
      <c r="H1277" s="302"/>
      <c r="I1277" s="300"/>
      <c r="J1277" s="301"/>
      <c r="K1277" s="302"/>
      <c r="L1277" s="302"/>
      <c r="M1277" s="303"/>
      <c r="N1277" s="306"/>
      <c r="O1277" s="300"/>
      <c r="P1277" s="299"/>
      <c r="Q1277" s="300"/>
      <c r="R1277" s="301"/>
      <c r="S1277" s="302"/>
      <c r="T1277" s="302"/>
      <c r="U1277" s="300"/>
      <c r="V1277" s="301"/>
      <c r="W1277" s="302"/>
      <c r="X1277" s="302"/>
      <c r="Y1277" s="303"/>
      <c r="Z1277" s="306"/>
      <c r="AA1277" s="300"/>
      <c r="AB1277" s="299"/>
      <c r="AC1277" s="300"/>
      <c r="AD1277" s="301"/>
      <c r="AE1277" s="302"/>
      <c r="AF1277" s="302"/>
      <c r="AG1277" s="300"/>
      <c r="AH1277" s="301"/>
      <c r="AI1277" s="302"/>
      <c r="AJ1277" s="302"/>
      <c r="AK1277" s="303"/>
      <c r="AL1277" s="306"/>
      <c r="AM1277" s="300"/>
      <c r="AN1277" s="299"/>
      <c r="AO1277" s="300"/>
      <c r="AP1277" s="301"/>
      <c r="AQ1277" s="302"/>
      <c r="AR1277" s="302"/>
      <c r="AS1277" s="300"/>
      <c r="AT1277" s="301"/>
      <c r="AU1277" s="302"/>
      <c r="AV1277" s="302"/>
      <c r="AW1277" s="303"/>
      <c r="AX1277" s="306"/>
      <c r="AY1277" s="300"/>
      <c r="AZ1277" s="299"/>
      <c r="BA1277" s="300"/>
      <c r="BB1277" s="301"/>
      <c r="BC1277" s="302"/>
      <c r="BD1277" s="302"/>
      <c r="BE1277" s="300"/>
      <c r="BF1277" s="301"/>
      <c r="BG1277" s="302"/>
      <c r="BH1277" s="302"/>
      <c r="BI1277" s="303"/>
      <c r="BJ1277" s="308" t="s">
        <v>258</v>
      </c>
      <c r="BK1277" s="302"/>
      <c r="BL1277" s="302"/>
      <c r="BM1277" s="302"/>
      <c r="BN1277" s="302"/>
      <c r="BO1277" s="302"/>
      <c r="BP1277" s="302"/>
      <c r="BQ1277" s="302"/>
      <c r="BR1277" s="302"/>
      <c r="BS1277" s="300"/>
      <c r="BT1277" s="305" t="str">
        <f>IF(MAX(BK1210:BM1226,BK1247:BM1253)=0,"",MAX(BK1210:BM1226,BK1247:BM1253))</f>
        <v/>
      </c>
      <c r="BU1277" s="302"/>
      <c r="BV1277" s="302"/>
      <c r="BW1277" s="303"/>
    </row>
    <row r="1278" spans="1:75" ht="12.75" customHeight="1" x14ac:dyDescent="0.2">
      <c r="A1278" s="171">
        <v>29</v>
      </c>
      <c r="B1278" s="306"/>
      <c r="C1278" s="300"/>
      <c r="D1278" s="299"/>
      <c r="E1278" s="300"/>
      <c r="F1278" s="301"/>
      <c r="G1278" s="302"/>
      <c r="H1278" s="302"/>
      <c r="I1278" s="300"/>
      <c r="J1278" s="301"/>
      <c r="K1278" s="302"/>
      <c r="L1278" s="302"/>
      <c r="M1278" s="303"/>
      <c r="N1278" s="306"/>
      <c r="O1278" s="300"/>
      <c r="P1278" s="299"/>
      <c r="Q1278" s="300"/>
      <c r="R1278" s="301"/>
      <c r="S1278" s="302"/>
      <c r="T1278" s="302"/>
      <c r="U1278" s="300"/>
      <c r="V1278" s="301"/>
      <c r="W1278" s="302"/>
      <c r="X1278" s="302"/>
      <c r="Y1278" s="303"/>
      <c r="Z1278" s="306"/>
      <c r="AA1278" s="300"/>
      <c r="AB1278" s="299"/>
      <c r="AC1278" s="300"/>
      <c r="AD1278" s="301"/>
      <c r="AE1278" s="302"/>
      <c r="AF1278" s="302"/>
      <c r="AG1278" s="300"/>
      <c r="AH1278" s="301"/>
      <c r="AI1278" s="302"/>
      <c r="AJ1278" s="302"/>
      <c r="AK1278" s="303"/>
      <c r="AL1278" s="306"/>
      <c r="AM1278" s="300"/>
      <c r="AN1278" s="299"/>
      <c r="AO1278" s="300"/>
      <c r="AP1278" s="301"/>
      <c r="AQ1278" s="302"/>
      <c r="AR1278" s="302"/>
      <c r="AS1278" s="300"/>
      <c r="AT1278" s="301"/>
      <c r="AU1278" s="302"/>
      <c r="AV1278" s="302"/>
      <c r="AW1278" s="303"/>
      <c r="AX1278" s="306"/>
      <c r="AY1278" s="300"/>
      <c r="AZ1278" s="299"/>
      <c r="BA1278" s="300"/>
      <c r="BB1278" s="301"/>
      <c r="BC1278" s="302"/>
      <c r="BD1278" s="302"/>
      <c r="BE1278" s="300"/>
      <c r="BF1278" s="301"/>
      <c r="BG1278" s="302"/>
      <c r="BH1278" s="302"/>
      <c r="BI1278" s="303"/>
      <c r="BJ1278" s="304" t="s">
        <v>261</v>
      </c>
      <c r="BK1278" s="302"/>
      <c r="BL1278" s="302"/>
      <c r="BM1278" s="302"/>
      <c r="BN1278" s="302"/>
      <c r="BO1278" s="302"/>
      <c r="BP1278" s="302"/>
      <c r="BQ1278" s="302"/>
      <c r="BR1278" s="302"/>
      <c r="BS1278" s="300"/>
      <c r="BT1278" s="305"/>
      <c r="BU1278" s="300"/>
      <c r="BV1278" s="305"/>
      <c r="BW1278" s="303"/>
    </row>
    <row r="1279" spans="1:75" ht="12.75" customHeight="1" x14ac:dyDescent="0.2">
      <c r="A1279" s="171">
        <v>29</v>
      </c>
      <c r="B1279" s="306"/>
      <c r="C1279" s="300"/>
      <c r="D1279" s="299"/>
      <c r="E1279" s="300"/>
      <c r="F1279" s="301"/>
      <c r="G1279" s="302"/>
      <c r="H1279" s="302"/>
      <c r="I1279" s="300"/>
      <c r="J1279" s="301"/>
      <c r="K1279" s="302"/>
      <c r="L1279" s="302"/>
      <c r="M1279" s="303"/>
      <c r="N1279" s="306"/>
      <c r="O1279" s="300"/>
      <c r="P1279" s="299"/>
      <c r="Q1279" s="300"/>
      <c r="R1279" s="301"/>
      <c r="S1279" s="302"/>
      <c r="T1279" s="302"/>
      <c r="U1279" s="300"/>
      <c r="V1279" s="301"/>
      <c r="W1279" s="302"/>
      <c r="X1279" s="302"/>
      <c r="Y1279" s="303"/>
      <c r="Z1279" s="306"/>
      <c r="AA1279" s="300"/>
      <c r="AB1279" s="299"/>
      <c r="AC1279" s="300"/>
      <c r="AD1279" s="301"/>
      <c r="AE1279" s="302"/>
      <c r="AF1279" s="302"/>
      <c r="AG1279" s="300"/>
      <c r="AH1279" s="301"/>
      <c r="AI1279" s="302"/>
      <c r="AJ1279" s="302"/>
      <c r="AK1279" s="303"/>
      <c r="AL1279" s="306"/>
      <c r="AM1279" s="300"/>
      <c r="AN1279" s="299"/>
      <c r="AO1279" s="300"/>
      <c r="AP1279" s="301"/>
      <c r="AQ1279" s="302"/>
      <c r="AR1279" s="302"/>
      <c r="AS1279" s="300"/>
      <c r="AT1279" s="301"/>
      <c r="AU1279" s="302"/>
      <c r="AV1279" s="302"/>
      <c r="AW1279" s="303"/>
      <c r="AX1279" s="306"/>
      <c r="AY1279" s="300"/>
      <c r="AZ1279" s="299"/>
      <c r="BA1279" s="300"/>
      <c r="BB1279" s="301"/>
      <c r="BC1279" s="302"/>
      <c r="BD1279" s="302"/>
      <c r="BE1279" s="300"/>
      <c r="BF1279" s="301"/>
      <c r="BG1279" s="302"/>
      <c r="BH1279" s="302"/>
      <c r="BI1279" s="303"/>
      <c r="BJ1279" s="304" t="s">
        <v>263</v>
      </c>
      <c r="BK1279" s="302"/>
      <c r="BL1279" s="302"/>
      <c r="BM1279" s="302"/>
      <c r="BN1279" s="302"/>
      <c r="BO1279" s="302"/>
      <c r="BP1279" s="302"/>
      <c r="BQ1279" s="302"/>
      <c r="BR1279" s="302"/>
      <c r="BS1279" s="300"/>
      <c r="BT1279" s="305" t="str">
        <f>IF(COUNTBLANK(BT1247:BW1270)=96,"",(SUM(BT1249+BT1252+BT1255+BT1258+BT1261+BT1264+BT1267+BT1270)))</f>
        <v/>
      </c>
      <c r="BU1279" s="302"/>
      <c r="BV1279" s="302"/>
      <c r="BW1279" s="303"/>
    </row>
    <row r="1280" spans="1:75" ht="12.75" customHeight="1" x14ac:dyDescent="0.2">
      <c r="A1280" s="171">
        <v>29</v>
      </c>
      <c r="B1280" s="298"/>
      <c r="C1280" s="292"/>
      <c r="D1280" s="291"/>
      <c r="E1280" s="292"/>
      <c r="F1280" s="293"/>
      <c r="G1280" s="294"/>
      <c r="H1280" s="294"/>
      <c r="I1280" s="292"/>
      <c r="J1280" s="293"/>
      <c r="K1280" s="294"/>
      <c r="L1280" s="294"/>
      <c r="M1280" s="295"/>
      <c r="N1280" s="298"/>
      <c r="O1280" s="292"/>
      <c r="P1280" s="291"/>
      <c r="Q1280" s="292"/>
      <c r="R1280" s="293"/>
      <c r="S1280" s="294"/>
      <c r="T1280" s="294"/>
      <c r="U1280" s="292"/>
      <c r="V1280" s="293"/>
      <c r="W1280" s="294"/>
      <c r="X1280" s="294"/>
      <c r="Y1280" s="295"/>
      <c r="Z1280" s="298"/>
      <c r="AA1280" s="292"/>
      <c r="AB1280" s="291"/>
      <c r="AC1280" s="292"/>
      <c r="AD1280" s="293"/>
      <c r="AE1280" s="294"/>
      <c r="AF1280" s="294"/>
      <c r="AG1280" s="292"/>
      <c r="AH1280" s="293"/>
      <c r="AI1280" s="294"/>
      <c r="AJ1280" s="294"/>
      <c r="AK1280" s="295"/>
      <c r="AL1280" s="298"/>
      <c r="AM1280" s="292"/>
      <c r="AN1280" s="291"/>
      <c r="AO1280" s="292"/>
      <c r="AP1280" s="293"/>
      <c r="AQ1280" s="294"/>
      <c r="AR1280" s="294"/>
      <c r="AS1280" s="292"/>
      <c r="AT1280" s="293"/>
      <c r="AU1280" s="294"/>
      <c r="AV1280" s="294"/>
      <c r="AW1280" s="295"/>
      <c r="AX1280" s="298"/>
      <c r="AY1280" s="292"/>
      <c r="AZ1280" s="291"/>
      <c r="BA1280" s="292"/>
      <c r="BB1280" s="293"/>
      <c r="BC1280" s="294"/>
      <c r="BD1280" s="294"/>
      <c r="BE1280" s="292"/>
      <c r="BF1280" s="293"/>
      <c r="BG1280" s="294"/>
      <c r="BH1280" s="294"/>
      <c r="BI1280" s="295"/>
      <c r="BJ1280" s="296" t="s">
        <v>299</v>
      </c>
      <c r="BK1280" s="294"/>
      <c r="BL1280" s="294"/>
      <c r="BM1280" s="294"/>
      <c r="BN1280" s="294"/>
      <c r="BO1280" s="294"/>
      <c r="BP1280" s="294"/>
      <c r="BQ1280" s="294"/>
      <c r="BR1280" s="294"/>
      <c r="BS1280" s="294"/>
      <c r="BT1280" s="297"/>
      <c r="BU1280" s="294"/>
      <c r="BV1280" s="294"/>
      <c r="BW1280" s="295"/>
    </row>
    <row r="1281" spans="1:75" ht="12.75" customHeight="1" x14ac:dyDescent="0.2">
      <c r="A1281" s="171">
        <v>29</v>
      </c>
      <c r="B1281" s="166"/>
      <c r="C1281" s="166"/>
      <c r="D1281" s="166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6"/>
      <c r="BQ1281" s="166"/>
      <c r="BR1281" s="166"/>
      <c r="BS1281" s="166"/>
      <c r="BT1281" s="166"/>
      <c r="BU1281" s="166"/>
      <c r="BV1281" s="166"/>
      <c r="BW1281" s="166"/>
    </row>
    <row r="1282" spans="1:75" ht="12.75" customHeight="1" x14ac:dyDescent="0.2">
      <c r="A1282" s="171">
        <v>30</v>
      </c>
      <c r="B1282" s="364" t="s">
        <v>4</v>
      </c>
      <c r="C1282" s="324"/>
      <c r="D1282" s="324"/>
      <c r="E1282" s="338"/>
      <c r="F1282" s="365" t="s">
        <v>5</v>
      </c>
      <c r="G1282" s="338"/>
      <c r="H1282" s="365" t="s">
        <v>6</v>
      </c>
      <c r="I1282" s="324"/>
      <c r="J1282" s="323" t="s">
        <v>7</v>
      </c>
      <c r="K1282" s="324"/>
      <c r="L1282" s="324"/>
      <c r="M1282" s="324"/>
      <c r="N1282" s="324"/>
      <c r="O1282" s="324"/>
      <c r="P1282" s="324"/>
      <c r="Q1282" s="324"/>
      <c r="R1282" s="324"/>
      <c r="S1282" s="324"/>
      <c r="T1282" s="324"/>
      <c r="U1282" s="324"/>
      <c r="V1282" s="324"/>
      <c r="W1282" s="324"/>
      <c r="X1282" s="324"/>
      <c r="Y1282" s="324"/>
      <c r="Z1282" s="324"/>
      <c r="AA1282" s="324"/>
      <c r="AB1282" s="324"/>
      <c r="AC1282" s="324"/>
      <c r="AD1282" s="324"/>
      <c r="AE1282" s="324"/>
      <c r="AF1282" s="338"/>
      <c r="AG1282" s="366" t="s">
        <v>8</v>
      </c>
      <c r="AH1282" s="324"/>
      <c r="AI1282" s="324"/>
      <c r="AJ1282" s="324"/>
      <c r="AK1282" s="324"/>
      <c r="AL1282" s="324"/>
      <c r="AM1282" s="324"/>
      <c r="AN1282" s="324"/>
      <c r="AO1282" s="324"/>
      <c r="AP1282" s="338"/>
      <c r="AQ1282" s="323" t="s">
        <v>9</v>
      </c>
      <c r="AR1282" s="324"/>
      <c r="AS1282" s="324"/>
      <c r="AT1282" s="324"/>
      <c r="AU1282" s="324"/>
      <c r="AV1282" s="324"/>
      <c r="AW1282" s="324"/>
      <c r="AX1282" s="324"/>
      <c r="AY1282" s="324"/>
      <c r="AZ1282" s="324"/>
      <c r="BA1282" s="324"/>
      <c r="BB1282" s="324"/>
      <c r="BC1282" s="324"/>
      <c r="BD1282" s="324"/>
      <c r="BE1282" s="324"/>
      <c r="BF1282" s="324"/>
      <c r="BG1282" s="338"/>
      <c r="BH1282" s="323" t="s">
        <v>10</v>
      </c>
      <c r="BI1282" s="324"/>
      <c r="BJ1282" s="324"/>
      <c r="BK1282" s="324"/>
      <c r="BL1282" s="324"/>
      <c r="BM1282" s="324"/>
      <c r="BN1282" s="338"/>
      <c r="BO1282" s="323" t="s">
        <v>11</v>
      </c>
      <c r="BP1282" s="324"/>
      <c r="BQ1282" s="324"/>
      <c r="BR1282" s="324"/>
      <c r="BS1282" s="338"/>
      <c r="BT1282" s="323" t="s">
        <v>12</v>
      </c>
      <c r="BU1282" s="324"/>
      <c r="BV1282" s="324"/>
      <c r="BW1282" s="338"/>
    </row>
    <row r="1283" spans="1:75" ht="12.75" customHeight="1" x14ac:dyDescent="0.2">
      <c r="A1283" s="171">
        <v>30</v>
      </c>
      <c r="B1283" s="364">
        <f>$B$7</f>
        <v>0</v>
      </c>
      <c r="C1283" s="324"/>
      <c r="D1283" s="324"/>
      <c r="E1283" s="338"/>
      <c r="F1283" s="365">
        <f>$F$7</f>
        <v>0</v>
      </c>
      <c r="G1283" s="338"/>
      <c r="H1283" s="365" t="s">
        <v>326</v>
      </c>
      <c r="I1283" s="324"/>
      <c r="J1283" s="323">
        <f>J1195</f>
        <v>0</v>
      </c>
      <c r="K1283" s="324"/>
      <c r="L1283" s="324"/>
      <c r="M1283" s="324"/>
      <c r="N1283" s="324"/>
      <c r="O1283" s="324"/>
      <c r="P1283" s="324"/>
      <c r="Q1283" s="324"/>
      <c r="R1283" s="324"/>
      <c r="S1283" s="324"/>
      <c r="T1283" s="324"/>
      <c r="U1283" s="324"/>
      <c r="V1283" s="324"/>
      <c r="W1283" s="324"/>
      <c r="X1283" s="324"/>
      <c r="Y1283" s="324"/>
      <c r="Z1283" s="324"/>
      <c r="AA1283" s="324"/>
      <c r="AB1283" s="324"/>
      <c r="AC1283" s="324"/>
      <c r="AD1283" s="324"/>
      <c r="AE1283" s="324"/>
      <c r="AF1283" s="338"/>
      <c r="AG1283" s="367" t="e">
        <f>VLOOKUP(J1283,$DH$6:$DO$31,4,FALSE)</f>
        <v>#N/A</v>
      </c>
      <c r="AH1283" s="324"/>
      <c r="AI1283" s="324"/>
      <c r="AJ1283" s="324"/>
      <c r="AK1283" s="324"/>
      <c r="AL1283" s="324"/>
      <c r="AM1283" s="324"/>
      <c r="AN1283" s="324"/>
      <c r="AO1283" s="324"/>
      <c r="AP1283" s="338"/>
      <c r="AQ1283" s="323" t="e">
        <f>VLOOKUP(J1283,$DH$6:$DO$31,7,FALSE)</f>
        <v>#N/A</v>
      </c>
      <c r="AR1283" s="324"/>
      <c r="AS1283" s="324"/>
      <c r="AT1283" s="324"/>
      <c r="AU1283" s="324"/>
      <c r="AV1283" s="324"/>
      <c r="AW1283" s="324"/>
      <c r="AX1283" s="324"/>
      <c r="AY1283" s="324"/>
      <c r="AZ1283" s="324"/>
      <c r="BA1283" s="324"/>
      <c r="BB1283" s="324"/>
      <c r="BC1283" s="324"/>
      <c r="BD1283" s="324"/>
      <c r="BE1283" s="324"/>
      <c r="BF1283" s="324"/>
      <c r="BG1283" s="338"/>
      <c r="BH1283" s="323" t="e">
        <f>VLOOKUP(J1283,$DH$6:$DP$31,9,FALSE)</f>
        <v>#N/A</v>
      </c>
      <c r="BI1283" s="324"/>
      <c r="BJ1283" s="324"/>
      <c r="BK1283" s="324"/>
      <c r="BL1283" s="324"/>
      <c r="BM1283" s="324"/>
      <c r="BN1283" s="338"/>
      <c r="BO1283" s="323" t="e">
        <f>VLOOKUP(J1283,$DH$6:$DP$31,8,FALSE)</f>
        <v>#N/A</v>
      </c>
      <c r="BP1283" s="324"/>
      <c r="BQ1283" s="324"/>
      <c r="BR1283" s="324"/>
      <c r="BS1283" s="338"/>
      <c r="BT1283" s="323" t="e">
        <f>VLOOKUP(J1283,$DH$6:$DP$31,2,FALSE)</f>
        <v>#N/A</v>
      </c>
      <c r="BU1283" s="324"/>
      <c r="BV1283" s="324"/>
      <c r="BW1283" s="338"/>
    </row>
    <row r="1284" spans="1:75" ht="12.75" customHeight="1" x14ac:dyDescent="0.2">
      <c r="A1284" s="171">
        <v>30</v>
      </c>
      <c r="B1284" s="169"/>
      <c r="C1284" s="157"/>
      <c r="D1284" s="157"/>
      <c r="E1284" s="157"/>
      <c r="F1284" s="157"/>
      <c r="G1284" s="157"/>
      <c r="H1284" s="157"/>
      <c r="I1284" s="157"/>
      <c r="J1284" s="157"/>
      <c r="K1284" s="157"/>
      <c r="L1284" s="157"/>
      <c r="M1284" s="157"/>
      <c r="N1284" s="157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  <c r="AI1284" s="158"/>
      <c r="AJ1284" s="158"/>
      <c r="AK1284" s="158"/>
      <c r="AL1284" s="158"/>
      <c r="AM1284" s="158"/>
      <c r="AN1284" s="158"/>
      <c r="AO1284" s="158"/>
      <c r="AP1284" s="158"/>
      <c r="AQ1284" s="158"/>
      <c r="AR1284" s="158"/>
      <c r="AS1284" s="158"/>
      <c r="AT1284" s="158"/>
      <c r="AU1284" s="158"/>
      <c r="AV1284" s="158"/>
      <c r="AW1284" s="158"/>
      <c r="AX1284" s="158"/>
      <c r="AY1284" s="158"/>
      <c r="AZ1284" s="158"/>
      <c r="BA1284" s="158"/>
      <c r="BB1284" s="158"/>
      <c r="BC1284" s="158"/>
      <c r="BD1284" s="158"/>
      <c r="BE1284" s="158"/>
      <c r="BF1284" s="158"/>
      <c r="BG1284" s="158"/>
      <c r="BH1284" s="158"/>
      <c r="BI1284" s="158"/>
      <c r="BJ1284" s="158"/>
      <c r="BK1284" s="158"/>
      <c r="BL1284" s="158"/>
      <c r="BM1284" s="158"/>
      <c r="BN1284" s="158"/>
      <c r="BO1284" s="158"/>
      <c r="BP1284" s="158"/>
      <c r="BQ1284" s="158"/>
      <c r="BR1284" s="158"/>
      <c r="BS1284" s="158"/>
      <c r="BT1284" s="158"/>
      <c r="BU1284" s="158"/>
      <c r="BV1284" s="158"/>
      <c r="BW1284" s="170"/>
    </row>
    <row r="1285" spans="1:75" ht="12.75" customHeight="1" x14ac:dyDescent="0.2">
      <c r="A1285" s="171">
        <v>30</v>
      </c>
      <c r="B1285" s="351" t="s">
        <v>34</v>
      </c>
      <c r="C1285" s="327"/>
      <c r="D1285" s="352" t="s">
        <v>35</v>
      </c>
      <c r="E1285" s="324"/>
      <c r="F1285" s="324"/>
      <c r="G1285" s="324"/>
      <c r="H1285" s="324"/>
      <c r="I1285" s="324"/>
      <c r="J1285" s="324"/>
      <c r="K1285" s="324"/>
      <c r="L1285" s="324"/>
      <c r="M1285" s="324"/>
      <c r="N1285" s="324"/>
      <c r="O1285" s="324"/>
      <c r="P1285" s="324"/>
      <c r="Q1285" s="338"/>
      <c r="R1285" s="352" t="s">
        <v>36</v>
      </c>
      <c r="S1285" s="324"/>
      <c r="T1285" s="324"/>
      <c r="U1285" s="324"/>
      <c r="V1285" s="324"/>
      <c r="W1285" s="324"/>
      <c r="X1285" s="324"/>
      <c r="Y1285" s="324"/>
      <c r="Z1285" s="324"/>
      <c r="AA1285" s="324"/>
      <c r="AB1285" s="338"/>
      <c r="AC1285" s="352" t="s">
        <v>37</v>
      </c>
      <c r="AD1285" s="324"/>
      <c r="AE1285" s="324"/>
      <c r="AF1285" s="324"/>
      <c r="AG1285" s="324"/>
      <c r="AH1285" s="324"/>
      <c r="AI1285" s="324"/>
      <c r="AJ1285" s="324"/>
      <c r="AK1285" s="324"/>
      <c r="AL1285" s="324"/>
      <c r="AM1285" s="324"/>
      <c r="AN1285" s="324"/>
      <c r="AO1285" s="324"/>
      <c r="AP1285" s="324"/>
      <c r="AQ1285" s="324"/>
      <c r="AR1285" s="324"/>
      <c r="AS1285" s="324"/>
      <c r="AT1285" s="324"/>
      <c r="AU1285" s="324"/>
      <c r="AV1285" s="324"/>
      <c r="AW1285" s="324"/>
      <c r="AX1285" s="324"/>
      <c r="AY1285" s="324"/>
      <c r="AZ1285" s="324"/>
      <c r="BA1285" s="324"/>
      <c r="BB1285" s="324"/>
      <c r="BC1285" s="324"/>
      <c r="BD1285" s="324"/>
      <c r="BE1285" s="338"/>
      <c r="BF1285" s="352" t="s">
        <v>38</v>
      </c>
      <c r="BG1285" s="324"/>
      <c r="BH1285" s="324"/>
      <c r="BI1285" s="324"/>
      <c r="BJ1285" s="324"/>
      <c r="BK1285" s="324"/>
      <c r="BL1285" s="324"/>
      <c r="BM1285" s="338"/>
      <c r="BN1285" s="353" t="s">
        <v>39</v>
      </c>
      <c r="BO1285" s="326"/>
      <c r="BP1285" s="327"/>
      <c r="BQ1285" s="353" t="s">
        <v>40</v>
      </c>
      <c r="BR1285" s="327"/>
      <c r="BS1285" s="354" t="s">
        <v>41</v>
      </c>
      <c r="BT1285" s="324"/>
      <c r="BU1285" s="324"/>
      <c r="BV1285" s="324"/>
      <c r="BW1285" s="338"/>
    </row>
    <row r="1286" spans="1:75" ht="12.75" customHeight="1" x14ac:dyDescent="0.2">
      <c r="A1286" s="171">
        <v>30</v>
      </c>
      <c r="B1286" s="346"/>
      <c r="C1286" s="347"/>
      <c r="D1286" s="355" t="s">
        <v>52</v>
      </c>
      <c r="E1286" s="326"/>
      <c r="F1286" s="326"/>
      <c r="G1286" s="326"/>
      <c r="H1286" s="327"/>
      <c r="I1286" s="355" t="s">
        <v>53</v>
      </c>
      <c r="J1286" s="326"/>
      <c r="K1286" s="326"/>
      <c r="L1286" s="326"/>
      <c r="M1286" s="327"/>
      <c r="N1286" s="355" t="s">
        <v>54</v>
      </c>
      <c r="O1286" s="326"/>
      <c r="P1286" s="326"/>
      <c r="Q1286" s="327"/>
      <c r="R1286" s="356" t="s">
        <v>55</v>
      </c>
      <c r="S1286" s="326"/>
      <c r="T1286" s="327"/>
      <c r="U1286" s="353" t="s">
        <v>56</v>
      </c>
      <c r="V1286" s="326"/>
      <c r="W1286" s="327"/>
      <c r="X1286" s="353" t="s">
        <v>57</v>
      </c>
      <c r="Y1286" s="327"/>
      <c r="Z1286" s="353" t="s">
        <v>58</v>
      </c>
      <c r="AA1286" s="326"/>
      <c r="AB1286" s="327"/>
      <c r="AC1286" s="352" t="s">
        <v>59</v>
      </c>
      <c r="AD1286" s="324"/>
      <c r="AE1286" s="324"/>
      <c r="AF1286" s="324"/>
      <c r="AG1286" s="324"/>
      <c r="AH1286" s="338"/>
      <c r="AI1286" s="352" t="s">
        <v>60</v>
      </c>
      <c r="AJ1286" s="324"/>
      <c r="AK1286" s="324"/>
      <c r="AL1286" s="324"/>
      <c r="AM1286" s="324"/>
      <c r="AN1286" s="338"/>
      <c r="AO1286" s="352" t="s">
        <v>61</v>
      </c>
      <c r="AP1286" s="324"/>
      <c r="AQ1286" s="324"/>
      <c r="AR1286" s="324"/>
      <c r="AS1286" s="324"/>
      <c r="AT1286" s="338"/>
      <c r="AU1286" s="352" t="s">
        <v>62</v>
      </c>
      <c r="AV1286" s="324"/>
      <c r="AW1286" s="324"/>
      <c r="AX1286" s="324"/>
      <c r="AY1286" s="324"/>
      <c r="AZ1286" s="357"/>
      <c r="BA1286" s="352" t="s">
        <v>63</v>
      </c>
      <c r="BB1286" s="324"/>
      <c r="BC1286" s="324"/>
      <c r="BD1286" s="338"/>
      <c r="BE1286" s="358" t="s">
        <v>64</v>
      </c>
      <c r="BF1286" s="361" t="s">
        <v>65</v>
      </c>
      <c r="BG1286" s="326"/>
      <c r="BH1286" s="327"/>
      <c r="BI1286" s="361" t="s">
        <v>66</v>
      </c>
      <c r="BJ1286" s="326"/>
      <c r="BK1286" s="326"/>
      <c r="BL1286" s="326"/>
      <c r="BM1286" s="327"/>
      <c r="BN1286" s="346"/>
      <c r="BO1286" s="322"/>
      <c r="BP1286" s="347"/>
      <c r="BQ1286" s="346"/>
      <c r="BR1286" s="347"/>
      <c r="BS1286" s="358" t="s">
        <v>67</v>
      </c>
      <c r="BT1286" s="363" t="s">
        <v>68</v>
      </c>
      <c r="BU1286" s="326"/>
      <c r="BV1286" s="326"/>
      <c r="BW1286" s="327"/>
    </row>
    <row r="1287" spans="1:75" ht="12.75" customHeight="1" x14ac:dyDescent="0.2">
      <c r="A1287" s="171">
        <v>30</v>
      </c>
      <c r="B1287" s="346"/>
      <c r="C1287" s="347"/>
      <c r="D1287" s="346"/>
      <c r="E1287" s="322"/>
      <c r="F1287" s="322"/>
      <c r="G1287" s="322"/>
      <c r="H1287" s="347"/>
      <c r="I1287" s="346"/>
      <c r="J1287" s="322"/>
      <c r="K1287" s="322"/>
      <c r="L1287" s="322"/>
      <c r="M1287" s="347"/>
      <c r="N1287" s="346"/>
      <c r="O1287" s="322"/>
      <c r="P1287" s="322"/>
      <c r="Q1287" s="347"/>
      <c r="R1287" s="346"/>
      <c r="S1287" s="322"/>
      <c r="T1287" s="347"/>
      <c r="U1287" s="346"/>
      <c r="V1287" s="322"/>
      <c r="W1287" s="347"/>
      <c r="X1287" s="346"/>
      <c r="Y1287" s="347"/>
      <c r="Z1287" s="346"/>
      <c r="AA1287" s="322"/>
      <c r="AB1287" s="347"/>
      <c r="AC1287" s="342" t="s">
        <v>77</v>
      </c>
      <c r="AD1287" s="342" t="s">
        <v>78</v>
      </c>
      <c r="AE1287" s="345" t="s">
        <v>79</v>
      </c>
      <c r="AF1287" s="326"/>
      <c r="AG1287" s="326"/>
      <c r="AH1287" s="327"/>
      <c r="AI1287" s="342" t="s">
        <v>77</v>
      </c>
      <c r="AJ1287" s="342" t="s">
        <v>78</v>
      </c>
      <c r="AK1287" s="345" t="s">
        <v>79</v>
      </c>
      <c r="AL1287" s="326"/>
      <c r="AM1287" s="326"/>
      <c r="AN1287" s="327"/>
      <c r="AO1287" s="342" t="s">
        <v>77</v>
      </c>
      <c r="AP1287" s="342" t="s">
        <v>78</v>
      </c>
      <c r="AQ1287" s="345" t="s">
        <v>79</v>
      </c>
      <c r="AR1287" s="326"/>
      <c r="AS1287" s="326"/>
      <c r="AT1287" s="327"/>
      <c r="AU1287" s="342" t="s">
        <v>77</v>
      </c>
      <c r="AV1287" s="342" t="s">
        <v>78</v>
      </c>
      <c r="AW1287" s="345" t="s">
        <v>79</v>
      </c>
      <c r="AX1287" s="326"/>
      <c r="AY1287" s="326"/>
      <c r="AZ1287" s="327"/>
      <c r="BA1287" s="342" t="s">
        <v>77</v>
      </c>
      <c r="BB1287" s="342" t="s">
        <v>65</v>
      </c>
      <c r="BC1287" s="348" t="s">
        <v>80</v>
      </c>
      <c r="BD1287" s="349"/>
      <c r="BE1287" s="359"/>
      <c r="BF1287" s="346"/>
      <c r="BG1287" s="322"/>
      <c r="BH1287" s="347"/>
      <c r="BI1287" s="346"/>
      <c r="BJ1287" s="322"/>
      <c r="BK1287" s="322"/>
      <c r="BL1287" s="322"/>
      <c r="BM1287" s="347"/>
      <c r="BN1287" s="346"/>
      <c r="BO1287" s="322"/>
      <c r="BP1287" s="347"/>
      <c r="BQ1287" s="346"/>
      <c r="BR1287" s="347"/>
      <c r="BS1287" s="359"/>
      <c r="BT1287" s="346"/>
      <c r="BU1287" s="322"/>
      <c r="BV1287" s="322"/>
      <c r="BW1287" s="347"/>
    </row>
    <row r="1288" spans="1:75" ht="12.75" customHeight="1" x14ac:dyDescent="0.2">
      <c r="A1288" s="171">
        <v>30</v>
      </c>
      <c r="B1288" s="346"/>
      <c r="C1288" s="347"/>
      <c r="D1288" s="346"/>
      <c r="E1288" s="322"/>
      <c r="F1288" s="322"/>
      <c r="G1288" s="322"/>
      <c r="H1288" s="347"/>
      <c r="I1288" s="346"/>
      <c r="J1288" s="322"/>
      <c r="K1288" s="322"/>
      <c r="L1288" s="322"/>
      <c r="M1288" s="347"/>
      <c r="N1288" s="346"/>
      <c r="O1288" s="322"/>
      <c r="P1288" s="322"/>
      <c r="Q1288" s="347"/>
      <c r="R1288" s="346"/>
      <c r="S1288" s="322"/>
      <c r="T1288" s="347"/>
      <c r="U1288" s="346"/>
      <c r="V1288" s="322"/>
      <c r="W1288" s="347"/>
      <c r="X1288" s="346"/>
      <c r="Y1288" s="347"/>
      <c r="Z1288" s="346"/>
      <c r="AA1288" s="322"/>
      <c r="AB1288" s="347"/>
      <c r="AC1288" s="343"/>
      <c r="AD1288" s="343"/>
      <c r="AE1288" s="346"/>
      <c r="AF1288" s="322"/>
      <c r="AG1288" s="322"/>
      <c r="AH1288" s="347"/>
      <c r="AI1288" s="343"/>
      <c r="AJ1288" s="343"/>
      <c r="AK1288" s="346"/>
      <c r="AL1288" s="322"/>
      <c r="AM1288" s="322"/>
      <c r="AN1288" s="347"/>
      <c r="AO1288" s="343"/>
      <c r="AP1288" s="343"/>
      <c r="AQ1288" s="346"/>
      <c r="AR1288" s="322"/>
      <c r="AS1288" s="322"/>
      <c r="AT1288" s="347"/>
      <c r="AU1288" s="343"/>
      <c r="AV1288" s="343"/>
      <c r="AW1288" s="346"/>
      <c r="AX1288" s="322"/>
      <c r="AY1288" s="322"/>
      <c r="AZ1288" s="347"/>
      <c r="BA1288" s="343"/>
      <c r="BB1288" s="343"/>
      <c r="BC1288" s="346"/>
      <c r="BD1288" s="347"/>
      <c r="BE1288" s="359"/>
      <c r="BF1288" s="346"/>
      <c r="BG1288" s="322"/>
      <c r="BH1288" s="347"/>
      <c r="BI1288" s="346"/>
      <c r="BJ1288" s="322"/>
      <c r="BK1288" s="322"/>
      <c r="BL1288" s="322"/>
      <c r="BM1288" s="347"/>
      <c r="BN1288" s="346"/>
      <c r="BO1288" s="322"/>
      <c r="BP1288" s="347"/>
      <c r="BQ1288" s="346"/>
      <c r="BR1288" s="347"/>
      <c r="BS1288" s="359"/>
      <c r="BT1288" s="346"/>
      <c r="BU1288" s="322"/>
      <c r="BV1288" s="322"/>
      <c r="BW1288" s="347"/>
    </row>
    <row r="1289" spans="1:75" ht="12.75" customHeight="1" x14ac:dyDescent="0.2">
      <c r="A1289" s="171">
        <v>30</v>
      </c>
      <c r="B1289" s="328"/>
      <c r="C1289" s="330"/>
      <c r="D1289" s="328"/>
      <c r="E1289" s="329"/>
      <c r="F1289" s="329"/>
      <c r="G1289" s="329"/>
      <c r="H1289" s="330"/>
      <c r="I1289" s="328"/>
      <c r="J1289" s="329"/>
      <c r="K1289" s="329"/>
      <c r="L1289" s="329"/>
      <c r="M1289" s="330"/>
      <c r="N1289" s="328"/>
      <c r="O1289" s="329"/>
      <c r="P1289" s="329"/>
      <c r="Q1289" s="330"/>
      <c r="R1289" s="328"/>
      <c r="S1289" s="329"/>
      <c r="T1289" s="330"/>
      <c r="U1289" s="328"/>
      <c r="V1289" s="329"/>
      <c r="W1289" s="330"/>
      <c r="X1289" s="328"/>
      <c r="Y1289" s="330"/>
      <c r="Z1289" s="328"/>
      <c r="AA1289" s="329"/>
      <c r="AB1289" s="330"/>
      <c r="AC1289" s="343"/>
      <c r="AD1289" s="343"/>
      <c r="AE1289" s="346"/>
      <c r="AF1289" s="322"/>
      <c r="AG1289" s="322"/>
      <c r="AH1289" s="347"/>
      <c r="AI1289" s="343"/>
      <c r="AJ1289" s="343"/>
      <c r="AK1289" s="346"/>
      <c r="AL1289" s="322"/>
      <c r="AM1289" s="322"/>
      <c r="AN1289" s="347"/>
      <c r="AO1289" s="343"/>
      <c r="AP1289" s="343"/>
      <c r="AQ1289" s="346"/>
      <c r="AR1289" s="322"/>
      <c r="AS1289" s="322"/>
      <c r="AT1289" s="347"/>
      <c r="AU1289" s="343"/>
      <c r="AV1289" s="343"/>
      <c r="AW1289" s="346"/>
      <c r="AX1289" s="322"/>
      <c r="AY1289" s="322"/>
      <c r="AZ1289" s="347"/>
      <c r="BA1289" s="343"/>
      <c r="BB1289" s="343"/>
      <c r="BC1289" s="346"/>
      <c r="BD1289" s="347"/>
      <c r="BE1289" s="359"/>
      <c r="BF1289" s="328"/>
      <c r="BG1289" s="329"/>
      <c r="BH1289" s="330"/>
      <c r="BI1289" s="328"/>
      <c r="BJ1289" s="329"/>
      <c r="BK1289" s="329"/>
      <c r="BL1289" s="329"/>
      <c r="BM1289" s="330"/>
      <c r="BN1289" s="346"/>
      <c r="BO1289" s="322"/>
      <c r="BP1289" s="347"/>
      <c r="BQ1289" s="346"/>
      <c r="BR1289" s="347"/>
      <c r="BS1289" s="362"/>
      <c r="BT1289" s="328"/>
      <c r="BU1289" s="329"/>
      <c r="BV1289" s="329"/>
      <c r="BW1289" s="330"/>
    </row>
    <row r="1290" spans="1:75" ht="12.75" customHeight="1" x14ac:dyDescent="0.2">
      <c r="A1290" s="171">
        <v>30</v>
      </c>
      <c r="B1290" s="135" t="s">
        <v>103</v>
      </c>
      <c r="C1290" s="135" t="s">
        <v>104</v>
      </c>
      <c r="D1290" s="337" t="s">
        <v>105</v>
      </c>
      <c r="E1290" s="324"/>
      <c r="F1290" s="324"/>
      <c r="G1290" s="324"/>
      <c r="H1290" s="338"/>
      <c r="I1290" s="337" t="s">
        <v>105</v>
      </c>
      <c r="J1290" s="324"/>
      <c r="K1290" s="324"/>
      <c r="L1290" s="324"/>
      <c r="M1290" s="338"/>
      <c r="N1290" s="337" t="s">
        <v>105</v>
      </c>
      <c r="O1290" s="324"/>
      <c r="P1290" s="324"/>
      <c r="Q1290" s="338"/>
      <c r="R1290" s="337" t="s">
        <v>106</v>
      </c>
      <c r="S1290" s="324"/>
      <c r="T1290" s="338"/>
      <c r="U1290" s="337" t="s">
        <v>106</v>
      </c>
      <c r="V1290" s="324"/>
      <c r="W1290" s="338"/>
      <c r="X1290" s="337" t="s">
        <v>107</v>
      </c>
      <c r="Y1290" s="338"/>
      <c r="Z1290" s="337" t="s">
        <v>105</v>
      </c>
      <c r="AA1290" s="324"/>
      <c r="AB1290" s="338"/>
      <c r="AC1290" s="344"/>
      <c r="AD1290" s="344"/>
      <c r="AE1290" s="328"/>
      <c r="AF1290" s="329"/>
      <c r="AG1290" s="329"/>
      <c r="AH1290" s="330"/>
      <c r="AI1290" s="344"/>
      <c r="AJ1290" s="344"/>
      <c r="AK1290" s="328"/>
      <c r="AL1290" s="329"/>
      <c r="AM1290" s="329"/>
      <c r="AN1290" s="330"/>
      <c r="AO1290" s="344"/>
      <c r="AP1290" s="344"/>
      <c r="AQ1290" s="328"/>
      <c r="AR1290" s="329"/>
      <c r="AS1290" s="329"/>
      <c r="AT1290" s="330"/>
      <c r="AU1290" s="344"/>
      <c r="AV1290" s="344"/>
      <c r="AW1290" s="328"/>
      <c r="AX1290" s="329"/>
      <c r="AY1290" s="329"/>
      <c r="AZ1290" s="330"/>
      <c r="BA1290" s="344"/>
      <c r="BB1290" s="344"/>
      <c r="BC1290" s="328"/>
      <c r="BD1290" s="330"/>
      <c r="BE1290" s="360"/>
      <c r="BF1290" s="350" t="s">
        <v>108</v>
      </c>
      <c r="BG1290" s="324"/>
      <c r="BH1290" s="338"/>
      <c r="BI1290" s="337" t="s">
        <v>109</v>
      </c>
      <c r="BJ1290" s="338"/>
      <c r="BK1290" s="337" t="s">
        <v>110</v>
      </c>
      <c r="BL1290" s="324"/>
      <c r="BM1290" s="338"/>
      <c r="BN1290" s="328"/>
      <c r="BO1290" s="329"/>
      <c r="BP1290" s="330"/>
      <c r="BQ1290" s="328"/>
      <c r="BR1290" s="330"/>
      <c r="BS1290" s="159" t="s">
        <v>104</v>
      </c>
      <c r="BT1290" s="337" t="s">
        <v>111</v>
      </c>
      <c r="BU1290" s="324"/>
      <c r="BV1290" s="324"/>
      <c r="BW1290" s="338"/>
    </row>
    <row r="1291" spans="1:75" ht="12.75" customHeight="1" x14ac:dyDescent="0.2">
      <c r="A1291" s="171">
        <v>30</v>
      </c>
      <c r="B1291" s="160" t="s">
        <v>87</v>
      </c>
      <c r="C1291" s="160" t="s">
        <v>19</v>
      </c>
      <c r="D1291" s="339"/>
      <c r="E1291" s="315"/>
      <c r="F1291" s="315"/>
      <c r="G1291" s="315"/>
      <c r="H1291" s="318"/>
      <c r="I1291" s="339"/>
      <c r="J1291" s="315"/>
      <c r="K1291" s="315"/>
      <c r="L1291" s="315"/>
      <c r="M1291" s="318"/>
      <c r="N1291" s="340" t="str">
        <f t="shared" ref="N1291:N1314" si="121">IF(D1291="","",INT(VLOOKUP($J$7,$DH$6:$DO$31,3,FALSE)+D1291))</f>
        <v/>
      </c>
      <c r="O1291" s="315"/>
      <c r="P1291" s="315"/>
      <c r="Q1291" s="318"/>
      <c r="R1291" s="339"/>
      <c r="S1291" s="315"/>
      <c r="T1291" s="318"/>
      <c r="U1291" s="339"/>
      <c r="V1291" s="315"/>
      <c r="W1291" s="318"/>
      <c r="X1291" s="340" t="str">
        <f t="shared" ref="X1291:X1314" si="122">IF(OR(U1291="",U1291&gt;R1291),"",100*(Z1291/(6.11*EXP((17.27*R1291)/(237.3+R1291)))))</f>
        <v/>
      </c>
      <c r="Y1291" s="318"/>
      <c r="Z1291" s="339" t="str">
        <f t="shared" ref="Z1291:Z1314" si="123">IF(OR(U1291="",U1291&gt;R1291),"",6.11*EXP((17.7*U1291/(243.5+U1291))))</f>
        <v/>
      </c>
      <c r="AA1291" s="315"/>
      <c r="AB1291" s="318"/>
      <c r="AC1291" s="138"/>
      <c r="AD1291" s="139"/>
      <c r="AE1291" s="340"/>
      <c r="AF1291" s="315"/>
      <c r="AG1291" s="315"/>
      <c r="AH1291" s="318"/>
      <c r="AI1291" s="140"/>
      <c r="AJ1291" s="139"/>
      <c r="AK1291" s="340"/>
      <c r="AL1291" s="315"/>
      <c r="AM1291" s="315"/>
      <c r="AN1291" s="318"/>
      <c r="AO1291" s="140"/>
      <c r="AP1291" s="139"/>
      <c r="AQ1291" s="340"/>
      <c r="AR1291" s="315"/>
      <c r="AS1291" s="315"/>
      <c r="AT1291" s="318"/>
      <c r="AU1291" s="140"/>
      <c r="AV1291" s="139"/>
      <c r="AW1291" s="340"/>
      <c r="AX1291" s="315"/>
      <c r="AY1291" s="315"/>
      <c r="AZ1291" s="318"/>
      <c r="BA1291" s="140"/>
      <c r="BB1291" s="141"/>
      <c r="BC1291" s="340"/>
      <c r="BD1291" s="318"/>
      <c r="BE1291" s="161"/>
      <c r="BF1291" s="341"/>
      <c r="BG1291" s="315"/>
      <c r="BH1291" s="318"/>
      <c r="BI1291" s="340"/>
      <c r="BJ1291" s="318"/>
      <c r="BK1291" s="339" t="str">
        <f t="shared" ref="BK1291:BK1314" si="124">IF(BI1291="","",BI1291/1.94384)</f>
        <v/>
      </c>
      <c r="BL1291" s="315"/>
      <c r="BM1291" s="318"/>
      <c r="BN1291" s="341"/>
      <c r="BO1291" s="315"/>
      <c r="BP1291" s="318"/>
      <c r="BQ1291" s="341"/>
      <c r="BR1291" s="318"/>
      <c r="BS1291" s="142" t="s">
        <v>101</v>
      </c>
      <c r="BT1291" s="339"/>
      <c r="BU1291" s="315"/>
      <c r="BV1291" s="315"/>
      <c r="BW1291" s="318"/>
    </row>
    <row r="1292" spans="1:75" ht="12.75" customHeight="1" x14ac:dyDescent="0.2">
      <c r="A1292" s="171">
        <v>30</v>
      </c>
      <c r="B1292" s="162" t="s">
        <v>94</v>
      </c>
      <c r="C1292" s="162" t="s">
        <v>27</v>
      </c>
      <c r="D1292" s="335"/>
      <c r="E1292" s="302"/>
      <c r="F1292" s="302"/>
      <c r="G1292" s="302"/>
      <c r="H1292" s="303"/>
      <c r="I1292" s="335"/>
      <c r="J1292" s="302"/>
      <c r="K1292" s="302"/>
      <c r="L1292" s="302"/>
      <c r="M1292" s="303"/>
      <c r="N1292" s="336" t="str">
        <f t="shared" si="121"/>
        <v/>
      </c>
      <c r="O1292" s="302"/>
      <c r="P1292" s="302"/>
      <c r="Q1292" s="303"/>
      <c r="R1292" s="335"/>
      <c r="S1292" s="302"/>
      <c r="T1292" s="303"/>
      <c r="U1292" s="335"/>
      <c r="V1292" s="302"/>
      <c r="W1292" s="303"/>
      <c r="X1292" s="336" t="str">
        <f t="shared" si="122"/>
        <v/>
      </c>
      <c r="Y1292" s="303"/>
      <c r="Z1292" s="335" t="str">
        <f t="shared" si="123"/>
        <v/>
      </c>
      <c r="AA1292" s="302"/>
      <c r="AB1292" s="303"/>
      <c r="AC1292" s="144"/>
      <c r="AD1292" s="145"/>
      <c r="AE1292" s="336"/>
      <c r="AF1292" s="302"/>
      <c r="AG1292" s="302"/>
      <c r="AH1292" s="303"/>
      <c r="AI1292" s="146"/>
      <c r="AJ1292" s="145"/>
      <c r="AK1292" s="336"/>
      <c r="AL1292" s="302"/>
      <c r="AM1292" s="302"/>
      <c r="AN1292" s="303"/>
      <c r="AO1292" s="146"/>
      <c r="AP1292" s="145"/>
      <c r="AQ1292" s="336"/>
      <c r="AR1292" s="302"/>
      <c r="AS1292" s="302"/>
      <c r="AT1292" s="303"/>
      <c r="AU1292" s="146"/>
      <c r="AV1292" s="145"/>
      <c r="AW1292" s="336"/>
      <c r="AX1292" s="302"/>
      <c r="AY1292" s="302"/>
      <c r="AZ1292" s="303"/>
      <c r="BA1292" s="146"/>
      <c r="BB1292" s="145"/>
      <c r="BC1292" s="336"/>
      <c r="BD1292" s="303"/>
      <c r="BE1292" s="163"/>
      <c r="BF1292" s="306"/>
      <c r="BG1292" s="302"/>
      <c r="BH1292" s="303"/>
      <c r="BI1292" s="336"/>
      <c r="BJ1292" s="303"/>
      <c r="BK1292" s="335" t="str">
        <f t="shared" si="124"/>
        <v/>
      </c>
      <c r="BL1292" s="302"/>
      <c r="BM1292" s="303"/>
      <c r="BN1292" s="306"/>
      <c r="BO1292" s="302"/>
      <c r="BP1292" s="303"/>
      <c r="BQ1292" s="306"/>
      <c r="BR1292" s="303"/>
      <c r="BS1292" s="147" t="s">
        <v>117</v>
      </c>
      <c r="BT1292" s="335"/>
      <c r="BU1292" s="302"/>
      <c r="BV1292" s="302"/>
      <c r="BW1292" s="303"/>
    </row>
    <row r="1293" spans="1:75" ht="12.75" customHeight="1" x14ac:dyDescent="0.2">
      <c r="A1293" s="171">
        <v>30</v>
      </c>
      <c r="B1293" s="162" t="s">
        <v>101</v>
      </c>
      <c r="C1293" s="162" t="s">
        <v>33</v>
      </c>
      <c r="D1293" s="335"/>
      <c r="E1293" s="302"/>
      <c r="F1293" s="302"/>
      <c r="G1293" s="302"/>
      <c r="H1293" s="303"/>
      <c r="I1293" s="335"/>
      <c r="J1293" s="302"/>
      <c r="K1293" s="302"/>
      <c r="L1293" s="302"/>
      <c r="M1293" s="303"/>
      <c r="N1293" s="336" t="str">
        <f t="shared" si="121"/>
        <v/>
      </c>
      <c r="O1293" s="302"/>
      <c r="P1293" s="302"/>
      <c r="Q1293" s="303"/>
      <c r="R1293" s="335"/>
      <c r="S1293" s="302"/>
      <c r="T1293" s="303"/>
      <c r="U1293" s="335"/>
      <c r="V1293" s="302"/>
      <c r="W1293" s="303"/>
      <c r="X1293" s="336" t="str">
        <f t="shared" si="122"/>
        <v/>
      </c>
      <c r="Y1293" s="303"/>
      <c r="Z1293" s="335" t="str">
        <f t="shared" si="123"/>
        <v/>
      </c>
      <c r="AA1293" s="302"/>
      <c r="AB1293" s="303"/>
      <c r="AC1293" s="144"/>
      <c r="AD1293" s="145"/>
      <c r="AE1293" s="336"/>
      <c r="AF1293" s="302"/>
      <c r="AG1293" s="302"/>
      <c r="AH1293" s="303"/>
      <c r="AI1293" s="146"/>
      <c r="AJ1293" s="145"/>
      <c r="AK1293" s="336"/>
      <c r="AL1293" s="302"/>
      <c r="AM1293" s="302"/>
      <c r="AN1293" s="303"/>
      <c r="AO1293" s="146"/>
      <c r="AP1293" s="145"/>
      <c r="AQ1293" s="336"/>
      <c r="AR1293" s="302"/>
      <c r="AS1293" s="302"/>
      <c r="AT1293" s="303"/>
      <c r="AU1293" s="146"/>
      <c r="AV1293" s="145"/>
      <c r="AW1293" s="336"/>
      <c r="AX1293" s="302"/>
      <c r="AY1293" s="302"/>
      <c r="AZ1293" s="303"/>
      <c r="BA1293" s="146"/>
      <c r="BB1293" s="145"/>
      <c r="BC1293" s="336"/>
      <c r="BD1293" s="303"/>
      <c r="BE1293" s="163"/>
      <c r="BF1293" s="306"/>
      <c r="BG1293" s="302"/>
      <c r="BH1293" s="303"/>
      <c r="BI1293" s="336"/>
      <c r="BJ1293" s="303"/>
      <c r="BK1293" s="335" t="str">
        <f t="shared" si="124"/>
        <v/>
      </c>
      <c r="BL1293" s="302"/>
      <c r="BM1293" s="303"/>
      <c r="BN1293" s="306"/>
      <c r="BO1293" s="302"/>
      <c r="BP1293" s="303"/>
      <c r="BQ1293" s="306"/>
      <c r="BR1293" s="303"/>
      <c r="BS1293" s="148">
        <v>10</v>
      </c>
      <c r="BT1293" s="335"/>
      <c r="BU1293" s="302"/>
      <c r="BV1293" s="302"/>
      <c r="BW1293" s="303"/>
    </row>
    <row r="1294" spans="1:75" ht="12.75" customHeight="1" x14ac:dyDescent="0.2">
      <c r="A1294" s="171">
        <v>30</v>
      </c>
      <c r="B1294" s="162" t="s">
        <v>117</v>
      </c>
      <c r="C1294" s="162" t="s">
        <v>47</v>
      </c>
      <c r="D1294" s="335"/>
      <c r="E1294" s="302"/>
      <c r="F1294" s="302"/>
      <c r="G1294" s="302"/>
      <c r="H1294" s="303"/>
      <c r="I1294" s="335"/>
      <c r="J1294" s="302"/>
      <c r="K1294" s="302"/>
      <c r="L1294" s="302"/>
      <c r="M1294" s="303"/>
      <c r="N1294" s="336" t="str">
        <f t="shared" si="121"/>
        <v/>
      </c>
      <c r="O1294" s="302"/>
      <c r="P1294" s="302"/>
      <c r="Q1294" s="303"/>
      <c r="R1294" s="335"/>
      <c r="S1294" s="302"/>
      <c r="T1294" s="303"/>
      <c r="U1294" s="335"/>
      <c r="V1294" s="302"/>
      <c r="W1294" s="303"/>
      <c r="X1294" s="336" t="str">
        <f t="shared" si="122"/>
        <v/>
      </c>
      <c r="Y1294" s="303"/>
      <c r="Z1294" s="335" t="str">
        <f t="shared" si="123"/>
        <v/>
      </c>
      <c r="AA1294" s="302"/>
      <c r="AB1294" s="303"/>
      <c r="AC1294" s="144"/>
      <c r="AD1294" s="145"/>
      <c r="AE1294" s="336"/>
      <c r="AF1294" s="302"/>
      <c r="AG1294" s="302"/>
      <c r="AH1294" s="303"/>
      <c r="AI1294" s="146"/>
      <c r="AJ1294" s="145"/>
      <c r="AK1294" s="336"/>
      <c r="AL1294" s="302"/>
      <c r="AM1294" s="302"/>
      <c r="AN1294" s="303"/>
      <c r="AO1294" s="146"/>
      <c r="AP1294" s="145"/>
      <c r="AQ1294" s="336"/>
      <c r="AR1294" s="302"/>
      <c r="AS1294" s="302"/>
      <c r="AT1294" s="303"/>
      <c r="AU1294" s="146"/>
      <c r="AV1294" s="145"/>
      <c r="AW1294" s="336"/>
      <c r="AX1294" s="302"/>
      <c r="AY1294" s="302"/>
      <c r="AZ1294" s="303"/>
      <c r="BA1294" s="146"/>
      <c r="BB1294" s="145"/>
      <c r="BC1294" s="336"/>
      <c r="BD1294" s="303"/>
      <c r="BE1294" s="163"/>
      <c r="BF1294" s="306"/>
      <c r="BG1294" s="302"/>
      <c r="BH1294" s="303"/>
      <c r="BI1294" s="336"/>
      <c r="BJ1294" s="303"/>
      <c r="BK1294" s="335" t="str">
        <f t="shared" si="124"/>
        <v/>
      </c>
      <c r="BL1294" s="302"/>
      <c r="BM1294" s="303"/>
      <c r="BN1294" s="306"/>
      <c r="BO1294" s="302"/>
      <c r="BP1294" s="303"/>
      <c r="BQ1294" s="306"/>
      <c r="BR1294" s="303"/>
      <c r="BS1294" s="148">
        <v>11</v>
      </c>
      <c r="BT1294" s="335"/>
      <c r="BU1294" s="302"/>
      <c r="BV1294" s="302"/>
      <c r="BW1294" s="303"/>
    </row>
    <row r="1295" spans="1:75" ht="12.75" customHeight="1" x14ac:dyDescent="0.2">
      <c r="A1295" s="171">
        <v>30</v>
      </c>
      <c r="B1295" s="163" t="s">
        <v>145</v>
      </c>
      <c r="C1295" s="163" t="s">
        <v>75</v>
      </c>
      <c r="D1295" s="335"/>
      <c r="E1295" s="302"/>
      <c r="F1295" s="302"/>
      <c r="G1295" s="302"/>
      <c r="H1295" s="303"/>
      <c r="I1295" s="335"/>
      <c r="J1295" s="302"/>
      <c r="K1295" s="302"/>
      <c r="L1295" s="302"/>
      <c r="M1295" s="303"/>
      <c r="N1295" s="336" t="str">
        <f t="shared" si="121"/>
        <v/>
      </c>
      <c r="O1295" s="302"/>
      <c r="P1295" s="302"/>
      <c r="Q1295" s="303"/>
      <c r="R1295" s="335"/>
      <c r="S1295" s="302"/>
      <c r="T1295" s="303"/>
      <c r="U1295" s="335"/>
      <c r="V1295" s="302"/>
      <c r="W1295" s="303"/>
      <c r="X1295" s="336" t="str">
        <f t="shared" si="122"/>
        <v/>
      </c>
      <c r="Y1295" s="303"/>
      <c r="Z1295" s="335" t="str">
        <f t="shared" si="123"/>
        <v/>
      </c>
      <c r="AA1295" s="302"/>
      <c r="AB1295" s="303"/>
      <c r="AC1295" s="144"/>
      <c r="AD1295" s="145"/>
      <c r="AE1295" s="336"/>
      <c r="AF1295" s="302"/>
      <c r="AG1295" s="302"/>
      <c r="AH1295" s="303"/>
      <c r="AI1295" s="146"/>
      <c r="AJ1295" s="145"/>
      <c r="AK1295" s="336"/>
      <c r="AL1295" s="302"/>
      <c r="AM1295" s="302"/>
      <c r="AN1295" s="303"/>
      <c r="AO1295" s="146"/>
      <c r="AP1295" s="145"/>
      <c r="AQ1295" s="336"/>
      <c r="AR1295" s="302"/>
      <c r="AS1295" s="302"/>
      <c r="AT1295" s="303"/>
      <c r="AU1295" s="146"/>
      <c r="AV1295" s="145"/>
      <c r="AW1295" s="336"/>
      <c r="AX1295" s="302"/>
      <c r="AY1295" s="302"/>
      <c r="AZ1295" s="303"/>
      <c r="BA1295" s="146"/>
      <c r="BB1295" s="145"/>
      <c r="BC1295" s="336"/>
      <c r="BD1295" s="303"/>
      <c r="BE1295" s="163"/>
      <c r="BF1295" s="306"/>
      <c r="BG1295" s="302"/>
      <c r="BH1295" s="303"/>
      <c r="BI1295" s="336"/>
      <c r="BJ1295" s="303"/>
      <c r="BK1295" s="335" t="str">
        <f t="shared" si="124"/>
        <v/>
      </c>
      <c r="BL1295" s="302"/>
      <c r="BM1295" s="303"/>
      <c r="BN1295" s="306"/>
      <c r="BO1295" s="302"/>
      <c r="BP1295" s="303"/>
      <c r="BQ1295" s="306"/>
      <c r="BR1295" s="303"/>
      <c r="BS1295" s="148">
        <v>12</v>
      </c>
      <c r="BT1295" s="335"/>
      <c r="BU1295" s="302"/>
      <c r="BV1295" s="302"/>
      <c r="BW1295" s="303"/>
    </row>
    <row r="1296" spans="1:75" ht="12.75" customHeight="1" x14ac:dyDescent="0.2">
      <c r="A1296" s="171">
        <v>30</v>
      </c>
      <c r="B1296" s="163" t="s">
        <v>151</v>
      </c>
      <c r="C1296" s="163" t="s">
        <v>87</v>
      </c>
      <c r="D1296" s="335"/>
      <c r="E1296" s="302"/>
      <c r="F1296" s="302"/>
      <c r="G1296" s="302"/>
      <c r="H1296" s="303"/>
      <c r="I1296" s="335"/>
      <c r="J1296" s="302"/>
      <c r="K1296" s="302"/>
      <c r="L1296" s="302"/>
      <c r="M1296" s="303"/>
      <c r="N1296" s="336" t="str">
        <f t="shared" si="121"/>
        <v/>
      </c>
      <c r="O1296" s="302"/>
      <c r="P1296" s="302"/>
      <c r="Q1296" s="303"/>
      <c r="R1296" s="335"/>
      <c r="S1296" s="302"/>
      <c r="T1296" s="303"/>
      <c r="U1296" s="335"/>
      <c r="V1296" s="302"/>
      <c r="W1296" s="303"/>
      <c r="X1296" s="336" t="str">
        <f t="shared" si="122"/>
        <v/>
      </c>
      <c r="Y1296" s="303"/>
      <c r="Z1296" s="335" t="str">
        <f t="shared" si="123"/>
        <v/>
      </c>
      <c r="AA1296" s="302"/>
      <c r="AB1296" s="303"/>
      <c r="AC1296" s="144"/>
      <c r="AD1296" s="145"/>
      <c r="AE1296" s="336"/>
      <c r="AF1296" s="302"/>
      <c r="AG1296" s="302"/>
      <c r="AH1296" s="303"/>
      <c r="AI1296" s="146"/>
      <c r="AJ1296" s="145"/>
      <c r="AK1296" s="336"/>
      <c r="AL1296" s="302"/>
      <c r="AM1296" s="302"/>
      <c r="AN1296" s="303"/>
      <c r="AO1296" s="146"/>
      <c r="AP1296" s="145"/>
      <c r="AQ1296" s="336"/>
      <c r="AR1296" s="302"/>
      <c r="AS1296" s="302"/>
      <c r="AT1296" s="303"/>
      <c r="AU1296" s="146"/>
      <c r="AV1296" s="145"/>
      <c r="AW1296" s="336"/>
      <c r="AX1296" s="302"/>
      <c r="AY1296" s="302"/>
      <c r="AZ1296" s="303"/>
      <c r="BA1296" s="146"/>
      <c r="BB1296" s="145"/>
      <c r="BC1296" s="336"/>
      <c r="BD1296" s="303"/>
      <c r="BE1296" s="163"/>
      <c r="BF1296" s="306"/>
      <c r="BG1296" s="302"/>
      <c r="BH1296" s="303"/>
      <c r="BI1296" s="336"/>
      <c r="BJ1296" s="303"/>
      <c r="BK1296" s="335" t="str">
        <f t="shared" si="124"/>
        <v/>
      </c>
      <c r="BL1296" s="302"/>
      <c r="BM1296" s="303"/>
      <c r="BN1296" s="306"/>
      <c r="BO1296" s="302"/>
      <c r="BP1296" s="303"/>
      <c r="BQ1296" s="306"/>
      <c r="BR1296" s="303"/>
      <c r="BS1296" s="148">
        <v>13</v>
      </c>
      <c r="BT1296" s="335"/>
      <c r="BU1296" s="302"/>
      <c r="BV1296" s="302"/>
      <c r="BW1296" s="303"/>
    </row>
    <row r="1297" spans="1:75" ht="12.75" customHeight="1" x14ac:dyDescent="0.2">
      <c r="A1297" s="171">
        <v>30</v>
      </c>
      <c r="B1297" s="163" t="s">
        <v>158</v>
      </c>
      <c r="C1297" s="163" t="s">
        <v>94</v>
      </c>
      <c r="D1297" s="335"/>
      <c r="E1297" s="302"/>
      <c r="F1297" s="302"/>
      <c r="G1297" s="302"/>
      <c r="H1297" s="303"/>
      <c r="I1297" s="335"/>
      <c r="J1297" s="302"/>
      <c r="K1297" s="302"/>
      <c r="L1297" s="302"/>
      <c r="M1297" s="303"/>
      <c r="N1297" s="336" t="str">
        <f t="shared" si="121"/>
        <v/>
      </c>
      <c r="O1297" s="302"/>
      <c r="P1297" s="302"/>
      <c r="Q1297" s="303"/>
      <c r="R1297" s="335"/>
      <c r="S1297" s="302"/>
      <c r="T1297" s="303"/>
      <c r="U1297" s="335"/>
      <c r="V1297" s="302"/>
      <c r="W1297" s="303"/>
      <c r="X1297" s="336" t="str">
        <f t="shared" si="122"/>
        <v/>
      </c>
      <c r="Y1297" s="303"/>
      <c r="Z1297" s="335" t="str">
        <f t="shared" si="123"/>
        <v/>
      </c>
      <c r="AA1297" s="302"/>
      <c r="AB1297" s="303"/>
      <c r="AC1297" s="144"/>
      <c r="AD1297" s="145"/>
      <c r="AE1297" s="336"/>
      <c r="AF1297" s="302"/>
      <c r="AG1297" s="302"/>
      <c r="AH1297" s="303"/>
      <c r="AI1297" s="146"/>
      <c r="AJ1297" s="145"/>
      <c r="AK1297" s="336"/>
      <c r="AL1297" s="302"/>
      <c r="AM1297" s="302"/>
      <c r="AN1297" s="303"/>
      <c r="AO1297" s="146"/>
      <c r="AP1297" s="145"/>
      <c r="AQ1297" s="336"/>
      <c r="AR1297" s="302"/>
      <c r="AS1297" s="302"/>
      <c r="AT1297" s="303"/>
      <c r="AU1297" s="146"/>
      <c r="AV1297" s="145"/>
      <c r="AW1297" s="336"/>
      <c r="AX1297" s="302"/>
      <c r="AY1297" s="302"/>
      <c r="AZ1297" s="303"/>
      <c r="BA1297" s="146"/>
      <c r="BB1297" s="145"/>
      <c r="BC1297" s="336"/>
      <c r="BD1297" s="303"/>
      <c r="BE1297" s="163"/>
      <c r="BF1297" s="306"/>
      <c r="BG1297" s="302"/>
      <c r="BH1297" s="303"/>
      <c r="BI1297" s="336"/>
      <c r="BJ1297" s="303"/>
      <c r="BK1297" s="335" t="str">
        <f t="shared" si="124"/>
        <v/>
      </c>
      <c r="BL1297" s="302"/>
      <c r="BM1297" s="303"/>
      <c r="BN1297" s="306"/>
      <c r="BO1297" s="302"/>
      <c r="BP1297" s="303"/>
      <c r="BQ1297" s="306"/>
      <c r="BR1297" s="303"/>
      <c r="BS1297" s="148">
        <v>14</v>
      </c>
      <c r="BT1297" s="335"/>
      <c r="BU1297" s="302"/>
      <c r="BV1297" s="302"/>
      <c r="BW1297" s="303"/>
    </row>
    <row r="1298" spans="1:75" ht="12.75" customHeight="1" x14ac:dyDescent="0.2">
      <c r="A1298" s="171">
        <v>30</v>
      </c>
      <c r="B1298" s="163" t="s">
        <v>163</v>
      </c>
      <c r="C1298" s="163" t="s">
        <v>101</v>
      </c>
      <c r="D1298" s="335"/>
      <c r="E1298" s="302"/>
      <c r="F1298" s="302"/>
      <c r="G1298" s="302"/>
      <c r="H1298" s="303"/>
      <c r="I1298" s="335"/>
      <c r="J1298" s="302"/>
      <c r="K1298" s="302"/>
      <c r="L1298" s="302"/>
      <c r="M1298" s="303"/>
      <c r="N1298" s="336" t="str">
        <f t="shared" si="121"/>
        <v/>
      </c>
      <c r="O1298" s="302"/>
      <c r="P1298" s="302"/>
      <c r="Q1298" s="303"/>
      <c r="R1298" s="335"/>
      <c r="S1298" s="302"/>
      <c r="T1298" s="303"/>
      <c r="U1298" s="335"/>
      <c r="V1298" s="302"/>
      <c r="W1298" s="303"/>
      <c r="X1298" s="336" t="str">
        <f t="shared" si="122"/>
        <v/>
      </c>
      <c r="Y1298" s="303"/>
      <c r="Z1298" s="335" t="str">
        <f t="shared" si="123"/>
        <v/>
      </c>
      <c r="AA1298" s="302"/>
      <c r="AB1298" s="303"/>
      <c r="AC1298" s="144"/>
      <c r="AD1298" s="145"/>
      <c r="AE1298" s="336"/>
      <c r="AF1298" s="302"/>
      <c r="AG1298" s="302"/>
      <c r="AH1298" s="303"/>
      <c r="AI1298" s="146"/>
      <c r="AJ1298" s="145"/>
      <c r="AK1298" s="336"/>
      <c r="AL1298" s="302"/>
      <c r="AM1298" s="302"/>
      <c r="AN1298" s="303"/>
      <c r="AO1298" s="146"/>
      <c r="AP1298" s="145"/>
      <c r="AQ1298" s="336"/>
      <c r="AR1298" s="302"/>
      <c r="AS1298" s="302"/>
      <c r="AT1298" s="303"/>
      <c r="AU1298" s="146"/>
      <c r="AV1298" s="145"/>
      <c r="AW1298" s="336"/>
      <c r="AX1298" s="302"/>
      <c r="AY1298" s="302"/>
      <c r="AZ1298" s="303"/>
      <c r="BA1298" s="146"/>
      <c r="BB1298" s="145"/>
      <c r="BC1298" s="336"/>
      <c r="BD1298" s="303"/>
      <c r="BE1298" s="163"/>
      <c r="BF1298" s="306"/>
      <c r="BG1298" s="302"/>
      <c r="BH1298" s="303"/>
      <c r="BI1298" s="336"/>
      <c r="BJ1298" s="303"/>
      <c r="BK1298" s="335" t="str">
        <f t="shared" si="124"/>
        <v/>
      </c>
      <c r="BL1298" s="302"/>
      <c r="BM1298" s="303"/>
      <c r="BN1298" s="306"/>
      <c r="BO1298" s="302"/>
      <c r="BP1298" s="303"/>
      <c r="BQ1298" s="306"/>
      <c r="BR1298" s="303"/>
      <c r="BS1298" s="148">
        <v>15</v>
      </c>
      <c r="BT1298" s="335"/>
      <c r="BU1298" s="302"/>
      <c r="BV1298" s="302"/>
      <c r="BW1298" s="303"/>
    </row>
    <row r="1299" spans="1:75" ht="12.75" customHeight="1" x14ac:dyDescent="0.2">
      <c r="A1299" s="171">
        <v>30</v>
      </c>
      <c r="B1299" s="163" t="s">
        <v>171</v>
      </c>
      <c r="C1299" s="163" t="s">
        <v>117</v>
      </c>
      <c r="D1299" s="335"/>
      <c r="E1299" s="302"/>
      <c r="F1299" s="302"/>
      <c r="G1299" s="302"/>
      <c r="H1299" s="303"/>
      <c r="I1299" s="335"/>
      <c r="J1299" s="302"/>
      <c r="K1299" s="302"/>
      <c r="L1299" s="302"/>
      <c r="M1299" s="303"/>
      <c r="N1299" s="336" t="str">
        <f t="shared" si="121"/>
        <v/>
      </c>
      <c r="O1299" s="302"/>
      <c r="P1299" s="302"/>
      <c r="Q1299" s="303"/>
      <c r="R1299" s="335"/>
      <c r="S1299" s="302"/>
      <c r="T1299" s="303"/>
      <c r="U1299" s="335"/>
      <c r="V1299" s="302"/>
      <c r="W1299" s="303"/>
      <c r="X1299" s="336" t="str">
        <f t="shared" si="122"/>
        <v/>
      </c>
      <c r="Y1299" s="303"/>
      <c r="Z1299" s="335" t="str">
        <f t="shared" si="123"/>
        <v/>
      </c>
      <c r="AA1299" s="302"/>
      <c r="AB1299" s="303"/>
      <c r="AC1299" s="144"/>
      <c r="AD1299" s="145"/>
      <c r="AE1299" s="336"/>
      <c r="AF1299" s="302"/>
      <c r="AG1299" s="302"/>
      <c r="AH1299" s="303"/>
      <c r="AI1299" s="146"/>
      <c r="AJ1299" s="145"/>
      <c r="AK1299" s="336"/>
      <c r="AL1299" s="302"/>
      <c r="AM1299" s="302"/>
      <c r="AN1299" s="303"/>
      <c r="AO1299" s="146"/>
      <c r="AP1299" s="145"/>
      <c r="AQ1299" s="336"/>
      <c r="AR1299" s="302"/>
      <c r="AS1299" s="302"/>
      <c r="AT1299" s="303"/>
      <c r="AU1299" s="146"/>
      <c r="AV1299" s="145"/>
      <c r="AW1299" s="336"/>
      <c r="AX1299" s="302"/>
      <c r="AY1299" s="302"/>
      <c r="AZ1299" s="303"/>
      <c r="BA1299" s="146"/>
      <c r="BB1299" s="145"/>
      <c r="BC1299" s="336"/>
      <c r="BD1299" s="303"/>
      <c r="BE1299" s="163"/>
      <c r="BF1299" s="306"/>
      <c r="BG1299" s="302"/>
      <c r="BH1299" s="303"/>
      <c r="BI1299" s="336"/>
      <c r="BJ1299" s="303"/>
      <c r="BK1299" s="335" t="str">
        <f t="shared" si="124"/>
        <v/>
      </c>
      <c r="BL1299" s="302"/>
      <c r="BM1299" s="303"/>
      <c r="BN1299" s="306"/>
      <c r="BO1299" s="302"/>
      <c r="BP1299" s="303"/>
      <c r="BQ1299" s="306"/>
      <c r="BR1299" s="303"/>
      <c r="BS1299" s="148">
        <v>16</v>
      </c>
      <c r="BT1299" s="335"/>
      <c r="BU1299" s="302"/>
      <c r="BV1299" s="302"/>
      <c r="BW1299" s="303"/>
    </row>
    <row r="1300" spans="1:75" ht="12.75" customHeight="1" x14ac:dyDescent="0.2">
      <c r="A1300" s="171">
        <v>30</v>
      </c>
      <c r="B1300" s="163" t="s">
        <v>177</v>
      </c>
      <c r="C1300" s="163" t="s">
        <v>145</v>
      </c>
      <c r="D1300" s="335"/>
      <c r="E1300" s="302"/>
      <c r="F1300" s="302"/>
      <c r="G1300" s="302"/>
      <c r="H1300" s="303"/>
      <c r="I1300" s="335"/>
      <c r="J1300" s="302"/>
      <c r="K1300" s="302"/>
      <c r="L1300" s="302"/>
      <c r="M1300" s="303"/>
      <c r="N1300" s="336" t="str">
        <f t="shared" si="121"/>
        <v/>
      </c>
      <c r="O1300" s="302"/>
      <c r="P1300" s="302"/>
      <c r="Q1300" s="303"/>
      <c r="R1300" s="335"/>
      <c r="S1300" s="302"/>
      <c r="T1300" s="303"/>
      <c r="U1300" s="335"/>
      <c r="V1300" s="302"/>
      <c r="W1300" s="303"/>
      <c r="X1300" s="336" t="str">
        <f t="shared" si="122"/>
        <v/>
      </c>
      <c r="Y1300" s="303"/>
      <c r="Z1300" s="335" t="str">
        <f t="shared" si="123"/>
        <v/>
      </c>
      <c r="AA1300" s="302"/>
      <c r="AB1300" s="303"/>
      <c r="AC1300" s="144"/>
      <c r="AD1300" s="145"/>
      <c r="AE1300" s="336"/>
      <c r="AF1300" s="302"/>
      <c r="AG1300" s="302"/>
      <c r="AH1300" s="303"/>
      <c r="AI1300" s="146"/>
      <c r="AJ1300" s="145"/>
      <c r="AK1300" s="336"/>
      <c r="AL1300" s="302"/>
      <c r="AM1300" s="302"/>
      <c r="AN1300" s="303"/>
      <c r="AO1300" s="146"/>
      <c r="AP1300" s="145"/>
      <c r="AQ1300" s="336"/>
      <c r="AR1300" s="302"/>
      <c r="AS1300" s="302"/>
      <c r="AT1300" s="303"/>
      <c r="AU1300" s="146"/>
      <c r="AV1300" s="145"/>
      <c r="AW1300" s="336"/>
      <c r="AX1300" s="302"/>
      <c r="AY1300" s="302"/>
      <c r="AZ1300" s="303"/>
      <c r="BA1300" s="146"/>
      <c r="BB1300" s="145"/>
      <c r="BC1300" s="336"/>
      <c r="BD1300" s="303"/>
      <c r="BE1300" s="163"/>
      <c r="BF1300" s="306"/>
      <c r="BG1300" s="302"/>
      <c r="BH1300" s="303"/>
      <c r="BI1300" s="336"/>
      <c r="BJ1300" s="303"/>
      <c r="BK1300" s="335" t="str">
        <f t="shared" si="124"/>
        <v/>
      </c>
      <c r="BL1300" s="302"/>
      <c r="BM1300" s="303"/>
      <c r="BN1300" s="306"/>
      <c r="BO1300" s="302"/>
      <c r="BP1300" s="303"/>
      <c r="BQ1300" s="306"/>
      <c r="BR1300" s="303"/>
      <c r="BS1300" s="148">
        <v>17</v>
      </c>
      <c r="BT1300" s="335"/>
      <c r="BU1300" s="302"/>
      <c r="BV1300" s="302"/>
      <c r="BW1300" s="303"/>
    </row>
    <row r="1301" spans="1:75" ht="12.75" customHeight="1" x14ac:dyDescent="0.2">
      <c r="A1301" s="171">
        <v>30</v>
      </c>
      <c r="B1301" s="163" t="s">
        <v>186</v>
      </c>
      <c r="C1301" s="163" t="s">
        <v>151</v>
      </c>
      <c r="D1301" s="335"/>
      <c r="E1301" s="302"/>
      <c r="F1301" s="302"/>
      <c r="G1301" s="302"/>
      <c r="H1301" s="303"/>
      <c r="I1301" s="335"/>
      <c r="J1301" s="302"/>
      <c r="K1301" s="302"/>
      <c r="L1301" s="302"/>
      <c r="M1301" s="303"/>
      <c r="N1301" s="336" t="str">
        <f t="shared" si="121"/>
        <v/>
      </c>
      <c r="O1301" s="302"/>
      <c r="P1301" s="302"/>
      <c r="Q1301" s="303"/>
      <c r="R1301" s="335"/>
      <c r="S1301" s="302"/>
      <c r="T1301" s="303"/>
      <c r="U1301" s="335"/>
      <c r="V1301" s="302"/>
      <c r="W1301" s="303"/>
      <c r="X1301" s="336" t="str">
        <f t="shared" si="122"/>
        <v/>
      </c>
      <c r="Y1301" s="303"/>
      <c r="Z1301" s="335" t="str">
        <f t="shared" si="123"/>
        <v/>
      </c>
      <c r="AA1301" s="302"/>
      <c r="AB1301" s="303"/>
      <c r="AC1301" s="144"/>
      <c r="AD1301" s="145"/>
      <c r="AE1301" s="336"/>
      <c r="AF1301" s="302"/>
      <c r="AG1301" s="302"/>
      <c r="AH1301" s="303"/>
      <c r="AI1301" s="146"/>
      <c r="AJ1301" s="145"/>
      <c r="AK1301" s="336"/>
      <c r="AL1301" s="302"/>
      <c r="AM1301" s="302"/>
      <c r="AN1301" s="303"/>
      <c r="AO1301" s="146"/>
      <c r="AP1301" s="145"/>
      <c r="AQ1301" s="336"/>
      <c r="AR1301" s="302"/>
      <c r="AS1301" s="302"/>
      <c r="AT1301" s="303"/>
      <c r="AU1301" s="146"/>
      <c r="AV1301" s="145"/>
      <c r="AW1301" s="336"/>
      <c r="AX1301" s="302"/>
      <c r="AY1301" s="302"/>
      <c r="AZ1301" s="303"/>
      <c r="BA1301" s="146"/>
      <c r="BB1301" s="145"/>
      <c r="BC1301" s="336"/>
      <c r="BD1301" s="303"/>
      <c r="BE1301" s="163"/>
      <c r="BF1301" s="306"/>
      <c r="BG1301" s="302"/>
      <c r="BH1301" s="303"/>
      <c r="BI1301" s="336"/>
      <c r="BJ1301" s="303"/>
      <c r="BK1301" s="335" t="str">
        <f t="shared" si="124"/>
        <v/>
      </c>
      <c r="BL1301" s="302"/>
      <c r="BM1301" s="303"/>
      <c r="BN1301" s="306"/>
      <c r="BO1301" s="302"/>
      <c r="BP1301" s="303"/>
      <c r="BQ1301" s="306"/>
      <c r="BR1301" s="303"/>
      <c r="BS1301" s="148">
        <v>18</v>
      </c>
      <c r="BT1301" s="335"/>
      <c r="BU1301" s="302"/>
      <c r="BV1301" s="302"/>
      <c r="BW1301" s="303"/>
    </row>
    <row r="1302" spans="1:75" ht="12.75" customHeight="1" x14ac:dyDescent="0.2">
      <c r="A1302" s="171">
        <v>30</v>
      </c>
      <c r="B1302" s="163" t="s">
        <v>195</v>
      </c>
      <c r="C1302" s="163" t="s">
        <v>158</v>
      </c>
      <c r="D1302" s="335"/>
      <c r="E1302" s="302"/>
      <c r="F1302" s="302"/>
      <c r="G1302" s="302"/>
      <c r="H1302" s="303"/>
      <c r="I1302" s="335"/>
      <c r="J1302" s="302"/>
      <c r="K1302" s="302"/>
      <c r="L1302" s="302"/>
      <c r="M1302" s="303"/>
      <c r="N1302" s="336" t="str">
        <f t="shared" si="121"/>
        <v/>
      </c>
      <c r="O1302" s="302"/>
      <c r="P1302" s="302"/>
      <c r="Q1302" s="303"/>
      <c r="R1302" s="335"/>
      <c r="S1302" s="302"/>
      <c r="T1302" s="303"/>
      <c r="U1302" s="335"/>
      <c r="V1302" s="302"/>
      <c r="W1302" s="303"/>
      <c r="X1302" s="336" t="str">
        <f t="shared" si="122"/>
        <v/>
      </c>
      <c r="Y1302" s="303"/>
      <c r="Z1302" s="335" t="str">
        <f t="shared" si="123"/>
        <v/>
      </c>
      <c r="AA1302" s="302"/>
      <c r="AB1302" s="303"/>
      <c r="AC1302" s="144"/>
      <c r="AD1302" s="145"/>
      <c r="AE1302" s="336"/>
      <c r="AF1302" s="302"/>
      <c r="AG1302" s="302"/>
      <c r="AH1302" s="303"/>
      <c r="AI1302" s="146"/>
      <c r="AJ1302" s="145"/>
      <c r="AK1302" s="336"/>
      <c r="AL1302" s="302"/>
      <c r="AM1302" s="302"/>
      <c r="AN1302" s="303"/>
      <c r="AO1302" s="146"/>
      <c r="AP1302" s="145"/>
      <c r="AQ1302" s="336"/>
      <c r="AR1302" s="302"/>
      <c r="AS1302" s="302"/>
      <c r="AT1302" s="303"/>
      <c r="AU1302" s="146"/>
      <c r="AV1302" s="145"/>
      <c r="AW1302" s="336"/>
      <c r="AX1302" s="302"/>
      <c r="AY1302" s="302"/>
      <c r="AZ1302" s="303"/>
      <c r="BA1302" s="146"/>
      <c r="BB1302" s="145"/>
      <c r="BC1302" s="336"/>
      <c r="BD1302" s="303"/>
      <c r="BE1302" s="163"/>
      <c r="BF1302" s="306"/>
      <c r="BG1302" s="302"/>
      <c r="BH1302" s="303"/>
      <c r="BI1302" s="336"/>
      <c r="BJ1302" s="303"/>
      <c r="BK1302" s="335" t="str">
        <f t="shared" si="124"/>
        <v/>
      </c>
      <c r="BL1302" s="302"/>
      <c r="BM1302" s="303"/>
      <c r="BN1302" s="306"/>
      <c r="BO1302" s="302"/>
      <c r="BP1302" s="303"/>
      <c r="BQ1302" s="306"/>
      <c r="BR1302" s="303"/>
      <c r="BS1302" s="148">
        <v>19</v>
      </c>
      <c r="BT1302" s="335"/>
      <c r="BU1302" s="302"/>
      <c r="BV1302" s="302"/>
      <c r="BW1302" s="303"/>
    </row>
    <row r="1303" spans="1:75" ht="12.75" customHeight="1" x14ac:dyDescent="0.2">
      <c r="A1303" s="171">
        <v>30</v>
      </c>
      <c r="B1303" s="163" t="s">
        <v>201</v>
      </c>
      <c r="C1303" s="163" t="s">
        <v>163</v>
      </c>
      <c r="D1303" s="335"/>
      <c r="E1303" s="302"/>
      <c r="F1303" s="302"/>
      <c r="G1303" s="302"/>
      <c r="H1303" s="303"/>
      <c r="I1303" s="335"/>
      <c r="J1303" s="302"/>
      <c r="K1303" s="302"/>
      <c r="L1303" s="302"/>
      <c r="M1303" s="303"/>
      <c r="N1303" s="336" t="str">
        <f t="shared" si="121"/>
        <v/>
      </c>
      <c r="O1303" s="302"/>
      <c r="P1303" s="302"/>
      <c r="Q1303" s="303"/>
      <c r="R1303" s="335"/>
      <c r="S1303" s="302"/>
      <c r="T1303" s="303"/>
      <c r="U1303" s="335"/>
      <c r="V1303" s="302"/>
      <c r="W1303" s="303"/>
      <c r="X1303" s="336" t="str">
        <f t="shared" si="122"/>
        <v/>
      </c>
      <c r="Y1303" s="303"/>
      <c r="Z1303" s="335" t="str">
        <f t="shared" si="123"/>
        <v/>
      </c>
      <c r="AA1303" s="302"/>
      <c r="AB1303" s="303"/>
      <c r="AC1303" s="144"/>
      <c r="AD1303" s="145"/>
      <c r="AE1303" s="336"/>
      <c r="AF1303" s="302"/>
      <c r="AG1303" s="302"/>
      <c r="AH1303" s="303"/>
      <c r="AI1303" s="146"/>
      <c r="AJ1303" s="145"/>
      <c r="AK1303" s="336"/>
      <c r="AL1303" s="302"/>
      <c r="AM1303" s="302"/>
      <c r="AN1303" s="303"/>
      <c r="AO1303" s="146"/>
      <c r="AP1303" s="145"/>
      <c r="AQ1303" s="336"/>
      <c r="AR1303" s="302"/>
      <c r="AS1303" s="302"/>
      <c r="AT1303" s="303"/>
      <c r="AU1303" s="146"/>
      <c r="AV1303" s="145"/>
      <c r="AW1303" s="336"/>
      <c r="AX1303" s="302"/>
      <c r="AY1303" s="302"/>
      <c r="AZ1303" s="303"/>
      <c r="BA1303" s="146"/>
      <c r="BB1303" s="145"/>
      <c r="BC1303" s="336"/>
      <c r="BD1303" s="303"/>
      <c r="BE1303" s="163"/>
      <c r="BF1303" s="306"/>
      <c r="BG1303" s="302"/>
      <c r="BH1303" s="303"/>
      <c r="BI1303" s="336"/>
      <c r="BJ1303" s="303"/>
      <c r="BK1303" s="335" t="str">
        <f t="shared" si="124"/>
        <v/>
      </c>
      <c r="BL1303" s="302"/>
      <c r="BM1303" s="303"/>
      <c r="BN1303" s="306"/>
      <c r="BO1303" s="302"/>
      <c r="BP1303" s="303"/>
      <c r="BQ1303" s="306"/>
      <c r="BR1303" s="303"/>
      <c r="BS1303" s="148">
        <v>20</v>
      </c>
      <c r="BT1303" s="335"/>
      <c r="BU1303" s="302"/>
      <c r="BV1303" s="302"/>
      <c r="BW1303" s="303"/>
    </row>
    <row r="1304" spans="1:75" ht="12.75" customHeight="1" x14ac:dyDescent="0.2">
      <c r="A1304" s="171">
        <v>30</v>
      </c>
      <c r="B1304" s="163" t="s">
        <v>209</v>
      </c>
      <c r="C1304" s="163" t="s">
        <v>171</v>
      </c>
      <c r="D1304" s="335"/>
      <c r="E1304" s="302"/>
      <c r="F1304" s="302"/>
      <c r="G1304" s="302"/>
      <c r="H1304" s="303"/>
      <c r="I1304" s="335"/>
      <c r="J1304" s="302"/>
      <c r="K1304" s="302"/>
      <c r="L1304" s="302"/>
      <c r="M1304" s="303"/>
      <c r="N1304" s="336" t="str">
        <f t="shared" si="121"/>
        <v/>
      </c>
      <c r="O1304" s="302"/>
      <c r="P1304" s="302"/>
      <c r="Q1304" s="303"/>
      <c r="R1304" s="335"/>
      <c r="S1304" s="302"/>
      <c r="T1304" s="303"/>
      <c r="U1304" s="335"/>
      <c r="V1304" s="302"/>
      <c r="W1304" s="303"/>
      <c r="X1304" s="336" t="str">
        <f t="shared" si="122"/>
        <v/>
      </c>
      <c r="Y1304" s="303"/>
      <c r="Z1304" s="335" t="str">
        <f t="shared" si="123"/>
        <v/>
      </c>
      <c r="AA1304" s="302"/>
      <c r="AB1304" s="303"/>
      <c r="AC1304" s="144"/>
      <c r="AD1304" s="145"/>
      <c r="AE1304" s="336"/>
      <c r="AF1304" s="302"/>
      <c r="AG1304" s="302"/>
      <c r="AH1304" s="303"/>
      <c r="AI1304" s="146"/>
      <c r="AJ1304" s="145"/>
      <c r="AK1304" s="336"/>
      <c r="AL1304" s="302"/>
      <c r="AM1304" s="302"/>
      <c r="AN1304" s="303"/>
      <c r="AO1304" s="146"/>
      <c r="AP1304" s="145"/>
      <c r="AQ1304" s="336"/>
      <c r="AR1304" s="302"/>
      <c r="AS1304" s="302"/>
      <c r="AT1304" s="303"/>
      <c r="AU1304" s="146"/>
      <c r="AV1304" s="145"/>
      <c r="AW1304" s="336"/>
      <c r="AX1304" s="302"/>
      <c r="AY1304" s="302"/>
      <c r="AZ1304" s="303"/>
      <c r="BA1304" s="146"/>
      <c r="BB1304" s="145"/>
      <c r="BC1304" s="336"/>
      <c r="BD1304" s="303"/>
      <c r="BE1304" s="163"/>
      <c r="BF1304" s="306"/>
      <c r="BG1304" s="302"/>
      <c r="BH1304" s="303"/>
      <c r="BI1304" s="336"/>
      <c r="BJ1304" s="303"/>
      <c r="BK1304" s="335" t="str">
        <f t="shared" si="124"/>
        <v/>
      </c>
      <c r="BL1304" s="302"/>
      <c r="BM1304" s="303"/>
      <c r="BN1304" s="306"/>
      <c r="BO1304" s="302"/>
      <c r="BP1304" s="303"/>
      <c r="BQ1304" s="306"/>
      <c r="BR1304" s="303"/>
      <c r="BS1304" s="148">
        <v>21</v>
      </c>
      <c r="BT1304" s="335"/>
      <c r="BU1304" s="302"/>
      <c r="BV1304" s="302"/>
      <c r="BW1304" s="303"/>
    </row>
    <row r="1305" spans="1:75" ht="12.75" customHeight="1" x14ac:dyDescent="0.2">
      <c r="A1305" s="171">
        <v>30</v>
      </c>
      <c r="B1305" s="163" t="s">
        <v>216</v>
      </c>
      <c r="C1305" s="163" t="s">
        <v>177</v>
      </c>
      <c r="D1305" s="335"/>
      <c r="E1305" s="302"/>
      <c r="F1305" s="302"/>
      <c r="G1305" s="302"/>
      <c r="H1305" s="303"/>
      <c r="I1305" s="335"/>
      <c r="J1305" s="302"/>
      <c r="K1305" s="302"/>
      <c r="L1305" s="302"/>
      <c r="M1305" s="303"/>
      <c r="N1305" s="336" t="str">
        <f t="shared" si="121"/>
        <v/>
      </c>
      <c r="O1305" s="302"/>
      <c r="P1305" s="302"/>
      <c r="Q1305" s="303"/>
      <c r="R1305" s="335"/>
      <c r="S1305" s="302"/>
      <c r="T1305" s="303"/>
      <c r="U1305" s="335"/>
      <c r="V1305" s="302"/>
      <c r="W1305" s="303"/>
      <c r="X1305" s="336" t="str">
        <f t="shared" si="122"/>
        <v/>
      </c>
      <c r="Y1305" s="303"/>
      <c r="Z1305" s="335" t="str">
        <f t="shared" si="123"/>
        <v/>
      </c>
      <c r="AA1305" s="302"/>
      <c r="AB1305" s="303"/>
      <c r="AC1305" s="144"/>
      <c r="AD1305" s="145"/>
      <c r="AE1305" s="336"/>
      <c r="AF1305" s="302"/>
      <c r="AG1305" s="302"/>
      <c r="AH1305" s="303"/>
      <c r="AI1305" s="146"/>
      <c r="AJ1305" s="145"/>
      <c r="AK1305" s="336"/>
      <c r="AL1305" s="302"/>
      <c r="AM1305" s="302"/>
      <c r="AN1305" s="303"/>
      <c r="AO1305" s="146"/>
      <c r="AP1305" s="145"/>
      <c r="AQ1305" s="336"/>
      <c r="AR1305" s="302"/>
      <c r="AS1305" s="302"/>
      <c r="AT1305" s="303"/>
      <c r="AU1305" s="146"/>
      <c r="AV1305" s="145"/>
      <c r="AW1305" s="336"/>
      <c r="AX1305" s="302"/>
      <c r="AY1305" s="302"/>
      <c r="AZ1305" s="303"/>
      <c r="BA1305" s="146"/>
      <c r="BB1305" s="145"/>
      <c r="BC1305" s="336"/>
      <c r="BD1305" s="303"/>
      <c r="BE1305" s="163"/>
      <c r="BF1305" s="306"/>
      <c r="BG1305" s="302"/>
      <c r="BH1305" s="303"/>
      <c r="BI1305" s="336"/>
      <c r="BJ1305" s="303"/>
      <c r="BK1305" s="335" t="str">
        <f t="shared" si="124"/>
        <v/>
      </c>
      <c r="BL1305" s="302"/>
      <c r="BM1305" s="303"/>
      <c r="BN1305" s="306"/>
      <c r="BO1305" s="302"/>
      <c r="BP1305" s="303"/>
      <c r="BQ1305" s="306"/>
      <c r="BR1305" s="303"/>
      <c r="BS1305" s="148">
        <v>22</v>
      </c>
      <c r="BT1305" s="335"/>
      <c r="BU1305" s="302"/>
      <c r="BV1305" s="302"/>
      <c r="BW1305" s="303"/>
    </row>
    <row r="1306" spans="1:75" ht="12.75" customHeight="1" x14ac:dyDescent="0.2">
      <c r="A1306" s="171">
        <v>30</v>
      </c>
      <c r="B1306" s="163" t="s">
        <v>224</v>
      </c>
      <c r="C1306" s="163" t="s">
        <v>186</v>
      </c>
      <c r="D1306" s="335"/>
      <c r="E1306" s="302"/>
      <c r="F1306" s="302"/>
      <c r="G1306" s="302"/>
      <c r="H1306" s="303"/>
      <c r="I1306" s="335"/>
      <c r="J1306" s="302"/>
      <c r="K1306" s="302"/>
      <c r="L1306" s="302"/>
      <c r="M1306" s="303"/>
      <c r="N1306" s="336" t="str">
        <f t="shared" si="121"/>
        <v/>
      </c>
      <c r="O1306" s="302"/>
      <c r="P1306" s="302"/>
      <c r="Q1306" s="303"/>
      <c r="R1306" s="335"/>
      <c r="S1306" s="302"/>
      <c r="T1306" s="303"/>
      <c r="U1306" s="335"/>
      <c r="V1306" s="302"/>
      <c r="W1306" s="303"/>
      <c r="X1306" s="336" t="str">
        <f t="shared" si="122"/>
        <v/>
      </c>
      <c r="Y1306" s="303"/>
      <c r="Z1306" s="335" t="str">
        <f t="shared" si="123"/>
        <v/>
      </c>
      <c r="AA1306" s="302"/>
      <c r="AB1306" s="303"/>
      <c r="AC1306" s="144"/>
      <c r="AD1306" s="145"/>
      <c r="AE1306" s="336"/>
      <c r="AF1306" s="302"/>
      <c r="AG1306" s="302"/>
      <c r="AH1306" s="303"/>
      <c r="AI1306" s="146"/>
      <c r="AJ1306" s="145"/>
      <c r="AK1306" s="336"/>
      <c r="AL1306" s="302"/>
      <c r="AM1306" s="302"/>
      <c r="AN1306" s="303"/>
      <c r="AO1306" s="146"/>
      <c r="AP1306" s="145"/>
      <c r="AQ1306" s="336"/>
      <c r="AR1306" s="302"/>
      <c r="AS1306" s="302"/>
      <c r="AT1306" s="303"/>
      <c r="AU1306" s="146"/>
      <c r="AV1306" s="145"/>
      <c r="AW1306" s="336"/>
      <c r="AX1306" s="302"/>
      <c r="AY1306" s="302"/>
      <c r="AZ1306" s="303"/>
      <c r="BA1306" s="146"/>
      <c r="BB1306" s="145"/>
      <c r="BC1306" s="336"/>
      <c r="BD1306" s="303"/>
      <c r="BE1306" s="163"/>
      <c r="BF1306" s="306"/>
      <c r="BG1306" s="302"/>
      <c r="BH1306" s="303"/>
      <c r="BI1306" s="336"/>
      <c r="BJ1306" s="303"/>
      <c r="BK1306" s="335" t="str">
        <f t="shared" si="124"/>
        <v/>
      </c>
      <c r="BL1306" s="302"/>
      <c r="BM1306" s="303"/>
      <c r="BN1306" s="306"/>
      <c r="BO1306" s="302"/>
      <c r="BP1306" s="303"/>
      <c r="BQ1306" s="306"/>
      <c r="BR1306" s="303"/>
      <c r="BS1306" s="148">
        <v>23</v>
      </c>
      <c r="BT1306" s="335"/>
      <c r="BU1306" s="302"/>
      <c r="BV1306" s="302"/>
      <c r="BW1306" s="303"/>
    </row>
    <row r="1307" spans="1:75" ht="12.75" customHeight="1" x14ac:dyDescent="0.2">
      <c r="A1307" s="171">
        <v>30</v>
      </c>
      <c r="B1307" s="163" t="s">
        <v>232</v>
      </c>
      <c r="C1307" s="163" t="s">
        <v>195</v>
      </c>
      <c r="D1307" s="335"/>
      <c r="E1307" s="302"/>
      <c r="F1307" s="302"/>
      <c r="G1307" s="302"/>
      <c r="H1307" s="303"/>
      <c r="I1307" s="335"/>
      <c r="J1307" s="302"/>
      <c r="K1307" s="302"/>
      <c r="L1307" s="302"/>
      <c r="M1307" s="303"/>
      <c r="N1307" s="336" t="str">
        <f t="shared" si="121"/>
        <v/>
      </c>
      <c r="O1307" s="302"/>
      <c r="P1307" s="302"/>
      <c r="Q1307" s="303"/>
      <c r="R1307" s="335"/>
      <c r="S1307" s="302"/>
      <c r="T1307" s="303"/>
      <c r="U1307" s="335"/>
      <c r="V1307" s="302"/>
      <c r="W1307" s="303"/>
      <c r="X1307" s="336" t="str">
        <f t="shared" si="122"/>
        <v/>
      </c>
      <c r="Y1307" s="303"/>
      <c r="Z1307" s="335" t="str">
        <f t="shared" si="123"/>
        <v/>
      </c>
      <c r="AA1307" s="302"/>
      <c r="AB1307" s="303"/>
      <c r="AC1307" s="144"/>
      <c r="AD1307" s="145"/>
      <c r="AE1307" s="336"/>
      <c r="AF1307" s="302"/>
      <c r="AG1307" s="302"/>
      <c r="AH1307" s="303"/>
      <c r="AI1307" s="146"/>
      <c r="AJ1307" s="145"/>
      <c r="AK1307" s="336"/>
      <c r="AL1307" s="302"/>
      <c r="AM1307" s="302"/>
      <c r="AN1307" s="303"/>
      <c r="AO1307" s="146"/>
      <c r="AP1307" s="145"/>
      <c r="AQ1307" s="336"/>
      <c r="AR1307" s="302"/>
      <c r="AS1307" s="302"/>
      <c r="AT1307" s="303"/>
      <c r="AU1307" s="146"/>
      <c r="AV1307" s="145"/>
      <c r="AW1307" s="336"/>
      <c r="AX1307" s="302"/>
      <c r="AY1307" s="302"/>
      <c r="AZ1307" s="303"/>
      <c r="BA1307" s="146"/>
      <c r="BB1307" s="145"/>
      <c r="BC1307" s="336"/>
      <c r="BD1307" s="303"/>
      <c r="BE1307" s="163"/>
      <c r="BF1307" s="306"/>
      <c r="BG1307" s="302"/>
      <c r="BH1307" s="303"/>
      <c r="BI1307" s="336"/>
      <c r="BJ1307" s="303"/>
      <c r="BK1307" s="335" t="str">
        <f t="shared" si="124"/>
        <v/>
      </c>
      <c r="BL1307" s="302"/>
      <c r="BM1307" s="303"/>
      <c r="BN1307" s="306"/>
      <c r="BO1307" s="302"/>
      <c r="BP1307" s="303"/>
      <c r="BQ1307" s="306"/>
      <c r="BR1307" s="303"/>
      <c r="BS1307" s="148">
        <v>24</v>
      </c>
      <c r="BT1307" s="335"/>
      <c r="BU1307" s="302"/>
      <c r="BV1307" s="302"/>
      <c r="BW1307" s="303"/>
    </row>
    <row r="1308" spans="1:75" ht="12.75" customHeight="1" x14ac:dyDescent="0.2">
      <c r="A1308" s="171">
        <v>30</v>
      </c>
      <c r="B1308" s="163" t="s">
        <v>239</v>
      </c>
      <c r="C1308" s="163" t="s">
        <v>201</v>
      </c>
      <c r="D1308" s="335"/>
      <c r="E1308" s="302"/>
      <c r="F1308" s="302"/>
      <c r="G1308" s="302"/>
      <c r="H1308" s="303"/>
      <c r="I1308" s="335"/>
      <c r="J1308" s="302"/>
      <c r="K1308" s="302"/>
      <c r="L1308" s="302"/>
      <c r="M1308" s="303"/>
      <c r="N1308" s="336" t="str">
        <f t="shared" si="121"/>
        <v/>
      </c>
      <c r="O1308" s="302"/>
      <c r="P1308" s="302"/>
      <c r="Q1308" s="303"/>
      <c r="R1308" s="335"/>
      <c r="S1308" s="302"/>
      <c r="T1308" s="303"/>
      <c r="U1308" s="335"/>
      <c r="V1308" s="302"/>
      <c r="W1308" s="303"/>
      <c r="X1308" s="336" t="str">
        <f t="shared" si="122"/>
        <v/>
      </c>
      <c r="Y1308" s="303"/>
      <c r="Z1308" s="335" t="str">
        <f t="shared" si="123"/>
        <v/>
      </c>
      <c r="AA1308" s="302"/>
      <c r="AB1308" s="303"/>
      <c r="AC1308" s="144"/>
      <c r="AD1308" s="145"/>
      <c r="AE1308" s="336"/>
      <c r="AF1308" s="302"/>
      <c r="AG1308" s="302"/>
      <c r="AH1308" s="303"/>
      <c r="AI1308" s="146"/>
      <c r="AJ1308" s="145"/>
      <c r="AK1308" s="336"/>
      <c r="AL1308" s="302"/>
      <c r="AM1308" s="302"/>
      <c r="AN1308" s="303"/>
      <c r="AO1308" s="146"/>
      <c r="AP1308" s="145"/>
      <c r="AQ1308" s="336"/>
      <c r="AR1308" s="302"/>
      <c r="AS1308" s="302"/>
      <c r="AT1308" s="303"/>
      <c r="AU1308" s="146"/>
      <c r="AV1308" s="145"/>
      <c r="AW1308" s="336"/>
      <c r="AX1308" s="302"/>
      <c r="AY1308" s="302"/>
      <c r="AZ1308" s="303"/>
      <c r="BA1308" s="146"/>
      <c r="BB1308" s="145"/>
      <c r="BC1308" s="336"/>
      <c r="BD1308" s="303"/>
      <c r="BE1308" s="163"/>
      <c r="BF1308" s="306"/>
      <c r="BG1308" s="302"/>
      <c r="BH1308" s="303"/>
      <c r="BI1308" s="336"/>
      <c r="BJ1308" s="303"/>
      <c r="BK1308" s="335" t="str">
        <f t="shared" si="124"/>
        <v/>
      </c>
      <c r="BL1308" s="302"/>
      <c r="BM1308" s="303"/>
      <c r="BN1308" s="306"/>
      <c r="BO1308" s="302"/>
      <c r="BP1308" s="303"/>
      <c r="BQ1308" s="306"/>
      <c r="BR1308" s="303"/>
      <c r="BS1308" s="147" t="s">
        <v>19</v>
      </c>
      <c r="BT1308" s="335"/>
      <c r="BU1308" s="302"/>
      <c r="BV1308" s="302"/>
      <c r="BW1308" s="303"/>
    </row>
    <row r="1309" spans="1:75" ht="12.75" customHeight="1" x14ac:dyDescent="0.2">
      <c r="A1309" s="171">
        <v>30</v>
      </c>
      <c r="B1309" s="162" t="s">
        <v>2</v>
      </c>
      <c r="C1309" s="162" t="s">
        <v>209</v>
      </c>
      <c r="D1309" s="335"/>
      <c r="E1309" s="302"/>
      <c r="F1309" s="302"/>
      <c r="G1309" s="302"/>
      <c r="H1309" s="303"/>
      <c r="I1309" s="335"/>
      <c r="J1309" s="302"/>
      <c r="K1309" s="302"/>
      <c r="L1309" s="302"/>
      <c r="M1309" s="303"/>
      <c r="N1309" s="336" t="str">
        <f t="shared" si="121"/>
        <v/>
      </c>
      <c r="O1309" s="302"/>
      <c r="P1309" s="302"/>
      <c r="Q1309" s="303"/>
      <c r="R1309" s="335"/>
      <c r="S1309" s="302"/>
      <c r="T1309" s="303"/>
      <c r="U1309" s="335"/>
      <c r="V1309" s="302"/>
      <c r="W1309" s="303"/>
      <c r="X1309" s="336" t="str">
        <f t="shared" si="122"/>
        <v/>
      </c>
      <c r="Y1309" s="303"/>
      <c r="Z1309" s="335" t="str">
        <f t="shared" si="123"/>
        <v/>
      </c>
      <c r="AA1309" s="302"/>
      <c r="AB1309" s="303"/>
      <c r="AC1309" s="144"/>
      <c r="AD1309" s="145"/>
      <c r="AE1309" s="336"/>
      <c r="AF1309" s="302"/>
      <c r="AG1309" s="302"/>
      <c r="AH1309" s="303"/>
      <c r="AI1309" s="146"/>
      <c r="AJ1309" s="145"/>
      <c r="AK1309" s="336"/>
      <c r="AL1309" s="302"/>
      <c r="AM1309" s="302"/>
      <c r="AN1309" s="303"/>
      <c r="AO1309" s="146"/>
      <c r="AP1309" s="145"/>
      <c r="AQ1309" s="336"/>
      <c r="AR1309" s="302"/>
      <c r="AS1309" s="302"/>
      <c r="AT1309" s="303"/>
      <c r="AU1309" s="146"/>
      <c r="AV1309" s="145"/>
      <c r="AW1309" s="336"/>
      <c r="AX1309" s="302"/>
      <c r="AY1309" s="302"/>
      <c r="AZ1309" s="303"/>
      <c r="BA1309" s="146"/>
      <c r="BB1309" s="145"/>
      <c r="BC1309" s="336"/>
      <c r="BD1309" s="303"/>
      <c r="BE1309" s="163"/>
      <c r="BF1309" s="306"/>
      <c r="BG1309" s="302"/>
      <c r="BH1309" s="303"/>
      <c r="BI1309" s="336"/>
      <c r="BJ1309" s="303"/>
      <c r="BK1309" s="335" t="str">
        <f t="shared" si="124"/>
        <v/>
      </c>
      <c r="BL1309" s="302"/>
      <c r="BM1309" s="303"/>
      <c r="BN1309" s="306"/>
      <c r="BO1309" s="302"/>
      <c r="BP1309" s="303"/>
      <c r="BQ1309" s="306"/>
      <c r="BR1309" s="303"/>
      <c r="BS1309" s="147" t="s">
        <v>27</v>
      </c>
      <c r="BT1309" s="335"/>
      <c r="BU1309" s="302"/>
      <c r="BV1309" s="302"/>
      <c r="BW1309" s="303"/>
    </row>
    <row r="1310" spans="1:75" ht="12.75" customHeight="1" x14ac:dyDescent="0.2">
      <c r="A1310" s="171">
        <v>30</v>
      </c>
      <c r="B1310" s="162" t="s">
        <v>19</v>
      </c>
      <c r="C1310" s="162" t="s">
        <v>216</v>
      </c>
      <c r="D1310" s="335"/>
      <c r="E1310" s="302"/>
      <c r="F1310" s="302"/>
      <c r="G1310" s="302"/>
      <c r="H1310" s="303"/>
      <c r="I1310" s="335"/>
      <c r="J1310" s="302"/>
      <c r="K1310" s="302"/>
      <c r="L1310" s="302"/>
      <c r="M1310" s="303"/>
      <c r="N1310" s="336" t="str">
        <f t="shared" si="121"/>
        <v/>
      </c>
      <c r="O1310" s="302"/>
      <c r="P1310" s="302"/>
      <c r="Q1310" s="303"/>
      <c r="R1310" s="335"/>
      <c r="S1310" s="302"/>
      <c r="T1310" s="303"/>
      <c r="U1310" s="335"/>
      <c r="V1310" s="302"/>
      <c r="W1310" s="303"/>
      <c r="X1310" s="336" t="str">
        <f t="shared" si="122"/>
        <v/>
      </c>
      <c r="Y1310" s="303"/>
      <c r="Z1310" s="335" t="str">
        <f t="shared" si="123"/>
        <v/>
      </c>
      <c r="AA1310" s="302"/>
      <c r="AB1310" s="303"/>
      <c r="AC1310" s="144"/>
      <c r="AD1310" s="145"/>
      <c r="AE1310" s="336"/>
      <c r="AF1310" s="302"/>
      <c r="AG1310" s="302"/>
      <c r="AH1310" s="303"/>
      <c r="AI1310" s="146"/>
      <c r="AJ1310" s="145"/>
      <c r="AK1310" s="336"/>
      <c r="AL1310" s="302"/>
      <c r="AM1310" s="302"/>
      <c r="AN1310" s="303"/>
      <c r="AO1310" s="146"/>
      <c r="AP1310" s="145"/>
      <c r="AQ1310" s="336"/>
      <c r="AR1310" s="302"/>
      <c r="AS1310" s="302"/>
      <c r="AT1310" s="303"/>
      <c r="AU1310" s="146"/>
      <c r="AV1310" s="145"/>
      <c r="AW1310" s="336"/>
      <c r="AX1310" s="302"/>
      <c r="AY1310" s="302"/>
      <c r="AZ1310" s="303"/>
      <c r="BA1310" s="146"/>
      <c r="BB1310" s="145"/>
      <c r="BC1310" s="336"/>
      <c r="BD1310" s="303"/>
      <c r="BE1310" s="163"/>
      <c r="BF1310" s="306"/>
      <c r="BG1310" s="302"/>
      <c r="BH1310" s="303"/>
      <c r="BI1310" s="336"/>
      <c r="BJ1310" s="303"/>
      <c r="BK1310" s="335" t="str">
        <f t="shared" si="124"/>
        <v/>
      </c>
      <c r="BL1310" s="302"/>
      <c r="BM1310" s="303"/>
      <c r="BN1310" s="306"/>
      <c r="BO1310" s="302"/>
      <c r="BP1310" s="303"/>
      <c r="BQ1310" s="306"/>
      <c r="BR1310" s="303"/>
      <c r="BS1310" s="147" t="s">
        <v>33</v>
      </c>
      <c r="BT1310" s="335"/>
      <c r="BU1310" s="302"/>
      <c r="BV1310" s="302"/>
      <c r="BW1310" s="303"/>
    </row>
    <row r="1311" spans="1:75" ht="12.75" customHeight="1" x14ac:dyDescent="0.2">
      <c r="A1311" s="171">
        <v>30</v>
      </c>
      <c r="B1311" s="162" t="s">
        <v>27</v>
      </c>
      <c r="C1311" s="162" t="s">
        <v>224</v>
      </c>
      <c r="D1311" s="335"/>
      <c r="E1311" s="302"/>
      <c r="F1311" s="302"/>
      <c r="G1311" s="302"/>
      <c r="H1311" s="303"/>
      <c r="I1311" s="335"/>
      <c r="J1311" s="302"/>
      <c r="K1311" s="302"/>
      <c r="L1311" s="302"/>
      <c r="M1311" s="303"/>
      <c r="N1311" s="336" t="str">
        <f t="shared" si="121"/>
        <v/>
      </c>
      <c r="O1311" s="302"/>
      <c r="P1311" s="302"/>
      <c r="Q1311" s="303"/>
      <c r="R1311" s="335"/>
      <c r="S1311" s="302"/>
      <c r="T1311" s="303"/>
      <c r="U1311" s="335"/>
      <c r="V1311" s="302"/>
      <c r="W1311" s="303"/>
      <c r="X1311" s="336" t="str">
        <f t="shared" si="122"/>
        <v/>
      </c>
      <c r="Y1311" s="303"/>
      <c r="Z1311" s="335" t="str">
        <f t="shared" si="123"/>
        <v/>
      </c>
      <c r="AA1311" s="302"/>
      <c r="AB1311" s="303"/>
      <c r="AC1311" s="144"/>
      <c r="AD1311" s="145"/>
      <c r="AE1311" s="336"/>
      <c r="AF1311" s="302"/>
      <c r="AG1311" s="302"/>
      <c r="AH1311" s="303"/>
      <c r="AI1311" s="146"/>
      <c r="AJ1311" s="145"/>
      <c r="AK1311" s="336"/>
      <c r="AL1311" s="302"/>
      <c r="AM1311" s="302"/>
      <c r="AN1311" s="303"/>
      <c r="AO1311" s="146"/>
      <c r="AP1311" s="145"/>
      <c r="AQ1311" s="336"/>
      <c r="AR1311" s="302"/>
      <c r="AS1311" s="302"/>
      <c r="AT1311" s="303"/>
      <c r="AU1311" s="146"/>
      <c r="AV1311" s="145"/>
      <c r="AW1311" s="336"/>
      <c r="AX1311" s="302"/>
      <c r="AY1311" s="302"/>
      <c r="AZ1311" s="303"/>
      <c r="BA1311" s="146"/>
      <c r="BB1311" s="145"/>
      <c r="BC1311" s="336"/>
      <c r="BD1311" s="303"/>
      <c r="BE1311" s="163"/>
      <c r="BF1311" s="306"/>
      <c r="BG1311" s="302"/>
      <c r="BH1311" s="303"/>
      <c r="BI1311" s="336"/>
      <c r="BJ1311" s="303"/>
      <c r="BK1311" s="335" t="str">
        <f t="shared" si="124"/>
        <v/>
      </c>
      <c r="BL1311" s="302"/>
      <c r="BM1311" s="303"/>
      <c r="BN1311" s="306"/>
      <c r="BO1311" s="302"/>
      <c r="BP1311" s="303"/>
      <c r="BQ1311" s="306"/>
      <c r="BR1311" s="303"/>
      <c r="BS1311" s="147" t="s">
        <v>47</v>
      </c>
      <c r="BT1311" s="335"/>
      <c r="BU1311" s="302"/>
      <c r="BV1311" s="302"/>
      <c r="BW1311" s="303"/>
    </row>
    <row r="1312" spans="1:75" ht="12.75" customHeight="1" x14ac:dyDescent="0.2">
      <c r="A1312" s="171">
        <v>30</v>
      </c>
      <c r="B1312" s="162" t="s">
        <v>33</v>
      </c>
      <c r="C1312" s="162" t="s">
        <v>232</v>
      </c>
      <c r="D1312" s="335"/>
      <c r="E1312" s="302"/>
      <c r="F1312" s="302"/>
      <c r="G1312" s="302"/>
      <c r="H1312" s="303"/>
      <c r="I1312" s="335"/>
      <c r="J1312" s="302"/>
      <c r="K1312" s="302"/>
      <c r="L1312" s="302"/>
      <c r="M1312" s="303"/>
      <c r="N1312" s="336" t="str">
        <f t="shared" si="121"/>
        <v/>
      </c>
      <c r="O1312" s="302"/>
      <c r="P1312" s="302"/>
      <c r="Q1312" s="303"/>
      <c r="R1312" s="335"/>
      <c r="S1312" s="302"/>
      <c r="T1312" s="303"/>
      <c r="U1312" s="335"/>
      <c r="V1312" s="302"/>
      <c r="W1312" s="303"/>
      <c r="X1312" s="336" t="str">
        <f t="shared" si="122"/>
        <v/>
      </c>
      <c r="Y1312" s="303"/>
      <c r="Z1312" s="335" t="str">
        <f t="shared" si="123"/>
        <v/>
      </c>
      <c r="AA1312" s="302"/>
      <c r="AB1312" s="303"/>
      <c r="AC1312" s="144"/>
      <c r="AD1312" s="145"/>
      <c r="AE1312" s="336"/>
      <c r="AF1312" s="302"/>
      <c r="AG1312" s="302"/>
      <c r="AH1312" s="303"/>
      <c r="AI1312" s="146"/>
      <c r="AJ1312" s="145"/>
      <c r="AK1312" s="336"/>
      <c r="AL1312" s="302"/>
      <c r="AM1312" s="302"/>
      <c r="AN1312" s="303"/>
      <c r="AO1312" s="146"/>
      <c r="AP1312" s="145"/>
      <c r="AQ1312" s="336"/>
      <c r="AR1312" s="302"/>
      <c r="AS1312" s="302"/>
      <c r="AT1312" s="303"/>
      <c r="AU1312" s="146"/>
      <c r="AV1312" s="145"/>
      <c r="AW1312" s="336"/>
      <c r="AX1312" s="302"/>
      <c r="AY1312" s="302"/>
      <c r="AZ1312" s="303"/>
      <c r="BA1312" s="146"/>
      <c r="BB1312" s="145"/>
      <c r="BC1312" s="336"/>
      <c r="BD1312" s="303"/>
      <c r="BE1312" s="163"/>
      <c r="BF1312" s="306"/>
      <c r="BG1312" s="302"/>
      <c r="BH1312" s="303"/>
      <c r="BI1312" s="336"/>
      <c r="BJ1312" s="303"/>
      <c r="BK1312" s="335" t="str">
        <f t="shared" si="124"/>
        <v/>
      </c>
      <c r="BL1312" s="302"/>
      <c r="BM1312" s="303"/>
      <c r="BN1312" s="306"/>
      <c r="BO1312" s="302"/>
      <c r="BP1312" s="303"/>
      <c r="BQ1312" s="306"/>
      <c r="BR1312" s="303"/>
      <c r="BS1312" s="147" t="s">
        <v>75</v>
      </c>
      <c r="BT1312" s="335"/>
      <c r="BU1312" s="302"/>
      <c r="BV1312" s="302"/>
      <c r="BW1312" s="303"/>
    </row>
    <row r="1313" spans="1:75" ht="12.75" customHeight="1" x14ac:dyDescent="0.2">
      <c r="A1313" s="171">
        <v>30</v>
      </c>
      <c r="B1313" s="162" t="s">
        <v>47</v>
      </c>
      <c r="C1313" s="162" t="s">
        <v>239</v>
      </c>
      <c r="D1313" s="335"/>
      <c r="E1313" s="302"/>
      <c r="F1313" s="302"/>
      <c r="G1313" s="302"/>
      <c r="H1313" s="303"/>
      <c r="I1313" s="335"/>
      <c r="J1313" s="302"/>
      <c r="K1313" s="302"/>
      <c r="L1313" s="302"/>
      <c r="M1313" s="303"/>
      <c r="N1313" s="336" t="str">
        <f t="shared" si="121"/>
        <v/>
      </c>
      <c r="O1313" s="302"/>
      <c r="P1313" s="302"/>
      <c r="Q1313" s="303"/>
      <c r="R1313" s="335"/>
      <c r="S1313" s="302"/>
      <c r="T1313" s="303"/>
      <c r="U1313" s="335"/>
      <c r="V1313" s="302"/>
      <c r="W1313" s="303"/>
      <c r="X1313" s="336" t="str">
        <f t="shared" si="122"/>
        <v/>
      </c>
      <c r="Y1313" s="303"/>
      <c r="Z1313" s="335" t="str">
        <f t="shared" si="123"/>
        <v/>
      </c>
      <c r="AA1313" s="302"/>
      <c r="AB1313" s="303"/>
      <c r="AC1313" s="144"/>
      <c r="AD1313" s="145"/>
      <c r="AE1313" s="336"/>
      <c r="AF1313" s="302"/>
      <c r="AG1313" s="302"/>
      <c r="AH1313" s="303"/>
      <c r="AI1313" s="146"/>
      <c r="AJ1313" s="145"/>
      <c r="AK1313" s="336"/>
      <c r="AL1313" s="302"/>
      <c r="AM1313" s="302"/>
      <c r="AN1313" s="303"/>
      <c r="AO1313" s="146"/>
      <c r="AP1313" s="145"/>
      <c r="AQ1313" s="336"/>
      <c r="AR1313" s="302"/>
      <c r="AS1313" s="302"/>
      <c r="AT1313" s="303"/>
      <c r="AU1313" s="146"/>
      <c r="AV1313" s="145"/>
      <c r="AW1313" s="336"/>
      <c r="AX1313" s="302"/>
      <c r="AY1313" s="302"/>
      <c r="AZ1313" s="303"/>
      <c r="BA1313" s="146"/>
      <c r="BB1313" s="145"/>
      <c r="BC1313" s="336"/>
      <c r="BD1313" s="303"/>
      <c r="BE1313" s="163"/>
      <c r="BF1313" s="306"/>
      <c r="BG1313" s="302"/>
      <c r="BH1313" s="303"/>
      <c r="BI1313" s="336"/>
      <c r="BJ1313" s="303"/>
      <c r="BK1313" s="335" t="str">
        <f t="shared" si="124"/>
        <v/>
      </c>
      <c r="BL1313" s="302"/>
      <c r="BM1313" s="303"/>
      <c r="BN1313" s="306"/>
      <c r="BO1313" s="302"/>
      <c r="BP1313" s="303"/>
      <c r="BQ1313" s="306"/>
      <c r="BR1313" s="303"/>
      <c r="BS1313" s="147" t="s">
        <v>87</v>
      </c>
      <c r="BT1313" s="335"/>
      <c r="BU1313" s="302"/>
      <c r="BV1313" s="302"/>
      <c r="BW1313" s="303"/>
    </row>
    <row r="1314" spans="1:75" ht="12.75" customHeight="1" x14ac:dyDescent="0.2">
      <c r="A1314" s="171">
        <v>30</v>
      </c>
      <c r="B1314" s="164" t="s">
        <v>75</v>
      </c>
      <c r="C1314" s="164" t="s">
        <v>245</v>
      </c>
      <c r="D1314" s="320"/>
      <c r="E1314" s="294"/>
      <c r="F1314" s="294"/>
      <c r="G1314" s="294"/>
      <c r="H1314" s="295"/>
      <c r="I1314" s="320"/>
      <c r="J1314" s="294"/>
      <c r="K1314" s="294"/>
      <c r="L1314" s="294"/>
      <c r="M1314" s="295"/>
      <c r="N1314" s="334" t="str">
        <f t="shared" si="121"/>
        <v/>
      </c>
      <c r="O1314" s="294"/>
      <c r="P1314" s="294"/>
      <c r="Q1314" s="295"/>
      <c r="R1314" s="320"/>
      <c r="S1314" s="294"/>
      <c r="T1314" s="295"/>
      <c r="U1314" s="320"/>
      <c r="V1314" s="294"/>
      <c r="W1314" s="295"/>
      <c r="X1314" s="334" t="str">
        <f t="shared" si="122"/>
        <v/>
      </c>
      <c r="Y1314" s="295"/>
      <c r="Z1314" s="320" t="str">
        <f t="shared" si="123"/>
        <v/>
      </c>
      <c r="AA1314" s="294"/>
      <c r="AB1314" s="295"/>
      <c r="AC1314" s="151"/>
      <c r="AD1314" s="152"/>
      <c r="AE1314" s="334"/>
      <c r="AF1314" s="294"/>
      <c r="AG1314" s="294"/>
      <c r="AH1314" s="295"/>
      <c r="AI1314" s="153"/>
      <c r="AJ1314" s="152"/>
      <c r="AK1314" s="334"/>
      <c r="AL1314" s="294"/>
      <c r="AM1314" s="294"/>
      <c r="AN1314" s="295"/>
      <c r="AO1314" s="153"/>
      <c r="AP1314" s="152"/>
      <c r="AQ1314" s="334"/>
      <c r="AR1314" s="294"/>
      <c r="AS1314" s="294"/>
      <c r="AT1314" s="295"/>
      <c r="AU1314" s="153"/>
      <c r="AV1314" s="152"/>
      <c r="AW1314" s="334"/>
      <c r="AX1314" s="294"/>
      <c r="AY1314" s="294"/>
      <c r="AZ1314" s="295"/>
      <c r="BA1314" s="153"/>
      <c r="BB1314" s="152"/>
      <c r="BC1314" s="334"/>
      <c r="BD1314" s="295"/>
      <c r="BE1314" s="165"/>
      <c r="BF1314" s="298"/>
      <c r="BG1314" s="294"/>
      <c r="BH1314" s="295"/>
      <c r="BI1314" s="334"/>
      <c r="BJ1314" s="295"/>
      <c r="BK1314" s="320" t="str">
        <f t="shared" si="124"/>
        <v/>
      </c>
      <c r="BL1314" s="294"/>
      <c r="BM1314" s="295"/>
      <c r="BN1314" s="298"/>
      <c r="BO1314" s="294"/>
      <c r="BP1314" s="295"/>
      <c r="BQ1314" s="298"/>
      <c r="BR1314" s="295"/>
      <c r="BS1314" s="154" t="s">
        <v>94</v>
      </c>
      <c r="BT1314" s="320"/>
      <c r="BU1314" s="294"/>
      <c r="BV1314" s="294"/>
      <c r="BW1314" s="295"/>
    </row>
    <row r="1315" spans="1:75" ht="12.75" customHeight="1" x14ac:dyDescent="0.2">
      <c r="A1315" s="171">
        <v>30</v>
      </c>
      <c r="B1315" s="321"/>
      <c r="C1315" s="322"/>
      <c r="D1315" s="322"/>
      <c r="E1315" s="322"/>
      <c r="F1315" s="322"/>
      <c r="G1315" s="322"/>
      <c r="H1315" s="322"/>
      <c r="I1315" s="322"/>
      <c r="J1315" s="322"/>
      <c r="K1315" s="322"/>
      <c r="L1315" s="322"/>
      <c r="M1315" s="322"/>
      <c r="N1315" s="322"/>
      <c r="O1315" s="322"/>
      <c r="P1315" s="322"/>
      <c r="Q1315" s="322"/>
      <c r="R1315" s="322"/>
      <c r="S1315" s="322"/>
      <c r="T1315" s="322"/>
      <c r="U1315" s="322"/>
      <c r="V1315" s="322"/>
      <c r="W1315" s="322"/>
      <c r="X1315" s="322"/>
      <c r="Y1315" s="322"/>
      <c r="Z1315" s="322"/>
      <c r="AA1315" s="322"/>
      <c r="AB1315" s="322"/>
      <c r="AC1315" s="322"/>
      <c r="AD1315" s="322"/>
      <c r="AE1315" s="322"/>
      <c r="AF1315" s="322"/>
      <c r="AG1315" s="322"/>
      <c r="AH1315" s="322"/>
      <c r="AI1315" s="322"/>
      <c r="AJ1315" s="322"/>
      <c r="AK1315" s="322"/>
      <c r="AL1315" s="322"/>
      <c r="AM1315" s="322"/>
      <c r="AN1315" s="322"/>
      <c r="AO1315" s="322"/>
      <c r="AP1315" s="322"/>
      <c r="AQ1315" s="322"/>
      <c r="AR1315" s="322"/>
      <c r="AS1315" s="322"/>
      <c r="AT1315" s="322"/>
      <c r="AU1315" s="322"/>
      <c r="AV1315" s="322"/>
      <c r="AW1315" s="322"/>
      <c r="AX1315" s="322"/>
      <c r="AY1315" s="322"/>
      <c r="AZ1315" s="322"/>
      <c r="BA1315" s="322"/>
      <c r="BB1315" s="322"/>
      <c r="BC1315" s="322"/>
      <c r="BD1315" s="322"/>
      <c r="BE1315" s="322"/>
      <c r="BF1315" s="322"/>
      <c r="BG1315" s="322"/>
      <c r="BH1315" s="322"/>
      <c r="BI1315" s="322"/>
      <c r="BJ1315" s="322"/>
      <c r="BK1315" s="322"/>
      <c r="BL1315" s="322"/>
      <c r="BM1315" s="322"/>
      <c r="BN1315" s="322"/>
      <c r="BO1315" s="322"/>
      <c r="BP1315" s="322"/>
      <c r="BQ1315" s="322"/>
      <c r="BR1315" s="322"/>
      <c r="BS1315" s="322"/>
      <c r="BT1315" s="322"/>
      <c r="BU1315" s="322"/>
      <c r="BV1315" s="322"/>
      <c r="BW1315" s="322"/>
    </row>
    <row r="1316" spans="1:75" ht="12.75" customHeight="1" x14ac:dyDescent="0.2">
      <c r="A1316" s="171">
        <v>30</v>
      </c>
      <c r="B1316" s="323" t="s">
        <v>247</v>
      </c>
      <c r="C1316" s="324"/>
      <c r="D1316" s="324"/>
      <c r="E1316" s="324"/>
      <c r="F1316" s="324"/>
      <c r="G1316" s="324"/>
      <c r="H1316" s="324"/>
      <c r="I1316" s="324"/>
      <c r="J1316" s="324"/>
      <c r="K1316" s="324"/>
      <c r="L1316" s="324"/>
      <c r="M1316" s="324"/>
      <c r="N1316" s="324"/>
      <c r="O1316" s="324"/>
      <c r="P1316" s="324"/>
      <c r="Q1316" s="324"/>
      <c r="R1316" s="324"/>
      <c r="S1316" s="324"/>
      <c r="T1316" s="324"/>
      <c r="U1316" s="324"/>
      <c r="V1316" s="324"/>
      <c r="W1316" s="324"/>
      <c r="X1316" s="324"/>
      <c r="Y1316" s="324"/>
      <c r="Z1316" s="324"/>
      <c r="AA1316" s="324"/>
      <c r="AB1316" s="324"/>
      <c r="AC1316" s="324"/>
      <c r="AD1316" s="324"/>
      <c r="AE1316" s="324"/>
      <c r="AF1316" s="324"/>
      <c r="AG1316" s="324"/>
      <c r="AH1316" s="324"/>
      <c r="AI1316" s="324"/>
      <c r="AJ1316" s="324"/>
      <c r="AK1316" s="324"/>
      <c r="AL1316" s="324"/>
      <c r="AM1316" s="324"/>
      <c r="AN1316" s="324"/>
      <c r="AO1316" s="324"/>
      <c r="AP1316" s="324"/>
      <c r="AQ1316" s="324"/>
      <c r="AR1316" s="324"/>
      <c r="AS1316" s="324"/>
      <c r="AT1316" s="324"/>
      <c r="AU1316" s="324"/>
      <c r="AV1316" s="324"/>
      <c r="AW1316" s="324"/>
      <c r="AX1316" s="324"/>
      <c r="AY1316" s="324"/>
      <c r="AZ1316" s="324"/>
      <c r="BA1316" s="324"/>
      <c r="BB1316" s="324"/>
      <c r="BC1316" s="324"/>
      <c r="BD1316" s="324"/>
      <c r="BE1316" s="324"/>
      <c r="BF1316" s="324"/>
      <c r="BG1316" s="324"/>
      <c r="BH1316" s="324"/>
      <c r="BI1316" s="324"/>
      <c r="BJ1316" s="325" t="s">
        <v>248</v>
      </c>
      <c r="BK1316" s="326"/>
      <c r="BL1316" s="326"/>
      <c r="BM1316" s="326"/>
      <c r="BN1316" s="326"/>
      <c r="BO1316" s="326"/>
      <c r="BP1316" s="326"/>
      <c r="BQ1316" s="326"/>
      <c r="BR1316" s="326"/>
      <c r="BS1316" s="326"/>
      <c r="BT1316" s="326"/>
      <c r="BU1316" s="326"/>
      <c r="BV1316" s="326"/>
      <c r="BW1316" s="327"/>
    </row>
    <row r="1317" spans="1:75" ht="12.75" customHeight="1" x14ac:dyDescent="0.2">
      <c r="A1317" s="171">
        <v>30</v>
      </c>
      <c r="B1317" s="331" t="s">
        <v>249</v>
      </c>
      <c r="C1317" s="316"/>
      <c r="D1317" s="332" t="s">
        <v>250</v>
      </c>
      <c r="E1317" s="316"/>
      <c r="F1317" s="333" t="s">
        <v>251</v>
      </c>
      <c r="G1317" s="315"/>
      <c r="H1317" s="315"/>
      <c r="I1317" s="316"/>
      <c r="J1317" s="333" t="s">
        <v>252</v>
      </c>
      <c r="K1317" s="315"/>
      <c r="L1317" s="315"/>
      <c r="M1317" s="318"/>
      <c r="N1317" s="331" t="s">
        <v>249</v>
      </c>
      <c r="O1317" s="316"/>
      <c r="P1317" s="332" t="s">
        <v>250</v>
      </c>
      <c r="Q1317" s="316"/>
      <c r="R1317" s="333" t="s">
        <v>251</v>
      </c>
      <c r="S1317" s="315"/>
      <c r="T1317" s="315"/>
      <c r="U1317" s="316"/>
      <c r="V1317" s="333" t="s">
        <v>252</v>
      </c>
      <c r="W1317" s="315"/>
      <c r="X1317" s="315"/>
      <c r="Y1317" s="318"/>
      <c r="Z1317" s="331" t="s">
        <v>249</v>
      </c>
      <c r="AA1317" s="316"/>
      <c r="AB1317" s="332" t="s">
        <v>250</v>
      </c>
      <c r="AC1317" s="316"/>
      <c r="AD1317" s="333" t="s">
        <v>251</v>
      </c>
      <c r="AE1317" s="315"/>
      <c r="AF1317" s="315"/>
      <c r="AG1317" s="316"/>
      <c r="AH1317" s="333" t="s">
        <v>252</v>
      </c>
      <c r="AI1317" s="315"/>
      <c r="AJ1317" s="315"/>
      <c r="AK1317" s="318"/>
      <c r="AL1317" s="331" t="s">
        <v>249</v>
      </c>
      <c r="AM1317" s="316"/>
      <c r="AN1317" s="332" t="s">
        <v>250</v>
      </c>
      <c r="AO1317" s="316"/>
      <c r="AP1317" s="333" t="s">
        <v>251</v>
      </c>
      <c r="AQ1317" s="315"/>
      <c r="AR1317" s="315"/>
      <c r="AS1317" s="316"/>
      <c r="AT1317" s="333" t="s">
        <v>252</v>
      </c>
      <c r="AU1317" s="315"/>
      <c r="AV1317" s="315"/>
      <c r="AW1317" s="318"/>
      <c r="AX1317" s="331" t="s">
        <v>249</v>
      </c>
      <c r="AY1317" s="316"/>
      <c r="AZ1317" s="332" t="s">
        <v>250</v>
      </c>
      <c r="BA1317" s="316"/>
      <c r="BB1317" s="333" t="s">
        <v>251</v>
      </c>
      <c r="BC1317" s="315"/>
      <c r="BD1317" s="315"/>
      <c r="BE1317" s="316"/>
      <c r="BF1317" s="333" t="s">
        <v>253</v>
      </c>
      <c r="BG1317" s="315"/>
      <c r="BH1317" s="315"/>
      <c r="BI1317" s="318"/>
      <c r="BJ1317" s="328"/>
      <c r="BK1317" s="329"/>
      <c r="BL1317" s="329"/>
      <c r="BM1317" s="329"/>
      <c r="BN1317" s="329"/>
      <c r="BO1317" s="329"/>
      <c r="BP1317" s="329"/>
      <c r="BQ1317" s="329"/>
      <c r="BR1317" s="329"/>
      <c r="BS1317" s="329"/>
      <c r="BT1317" s="329"/>
      <c r="BU1317" s="329"/>
      <c r="BV1317" s="329"/>
      <c r="BW1317" s="330"/>
    </row>
    <row r="1318" spans="1:75" ht="12.75" customHeight="1" x14ac:dyDescent="0.2">
      <c r="A1318" s="171">
        <v>30</v>
      </c>
      <c r="B1318" s="319"/>
      <c r="C1318" s="310"/>
      <c r="D1318" s="309"/>
      <c r="E1318" s="310"/>
      <c r="F1318" s="311"/>
      <c r="G1318" s="312"/>
      <c r="H1318" s="312"/>
      <c r="I1318" s="310"/>
      <c r="J1318" s="311"/>
      <c r="K1318" s="312"/>
      <c r="L1318" s="312"/>
      <c r="M1318" s="313"/>
      <c r="N1318" s="319"/>
      <c r="O1318" s="310"/>
      <c r="P1318" s="309"/>
      <c r="Q1318" s="310"/>
      <c r="R1318" s="311"/>
      <c r="S1318" s="312"/>
      <c r="T1318" s="312"/>
      <c r="U1318" s="310"/>
      <c r="V1318" s="311"/>
      <c r="W1318" s="312"/>
      <c r="X1318" s="312"/>
      <c r="Y1318" s="313"/>
      <c r="Z1318" s="319"/>
      <c r="AA1318" s="310"/>
      <c r="AB1318" s="309"/>
      <c r="AC1318" s="310"/>
      <c r="AD1318" s="311"/>
      <c r="AE1318" s="312"/>
      <c r="AF1318" s="312"/>
      <c r="AG1318" s="310"/>
      <c r="AH1318" s="311"/>
      <c r="AI1318" s="312"/>
      <c r="AJ1318" s="312"/>
      <c r="AK1318" s="313"/>
      <c r="AL1318" s="319"/>
      <c r="AM1318" s="310"/>
      <c r="AN1318" s="309"/>
      <c r="AO1318" s="310"/>
      <c r="AP1318" s="311"/>
      <c r="AQ1318" s="312"/>
      <c r="AR1318" s="312"/>
      <c r="AS1318" s="310"/>
      <c r="AT1318" s="311"/>
      <c r="AU1318" s="312"/>
      <c r="AV1318" s="312"/>
      <c r="AW1318" s="313"/>
      <c r="AX1318" s="319"/>
      <c r="AY1318" s="310"/>
      <c r="AZ1318" s="309"/>
      <c r="BA1318" s="310"/>
      <c r="BB1318" s="311"/>
      <c r="BC1318" s="312"/>
      <c r="BD1318" s="312"/>
      <c r="BE1318" s="310"/>
      <c r="BF1318" s="311"/>
      <c r="BG1318" s="312"/>
      <c r="BH1318" s="312"/>
      <c r="BI1318" s="313"/>
      <c r="BJ1318" s="314" t="s">
        <v>255</v>
      </c>
      <c r="BK1318" s="315"/>
      <c r="BL1318" s="315"/>
      <c r="BM1318" s="315"/>
      <c r="BN1318" s="315"/>
      <c r="BO1318" s="315"/>
      <c r="BP1318" s="315"/>
      <c r="BQ1318" s="315"/>
      <c r="BR1318" s="315"/>
      <c r="BS1318" s="316"/>
      <c r="BT1318" s="317" t="str">
        <f>IF(MAX(R1254:T1270,R1291:T1297)=0,"",MAX(R1254:T1270,R1291:T1297))</f>
        <v/>
      </c>
      <c r="BU1318" s="315"/>
      <c r="BV1318" s="315"/>
      <c r="BW1318" s="318"/>
    </row>
    <row r="1319" spans="1:75" ht="12.75" customHeight="1" x14ac:dyDescent="0.2">
      <c r="A1319" s="171">
        <v>30</v>
      </c>
      <c r="B1319" s="306"/>
      <c r="C1319" s="300"/>
      <c r="D1319" s="299"/>
      <c r="E1319" s="300"/>
      <c r="F1319" s="301"/>
      <c r="G1319" s="302"/>
      <c r="H1319" s="302"/>
      <c r="I1319" s="300"/>
      <c r="J1319" s="301"/>
      <c r="K1319" s="302"/>
      <c r="L1319" s="302"/>
      <c r="M1319" s="303"/>
      <c r="N1319" s="306"/>
      <c r="O1319" s="300"/>
      <c r="P1319" s="299"/>
      <c r="Q1319" s="300"/>
      <c r="R1319" s="301"/>
      <c r="S1319" s="302"/>
      <c r="T1319" s="302"/>
      <c r="U1319" s="300"/>
      <c r="V1319" s="301"/>
      <c r="W1319" s="302"/>
      <c r="X1319" s="302"/>
      <c r="Y1319" s="303"/>
      <c r="Z1319" s="306"/>
      <c r="AA1319" s="300"/>
      <c r="AB1319" s="299"/>
      <c r="AC1319" s="300"/>
      <c r="AD1319" s="301"/>
      <c r="AE1319" s="302"/>
      <c r="AF1319" s="302"/>
      <c r="AG1319" s="300"/>
      <c r="AH1319" s="301"/>
      <c r="AI1319" s="302"/>
      <c r="AJ1319" s="302"/>
      <c r="AK1319" s="303"/>
      <c r="AL1319" s="306"/>
      <c r="AM1319" s="300"/>
      <c r="AN1319" s="299"/>
      <c r="AO1319" s="300"/>
      <c r="AP1319" s="301"/>
      <c r="AQ1319" s="302"/>
      <c r="AR1319" s="302"/>
      <c r="AS1319" s="300"/>
      <c r="AT1319" s="301"/>
      <c r="AU1319" s="302"/>
      <c r="AV1319" s="302"/>
      <c r="AW1319" s="303"/>
      <c r="AX1319" s="306"/>
      <c r="AY1319" s="300"/>
      <c r="AZ1319" s="299"/>
      <c r="BA1319" s="300"/>
      <c r="BB1319" s="301"/>
      <c r="BC1319" s="302"/>
      <c r="BD1319" s="302"/>
      <c r="BE1319" s="300"/>
      <c r="BF1319" s="301"/>
      <c r="BG1319" s="302"/>
      <c r="BH1319" s="302"/>
      <c r="BI1319" s="303"/>
      <c r="BJ1319" s="304" t="s">
        <v>256</v>
      </c>
      <c r="BK1319" s="302"/>
      <c r="BL1319" s="302"/>
      <c r="BM1319" s="302"/>
      <c r="BN1319" s="302"/>
      <c r="BO1319" s="302"/>
      <c r="BP1319" s="302"/>
      <c r="BQ1319" s="302"/>
      <c r="BR1319" s="302"/>
      <c r="BS1319" s="300"/>
      <c r="BT1319" s="305" t="str">
        <f>IF(MIN(R1254:T1270,R1291:T1297)=0,"",MIN(R1254:T1270,R1291:T1297))</f>
        <v/>
      </c>
      <c r="BU1319" s="302"/>
      <c r="BV1319" s="302"/>
      <c r="BW1319" s="303"/>
    </row>
    <row r="1320" spans="1:75" ht="12.75" customHeight="1" x14ac:dyDescent="0.2">
      <c r="A1320" s="171">
        <v>30</v>
      </c>
      <c r="B1320" s="306"/>
      <c r="C1320" s="300"/>
      <c r="D1320" s="299"/>
      <c r="E1320" s="300"/>
      <c r="F1320" s="301"/>
      <c r="G1320" s="302"/>
      <c r="H1320" s="302"/>
      <c r="I1320" s="300"/>
      <c r="J1320" s="301"/>
      <c r="K1320" s="302"/>
      <c r="L1320" s="302"/>
      <c r="M1320" s="303"/>
      <c r="N1320" s="306"/>
      <c r="O1320" s="300"/>
      <c r="P1320" s="299"/>
      <c r="Q1320" s="300"/>
      <c r="R1320" s="301"/>
      <c r="S1320" s="302"/>
      <c r="T1320" s="302"/>
      <c r="U1320" s="300"/>
      <c r="V1320" s="301"/>
      <c r="W1320" s="302"/>
      <c r="X1320" s="302"/>
      <c r="Y1320" s="303"/>
      <c r="Z1320" s="306"/>
      <c r="AA1320" s="300"/>
      <c r="AB1320" s="299"/>
      <c r="AC1320" s="300"/>
      <c r="AD1320" s="301"/>
      <c r="AE1320" s="302"/>
      <c r="AF1320" s="302"/>
      <c r="AG1320" s="300"/>
      <c r="AH1320" s="301"/>
      <c r="AI1320" s="302"/>
      <c r="AJ1320" s="302"/>
      <c r="AK1320" s="303"/>
      <c r="AL1320" s="306"/>
      <c r="AM1320" s="300"/>
      <c r="AN1320" s="299"/>
      <c r="AO1320" s="300"/>
      <c r="AP1320" s="301"/>
      <c r="AQ1320" s="302"/>
      <c r="AR1320" s="302"/>
      <c r="AS1320" s="300"/>
      <c r="AT1320" s="301"/>
      <c r="AU1320" s="302"/>
      <c r="AV1320" s="302"/>
      <c r="AW1320" s="303"/>
      <c r="AX1320" s="306"/>
      <c r="AY1320" s="300"/>
      <c r="AZ1320" s="299"/>
      <c r="BA1320" s="300"/>
      <c r="BB1320" s="301"/>
      <c r="BC1320" s="302"/>
      <c r="BD1320" s="302"/>
      <c r="BE1320" s="300"/>
      <c r="BF1320" s="301"/>
      <c r="BG1320" s="302"/>
      <c r="BH1320" s="302"/>
      <c r="BI1320" s="303"/>
      <c r="BJ1320" s="304" t="s">
        <v>257</v>
      </c>
      <c r="BK1320" s="302"/>
      <c r="BL1320" s="302"/>
      <c r="BM1320" s="302"/>
      <c r="BN1320" s="302"/>
      <c r="BO1320" s="302"/>
      <c r="BP1320" s="302"/>
      <c r="BQ1320" s="302"/>
      <c r="BR1320" s="302"/>
      <c r="BS1320" s="300"/>
      <c r="BT1320" s="307" t="str">
        <f ca="1">IF(BT1321="","",IF(ISERROR(MATCH(BT1321,BK1254:BK1270,0))=TRUE,OFFSET(BK1290,MATCH(BT1321,BK1291:BK1297,0),-5),OFFSET(BK1253,MATCH(BT1321,BK1254:BK1270,0),-5)))</f>
        <v/>
      </c>
      <c r="BU1320" s="302"/>
      <c r="BV1320" s="302"/>
      <c r="BW1320" s="303"/>
    </row>
    <row r="1321" spans="1:75" ht="12.75" customHeight="1" x14ac:dyDescent="0.2">
      <c r="A1321" s="171">
        <v>30</v>
      </c>
      <c r="B1321" s="306"/>
      <c r="C1321" s="300"/>
      <c r="D1321" s="299"/>
      <c r="E1321" s="300"/>
      <c r="F1321" s="301"/>
      <c r="G1321" s="302"/>
      <c r="H1321" s="302"/>
      <c r="I1321" s="300"/>
      <c r="J1321" s="301"/>
      <c r="K1321" s="302"/>
      <c r="L1321" s="302"/>
      <c r="M1321" s="303"/>
      <c r="N1321" s="306"/>
      <c r="O1321" s="300"/>
      <c r="P1321" s="299"/>
      <c r="Q1321" s="300"/>
      <c r="R1321" s="301"/>
      <c r="S1321" s="302"/>
      <c r="T1321" s="302"/>
      <c r="U1321" s="300"/>
      <c r="V1321" s="301"/>
      <c r="W1321" s="302"/>
      <c r="X1321" s="302"/>
      <c r="Y1321" s="303"/>
      <c r="Z1321" s="306"/>
      <c r="AA1321" s="300"/>
      <c r="AB1321" s="299"/>
      <c r="AC1321" s="300"/>
      <c r="AD1321" s="301"/>
      <c r="AE1321" s="302"/>
      <c r="AF1321" s="302"/>
      <c r="AG1321" s="300"/>
      <c r="AH1321" s="301"/>
      <c r="AI1321" s="302"/>
      <c r="AJ1321" s="302"/>
      <c r="AK1321" s="303"/>
      <c r="AL1321" s="306"/>
      <c r="AM1321" s="300"/>
      <c r="AN1321" s="299"/>
      <c r="AO1321" s="300"/>
      <c r="AP1321" s="301"/>
      <c r="AQ1321" s="302"/>
      <c r="AR1321" s="302"/>
      <c r="AS1321" s="300"/>
      <c r="AT1321" s="301"/>
      <c r="AU1321" s="302"/>
      <c r="AV1321" s="302"/>
      <c r="AW1321" s="303"/>
      <c r="AX1321" s="306"/>
      <c r="AY1321" s="300"/>
      <c r="AZ1321" s="299"/>
      <c r="BA1321" s="300"/>
      <c r="BB1321" s="301"/>
      <c r="BC1321" s="302"/>
      <c r="BD1321" s="302"/>
      <c r="BE1321" s="300"/>
      <c r="BF1321" s="301"/>
      <c r="BG1321" s="302"/>
      <c r="BH1321" s="302"/>
      <c r="BI1321" s="303"/>
      <c r="BJ1321" s="308" t="s">
        <v>258</v>
      </c>
      <c r="BK1321" s="302"/>
      <c r="BL1321" s="302"/>
      <c r="BM1321" s="302"/>
      <c r="BN1321" s="302"/>
      <c r="BO1321" s="302"/>
      <c r="BP1321" s="302"/>
      <c r="BQ1321" s="302"/>
      <c r="BR1321" s="302"/>
      <c r="BS1321" s="300"/>
      <c r="BT1321" s="305" t="str">
        <f>IF(MAX(BK1254:BM1270,BK1291:BM1297)=0,"",MAX(BK1254:BM1270,BK1291:BM1297))</f>
        <v/>
      </c>
      <c r="BU1321" s="302"/>
      <c r="BV1321" s="302"/>
      <c r="BW1321" s="303"/>
    </row>
    <row r="1322" spans="1:75" ht="12.75" customHeight="1" x14ac:dyDescent="0.2">
      <c r="A1322" s="171">
        <v>30</v>
      </c>
      <c r="B1322" s="306"/>
      <c r="C1322" s="300"/>
      <c r="D1322" s="299"/>
      <c r="E1322" s="300"/>
      <c r="F1322" s="301"/>
      <c r="G1322" s="302"/>
      <c r="H1322" s="302"/>
      <c r="I1322" s="300"/>
      <c r="J1322" s="301"/>
      <c r="K1322" s="302"/>
      <c r="L1322" s="302"/>
      <c r="M1322" s="303"/>
      <c r="N1322" s="306"/>
      <c r="O1322" s="300"/>
      <c r="P1322" s="299"/>
      <c r="Q1322" s="300"/>
      <c r="R1322" s="301"/>
      <c r="S1322" s="302"/>
      <c r="T1322" s="302"/>
      <c r="U1322" s="300"/>
      <c r="V1322" s="301"/>
      <c r="W1322" s="302"/>
      <c r="X1322" s="302"/>
      <c r="Y1322" s="303"/>
      <c r="Z1322" s="306"/>
      <c r="AA1322" s="300"/>
      <c r="AB1322" s="299"/>
      <c r="AC1322" s="300"/>
      <c r="AD1322" s="301"/>
      <c r="AE1322" s="302"/>
      <c r="AF1322" s="302"/>
      <c r="AG1322" s="300"/>
      <c r="AH1322" s="301"/>
      <c r="AI1322" s="302"/>
      <c r="AJ1322" s="302"/>
      <c r="AK1322" s="303"/>
      <c r="AL1322" s="306"/>
      <c r="AM1322" s="300"/>
      <c r="AN1322" s="299"/>
      <c r="AO1322" s="300"/>
      <c r="AP1322" s="301"/>
      <c r="AQ1322" s="302"/>
      <c r="AR1322" s="302"/>
      <c r="AS1322" s="300"/>
      <c r="AT1322" s="301"/>
      <c r="AU1322" s="302"/>
      <c r="AV1322" s="302"/>
      <c r="AW1322" s="303"/>
      <c r="AX1322" s="306"/>
      <c r="AY1322" s="300"/>
      <c r="AZ1322" s="299"/>
      <c r="BA1322" s="300"/>
      <c r="BB1322" s="301"/>
      <c r="BC1322" s="302"/>
      <c r="BD1322" s="302"/>
      <c r="BE1322" s="300"/>
      <c r="BF1322" s="301"/>
      <c r="BG1322" s="302"/>
      <c r="BH1322" s="302"/>
      <c r="BI1322" s="303"/>
      <c r="BJ1322" s="304" t="s">
        <v>261</v>
      </c>
      <c r="BK1322" s="302"/>
      <c r="BL1322" s="302"/>
      <c r="BM1322" s="302"/>
      <c r="BN1322" s="302"/>
      <c r="BO1322" s="302"/>
      <c r="BP1322" s="302"/>
      <c r="BQ1322" s="302"/>
      <c r="BR1322" s="302"/>
      <c r="BS1322" s="300"/>
      <c r="BT1322" s="305"/>
      <c r="BU1322" s="300"/>
      <c r="BV1322" s="305"/>
      <c r="BW1322" s="303"/>
    </row>
    <row r="1323" spans="1:75" ht="12.75" customHeight="1" x14ac:dyDescent="0.2">
      <c r="A1323" s="171">
        <v>30</v>
      </c>
      <c r="B1323" s="306"/>
      <c r="C1323" s="300"/>
      <c r="D1323" s="299"/>
      <c r="E1323" s="300"/>
      <c r="F1323" s="301"/>
      <c r="G1323" s="302"/>
      <c r="H1323" s="302"/>
      <c r="I1323" s="300"/>
      <c r="J1323" s="301"/>
      <c r="K1323" s="302"/>
      <c r="L1323" s="302"/>
      <c r="M1323" s="303"/>
      <c r="N1323" s="306"/>
      <c r="O1323" s="300"/>
      <c r="P1323" s="299"/>
      <c r="Q1323" s="300"/>
      <c r="R1323" s="301"/>
      <c r="S1323" s="302"/>
      <c r="T1323" s="302"/>
      <c r="U1323" s="300"/>
      <c r="V1323" s="301"/>
      <c r="W1323" s="302"/>
      <c r="X1323" s="302"/>
      <c r="Y1323" s="303"/>
      <c r="Z1323" s="306"/>
      <c r="AA1323" s="300"/>
      <c r="AB1323" s="299"/>
      <c r="AC1323" s="300"/>
      <c r="AD1323" s="301"/>
      <c r="AE1323" s="302"/>
      <c r="AF1323" s="302"/>
      <c r="AG1323" s="300"/>
      <c r="AH1323" s="301"/>
      <c r="AI1323" s="302"/>
      <c r="AJ1323" s="302"/>
      <c r="AK1323" s="303"/>
      <c r="AL1323" s="306"/>
      <c r="AM1323" s="300"/>
      <c r="AN1323" s="299"/>
      <c r="AO1323" s="300"/>
      <c r="AP1323" s="301"/>
      <c r="AQ1323" s="302"/>
      <c r="AR1323" s="302"/>
      <c r="AS1323" s="300"/>
      <c r="AT1323" s="301"/>
      <c r="AU1323" s="302"/>
      <c r="AV1323" s="302"/>
      <c r="AW1323" s="303"/>
      <c r="AX1323" s="306"/>
      <c r="AY1323" s="300"/>
      <c r="AZ1323" s="299"/>
      <c r="BA1323" s="300"/>
      <c r="BB1323" s="301"/>
      <c r="BC1323" s="302"/>
      <c r="BD1323" s="302"/>
      <c r="BE1323" s="300"/>
      <c r="BF1323" s="301"/>
      <c r="BG1323" s="302"/>
      <c r="BH1323" s="302"/>
      <c r="BI1323" s="303"/>
      <c r="BJ1323" s="304" t="s">
        <v>263</v>
      </c>
      <c r="BK1323" s="302"/>
      <c r="BL1323" s="302"/>
      <c r="BM1323" s="302"/>
      <c r="BN1323" s="302"/>
      <c r="BO1323" s="302"/>
      <c r="BP1323" s="302"/>
      <c r="BQ1323" s="302"/>
      <c r="BR1323" s="302"/>
      <c r="BS1323" s="300"/>
      <c r="BT1323" s="305" t="str">
        <f>IF(COUNTBLANK(BT1291:BW1314)=96,"",(SUM(BT1293+BT1296+BT1299+BT1302+BT1305+BT1308+BT1311+BT1314)))</f>
        <v/>
      </c>
      <c r="BU1323" s="302"/>
      <c r="BV1323" s="302"/>
      <c r="BW1323" s="303"/>
    </row>
    <row r="1324" spans="1:75" ht="12.75" customHeight="1" x14ac:dyDescent="0.2">
      <c r="A1324" s="171">
        <v>30</v>
      </c>
      <c r="B1324" s="298"/>
      <c r="C1324" s="292"/>
      <c r="D1324" s="291"/>
      <c r="E1324" s="292"/>
      <c r="F1324" s="293"/>
      <c r="G1324" s="294"/>
      <c r="H1324" s="294"/>
      <c r="I1324" s="292"/>
      <c r="J1324" s="293"/>
      <c r="K1324" s="294"/>
      <c r="L1324" s="294"/>
      <c r="M1324" s="295"/>
      <c r="N1324" s="298"/>
      <c r="O1324" s="292"/>
      <c r="P1324" s="291"/>
      <c r="Q1324" s="292"/>
      <c r="R1324" s="293"/>
      <c r="S1324" s="294"/>
      <c r="T1324" s="294"/>
      <c r="U1324" s="292"/>
      <c r="V1324" s="293"/>
      <c r="W1324" s="294"/>
      <c r="X1324" s="294"/>
      <c r="Y1324" s="295"/>
      <c r="Z1324" s="298"/>
      <c r="AA1324" s="292"/>
      <c r="AB1324" s="291"/>
      <c r="AC1324" s="292"/>
      <c r="AD1324" s="293"/>
      <c r="AE1324" s="294"/>
      <c r="AF1324" s="294"/>
      <c r="AG1324" s="292"/>
      <c r="AH1324" s="293"/>
      <c r="AI1324" s="294"/>
      <c r="AJ1324" s="294"/>
      <c r="AK1324" s="295"/>
      <c r="AL1324" s="298"/>
      <c r="AM1324" s="292"/>
      <c r="AN1324" s="291"/>
      <c r="AO1324" s="292"/>
      <c r="AP1324" s="293"/>
      <c r="AQ1324" s="294"/>
      <c r="AR1324" s="294"/>
      <c r="AS1324" s="292"/>
      <c r="AT1324" s="293"/>
      <c r="AU1324" s="294"/>
      <c r="AV1324" s="294"/>
      <c r="AW1324" s="295"/>
      <c r="AX1324" s="298"/>
      <c r="AY1324" s="292"/>
      <c r="AZ1324" s="291"/>
      <c r="BA1324" s="292"/>
      <c r="BB1324" s="293"/>
      <c r="BC1324" s="294"/>
      <c r="BD1324" s="294"/>
      <c r="BE1324" s="292"/>
      <c r="BF1324" s="293"/>
      <c r="BG1324" s="294"/>
      <c r="BH1324" s="294"/>
      <c r="BI1324" s="295"/>
      <c r="BJ1324" s="296" t="s">
        <v>299</v>
      </c>
      <c r="BK1324" s="294"/>
      <c r="BL1324" s="294"/>
      <c r="BM1324" s="294"/>
      <c r="BN1324" s="294"/>
      <c r="BO1324" s="294"/>
      <c r="BP1324" s="294"/>
      <c r="BQ1324" s="294"/>
      <c r="BR1324" s="294"/>
      <c r="BS1324" s="294"/>
      <c r="BT1324" s="297"/>
      <c r="BU1324" s="294"/>
      <c r="BV1324" s="294"/>
      <c r="BW1324" s="295"/>
    </row>
    <row r="1325" spans="1:75" ht="12.75" customHeight="1" x14ac:dyDescent="0.2">
      <c r="A1325" s="171">
        <v>30</v>
      </c>
      <c r="B1325" s="166"/>
      <c r="C1325" s="166"/>
      <c r="D1325" s="166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6"/>
      <c r="BQ1325" s="166"/>
      <c r="BR1325" s="166"/>
      <c r="BS1325" s="166"/>
      <c r="BT1325" s="166"/>
      <c r="BU1325" s="166"/>
      <c r="BV1325" s="166"/>
      <c r="BW1325" s="166"/>
    </row>
    <row r="1326" spans="1:75" ht="12.75" customHeight="1" x14ac:dyDescent="0.2">
      <c r="A1326" s="171">
        <v>31</v>
      </c>
      <c r="B1326" s="364" t="s">
        <v>4</v>
      </c>
      <c r="C1326" s="324"/>
      <c r="D1326" s="324"/>
      <c r="E1326" s="338"/>
      <c r="F1326" s="365" t="s">
        <v>5</v>
      </c>
      <c r="G1326" s="338"/>
      <c r="H1326" s="365" t="s">
        <v>6</v>
      </c>
      <c r="I1326" s="324"/>
      <c r="J1326" s="323" t="s">
        <v>7</v>
      </c>
      <c r="K1326" s="324"/>
      <c r="L1326" s="324"/>
      <c r="M1326" s="324"/>
      <c r="N1326" s="324"/>
      <c r="O1326" s="324"/>
      <c r="P1326" s="324"/>
      <c r="Q1326" s="324"/>
      <c r="R1326" s="324"/>
      <c r="S1326" s="324"/>
      <c r="T1326" s="324"/>
      <c r="U1326" s="324"/>
      <c r="V1326" s="324"/>
      <c r="W1326" s="324"/>
      <c r="X1326" s="324"/>
      <c r="Y1326" s="324"/>
      <c r="Z1326" s="324"/>
      <c r="AA1326" s="324"/>
      <c r="AB1326" s="324"/>
      <c r="AC1326" s="324"/>
      <c r="AD1326" s="324"/>
      <c r="AE1326" s="324"/>
      <c r="AF1326" s="338"/>
      <c r="AG1326" s="366" t="s">
        <v>8</v>
      </c>
      <c r="AH1326" s="324"/>
      <c r="AI1326" s="324"/>
      <c r="AJ1326" s="324"/>
      <c r="AK1326" s="324"/>
      <c r="AL1326" s="324"/>
      <c r="AM1326" s="324"/>
      <c r="AN1326" s="324"/>
      <c r="AO1326" s="324"/>
      <c r="AP1326" s="338"/>
      <c r="AQ1326" s="323" t="s">
        <v>9</v>
      </c>
      <c r="AR1326" s="324"/>
      <c r="AS1326" s="324"/>
      <c r="AT1326" s="324"/>
      <c r="AU1326" s="324"/>
      <c r="AV1326" s="324"/>
      <c r="AW1326" s="324"/>
      <c r="AX1326" s="324"/>
      <c r="AY1326" s="324"/>
      <c r="AZ1326" s="324"/>
      <c r="BA1326" s="324"/>
      <c r="BB1326" s="324"/>
      <c r="BC1326" s="324"/>
      <c r="BD1326" s="324"/>
      <c r="BE1326" s="324"/>
      <c r="BF1326" s="324"/>
      <c r="BG1326" s="338"/>
      <c r="BH1326" s="323" t="s">
        <v>10</v>
      </c>
      <c r="BI1326" s="324"/>
      <c r="BJ1326" s="324"/>
      <c r="BK1326" s="324"/>
      <c r="BL1326" s="324"/>
      <c r="BM1326" s="324"/>
      <c r="BN1326" s="338"/>
      <c r="BO1326" s="323" t="s">
        <v>11</v>
      </c>
      <c r="BP1326" s="324"/>
      <c r="BQ1326" s="324"/>
      <c r="BR1326" s="324"/>
      <c r="BS1326" s="338"/>
      <c r="BT1326" s="323" t="s">
        <v>12</v>
      </c>
      <c r="BU1326" s="324"/>
      <c r="BV1326" s="324"/>
      <c r="BW1326" s="338"/>
    </row>
    <row r="1327" spans="1:75" ht="12.75" customHeight="1" x14ac:dyDescent="0.2">
      <c r="A1327" s="171">
        <v>31</v>
      </c>
      <c r="B1327" s="364">
        <f>$B$7</f>
        <v>0</v>
      </c>
      <c r="C1327" s="324"/>
      <c r="D1327" s="324"/>
      <c r="E1327" s="338"/>
      <c r="F1327" s="365">
        <f>$F$7</f>
        <v>0</v>
      </c>
      <c r="G1327" s="338"/>
      <c r="H1327" s="365" t="s">
        <v>327</v>
      </c>
      <c r="I1327" s="324"/>
      <c r="J1327" s="323">
        <f>J1239</f>
        <v>0</v>
      </c>
      <c r="K1327" s="324"/>
      <c r="L1327" s="324"/>
      <c r="M1327" s="324"/>
      <c r="N1327" s="324"/>
      <c r="O1327" s="324"/>
      <c r="P1327" s="324"/>
      <c r="Q1327" s="324"/>
      <c r="R1327" s="324"/>
      <c r="S1327" s="324"/>
      <c r="T1327" s="324"/>
      <c r="U1327" s="324"/>
      <c r="V1327" s="324"/>
      <c r="W1327" s="324"/>
      <c r="X1327" s="324"/>
      <c r="Y1327" s="324"/>
      <c r="Z1327" s="324"/>
      <c r="AA1327" s="324"/>
      <c r="AB1327" s="324"/>
      <c r="AC1327" s="324"/>
      <c r="AD1327" s="324"/>
      <c r="AE1327" s="324"/>
      <c r="AF1327" s="338"/>
      <c r="AG1327" s="367" t="e">
        <f>VLOOKUP(J1327,$DH$6:$DO$31,4,FALSE)</f>
        <v>#N/A</v>
      </c>
      <c r="AH1327" s="324"/>
      <c r="AI1327" s="324"/>
      <c r="AJ1327" s="324"/>
      <c r="AK1327" s="324"/>
      <c r="AL1327" s="324"/>
      <c r="AM1327" s="324"/>
      <c r="AN1327" s="324"/>
      <c r="AO1327" s="324"/>
      <c r="AP1327" s="338"/>
      <c r="AQ1327" s="323" t="e">
        <f>VLOOKUP(J1327,$DH$6:$DO$31,7,FALSE)</f>
        <v>#N/A</v>
      </c>
      <c r="AR1327" s="324"/>
      <c r="AS1327" s="324"/>
      <c r="AT1327" s="324"/>
      <c r="AU1327" s="324"/>
      <c r="AV1327" s="324"/>
      <c r="AW1327" s="324"/>
      <c r="AX1327" s="324"/>
      <c r="AY1327" s="324"/>
      <c r="AZ1327" s="324"/>
      <c r="BA1327" s="324"/>
      <c r="BB1327" s="324"/>
      <c r="BC1327" s="324"/>
      <c r="BD1327" s="324"/>
      <c r="BE1327" s="324"/>
      <c r="BF1327" s="324"/>
      <c r="BG1327" s="338"/>
      <c r="BH1327" s="323" t="e">
        <f>VLOOKUP(J1327,$DH$6:$DP$31,9,FALSE)</f>
        <v>#N/A</v>
      </c>
      <c r="BI1327" s="324"/>
      <c r="BJ1327" s="324"/>
      <c r="BK1327" s="324"/>
      <c r="BL1327" s="324"/>
      <c r="BM1327" s="324"/>
      <c r="BN1327" s="338"/>
      <c r="BO1327" s="323" t="e">
        <f>VLOOKUP(J1327,$DH$6:$DP$31,8,FALSE)</f>
        <v>#N/A</v>
      </c>
      <c r="BP1327" s="324"/>
      <c r="BQ1327" s="324"/>
      <c r="BR1327" s="324"/>
      <c r="BS1327" s="338"/>
      <c r="BT1327" s="323" t="e">
        <f>VLOOKUP(J1327,$DH$6:$DP$31,2,FALSE)</f>
        <v>#N/A</v>
      </c>
      <c r="BU1327" s="324"/>
      <c r="BV1327" s="324"/>
      <c r="BW1327" s="338"/>
    </row>
    <row r="1328" spans="1:75" ht="12.75" customHeight="1" x14ac:dyDescent="0.2">
      <c r="A1328" s="171">
        <v>31</v>
      </c>
      <c r="B1328" s="169"/>
      <c r="C1328" s="157"/>
      <c r="D1328" s="157"/>
      <c r="E1328" s="157"/>
      <c r="F1328" s="157"/>
      <c r="G1328" s="157"/>
      <c r="H1328" s="157"/>
      <c r="I1328" s="157"/>
      <c r="J1328" s="157"/>
      <c r="K1328" s="157"/>
      <c r="L1328" s="157"/>
      <c r="M1328" s="157"/>
      <c r="N1328" s="157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  <c r="AI1328" s="158"/>
      <c r="AJ1328" s="158"/>
      <c r="AK1328" s="158"/>
      <c r="AL1328" s="158"/>
      <c r="AM1328" s="158"/>
      <c r="AN1328" s="158"/>
      <c r="AO1328" s="158"/>
      <c r="AP1328" s="158"/>
      <c r="AQ1328" s="158"/>
      <c r="AR1328" s="158"/>
      <c r="AS1328" s="158"/>
      <c r="AT1328" s="158"/>
      <c r="AU1328" s="158"/>
      <c r="AV1328" s="158"/>
      <c r="AW1328" s="158"/>
      <c r="AX1328" s="158"/>
      <c r="AY1328" s="158"/>
      <c r="AZ1328" s="158"/>
      <c r="BA1328" s="158"/>
      <c r="BB1328" s="158"/>
      <c r="BC1328" s="158"/>
      <c r="BD1328" s="158"/>
      <c r="BE1328" s="158"/>
      <c r="BF1328" s="158"/>
      <c r="BG1328" s="158"/>
      <c r="BH1328" s="158"/>
      <c r="BI1328" s="158"/>
      <c r="BJ1328" s="158"/>
      <c r="BK1328" s="158"/>
      <c r="BL1328" s="158"/>
      <c r="BM1328" s="158"/>
      <c r="BN1328" s="158"/>
      <c r="BO1328" s="158"/>
      <c r="BP1328" s="158"/>
      <c r="BQ1328" s="158"/>
      <c r="BR1328" s="158"/>
      <c r="BS1328" s="158"/>
      <c r="BT1328" s="158"/>
      <c r="BU1328" s="158"/>
      <c r="BV1328" s="158"/>
      <c r="BW1328" s="170"/>
    </row>
    <row r="1329" spans="1:75" ht="12.75" customHeight="1" x14ac:dyDescent="0.2">
      <c r="A1329" s="171">
        <v>31</v>
      </c>
      <c r="B1329" s="351" t="s">
        <v>34</v>
      </c>
      <c r="C1329" s="327"/>
      <c r="D1329" s="352" t="s">
        <v>35</v>
      </c>
      <c r="E1329" s="324"/>
      <c r="F1329" s="324"/>
      <c r="G1329" s="324"/>
      <c r="H1329" s="324"/>
      <c r="I1329" s="324"/>
      <c r="J1329" s="324"/>
      <c r="K1329" s="324"/>
      <c r="L1329" s="324"/>
      <c r="M1329" s="324"/>
      <c r="N1329" s="324"/>
      <c r="O1329" s="324"/>
      <c r="P1329" s="324"/>
      <c r="Q1329" s="338"/>
      <c r="R1329" s="352" t="s">
        <v>36</v>
      </c>
      <c r="S1329" s="324"/>
      <c r="T1329" s="324"/>
      <c r="U1329" s="324"/>
      <c r="V1329" s="324"/>
      <c r="W1329" s="324"/>
      <c r="X1329" s="324"/>
      <c r="Y1329" s="324"/>
      <c r="Z1329" s="324"/>
      <c r="AA1329" s="324"/>
      <c r="AB1329" s="338"/>
      <c r="AC1329" s="352" t="s">
        <v>37</v>
      </c>
      <c r="AD1329" s="324"/>
      <c r="AE1329" s="324"/>
      <c r="AF1329" s="324"/>
      <c r="AG1329" s="324"/>
      <c r="AH1329" s="324"/>
      <c r="AI1329" s="324"/>
      <c r="AJ1329" s="324"/>
      <c r="AK1329" s="324"/>
      <c r="AL1329" s="324"/>
      <c r="AM1329" s="324"/>
      <c r="AN1329" s="324"/>
      <c r="AO1329" s="324"/>
      <c r="AP1329" s="324"/>
      <c r="AQ1329" s="324"/>
      <c r="AR1329" s="324"/>
      <c r="AS1329" s="324"/>
      <c r="AT1329" s="324"/>
      <c r="AU1329" s="324"/>
      <c r="AV1329" s="324"/>
      <c r="AW1329" s="324"/>
      <c r="AX1329" s="324"/>
      <c r="AY1329" s="324"/>
      <c r="AZ1329" s="324"/>
      <c r="BA1329" s="324"/>
      <c r="BB1329" s="324"/>
      <c r="BC1329" s="324"/>
      <c r="BD1329" s="324"/>
      <c r="BE1329" s="338"/>
      <c r="BF1329" s="352" t="s">
        <v>38</v>
      </c>
      <c r="BG1329" s="324"/>
      <c r="BH1329" s="324"/>
      <c r="BI1329" s="324"/>
      <c r="BJ1329" s="324"/>
      <c r="BK1329" s="324"/>
      <c r="BL1329" s="324"/>
      <c r="BM1329" s="338"/>
      <c r="BN1329" s="353" t="s">
        <v>39</v>
      </c>
      <c r="BO1329" s="326"/>
      <c r="BP1329" s="327"/>
      <c r="BQ1329" s="353" t="s">
        <v>40</v>
      </c>
      <c r="BR1329" s="327"/>
      <c r="BS1329" s="354" t="s">
        <v>41</v>
      </c>
      <c r="BT1329" s="324"/>
      <c r="BU1329" s="324"/>
      <c r="BV1329" s="324"/>
      <c r="BW1329" s="338"/>
    </row>
    <row r="1330" spans="1:75" ht="12.75" customHeight="1" x14ac:dyDescent="0.2">
      <c r="A1330" s="171">
        <v>31</v>
      </c>
      <c r="B1330" s="346"/>
      <c r="C1330" s="347"/>
      <c r="D1330" s="355" t="s">
        <v>52</v>
      </c>
      <c r="E1330" s="326"/>
      <c r="F1330" s="326"/>
      <c r="G1330" s="326"/>
      <c r="H1330" s="327"/>
      <c r="I1330" s="355" t="s">
        <v>53</v>
      </c>
      <c r="J1330" s="326"/>
      <c r="K1330" s="326"/>
      <c r="L1330" s="326"/>
      <c r="M1330" s="327"/>
      <c r="N1330" s="355" t="s">
        <v>54</v>
      </c>
      <c r="O1330" s="326"/>
      <c r="P1330" s="326"/>
      <c r="Q1330" s="327"/>
      <c r="R1330" s="356" t="s">
        <v>55</v>
      </c>
      <c r="S1330" s="326"/>
      <c r="T1330" s="327"/>
      <c r="U1330" s="353" t="s">
        <v>56</v>
      </c>
      <c r="V1330" s="326"/>
      <c r="W1330" s="327"/>
      <c r="X1330" s="353" t="s">
        <v>57</v>
      </c>
      <c r="Y1330" s="327"/>
      <c r="Z1330" s="353" t="s">
        <v>58</v>
      </c>
      <c r="AA1330" s="326"/>
      <c r="AB1330" s="327"/>
      <c r="AC1330" s="352" t="s">
        <v>59</v>
      </c>
      <c r="AD1330" s="324"/>
      <c r="AE1330" s="324"/>
      <c r="AF1330" s="324"/>
      <c r="AG1330" s="324"/>
      <c r="AH1330" s="338"/>
      <c r="AI1330" s="352" t="s">
        <v>60</v>
      </c>
      <c r="AJ1330" s="324"/>
      <c r="AK1330" s="324"/>
      <c r="AL1330" s="324"/>
      <c r="AM1330" s="324"/>
      <c r="AN1330" s="338"/>
      <c r="AO1330" s="352" t="s">
        <v>61</v>
      </c>
      <c r="AP1330" s="324"/>
      <c r="AQ1330" s="324"/>
      <c r="AR1330" s="324"/>
      <c r="AS1330" s="324"/>
      <c r="AT1330" s="338"/>
      <c r="AU1330" s="352" t="s">
        <v>62</v>
      </c>
      <c r="AV1330" s="324"/>
      <c r="AW1330" s="324"/>
      <c r="AX1330" s="324"/>
      <c r="AY1330" s="324"/>
      <c r="AZ1330" s="357"/>
      <c r="BA1330" s="352" t="s">
        <v>63</v>
      </c>
      <c r="BB1330" s="324"/>
      <c r="BC1330" s="324"/>
      <c r="BD1330" s="338"/>
      <c r="BE1330" s="358" t="s">
        <v>64</v>
      </c>
      <c r="BF1330" s="361" t="s">
        <v>65</v>
      </c>
      <c r="BG1330" s="326"/>
      <c r="BH1330" s="327"/>
      <c r="BI1330" s="361" t="s">
        <v>66</v>
      </c>
      <c r="BJ1330" s="326"/>
      <c r="BK1330" s="326"/>
      <c r="BL1330" s="326"/>
      <c r="BM1330" s="327"/>
      <c r="BN1330" s="346"/>
      <c r="BO1330" s="322"/>
      <c r="BP1330" s="347"/>
      <c r="BQ1330" s="346"/>
      <c r="BR1330" s="347"/>
      <c r="BS1330" s="358" t="s">
        <v>67</v>
      </c>
      <c r="BT1330" s="363" t="s">
        <v>68</v>
      </c>
      <c r="BU1330" s="326"/>
      <c r="BV1330" s="326"/>
      <c r="BW1330" s="327"/>
    </row>
    <row r="1331" spans="1:75" ht="12.75" customHeight="1" x14ac:dyDescent="0.2">
      <c r="A1331" s="171">
        <v>31</v>
      </c>
      <c r="B1331" s="346"/>
      <c r="C1331" s="347"/>
      <c r="D1331" s="346"/>
      <c r="E1331" s="322"/>
      <c r="F1331" s="322"/>
      <c r="G1331" s="322"/>
      <c r="H1331" s="347"/>
      <c r="I1331" s="346"/>
      <c r="J1331" s="322"/>
      <c r="K1331" s="322"/>
      <c r="L1331" s="322"/>
      <c r="M1331" s="347"/>
      <c r="N1331" s="346"/>
      <c r="O1331" s="322"/>
      <c r="P1331" s="322"/>
      <c r="Q1331" s="347"/>
      <c r="R1331" s="346"/>
      <c r="S1331" s="322"/>
      <c r="T1331" s="347"/>
      <c r="U1331" s="346"/>
      <c r="V1331" s="322"/>
      <c r="W1331" s="347"/>
      <c r="X1331" s="346"/>
      <c r="Y1331" s="347"/>
      <c r="Z1331" s="346"/>
      <c r="AA1331" s="322"/>
      <c r="AB1331" s="347"/>
      <c r="AC1331" s="342" t="s">
        <v>77</v>
      </c>
      <c r="AD1331" s="342" t="s">
        <v>78</v>
      </c>
      <c r="AE1331" s="345" t="s">
        <v>79</v>
      </c>
      <c r="AF1331" s="326"/>
      <c r="AG1331" s="326"/>
      <c r="AH1331" s="327"/>
      <c r="AI1331" s="342" t="s">
        <v>77</v>
      </c>
      <c r="AJ1331" s="342" t="s">
        <v>78</v>
      </c>
      <c r="AK1331" s="345" t="s">
        <v>79</v>
      </c>
      <c r="AL1331" s="326"/>
      <c r="AM1331" s="326"/>
      <c r="AN1331" s="327"/>
      <c r="AO1331" s="342" t="s">
        <v>77</v>
      </c>
      <c r="AP1331" s="342" t="s">
        <v>78</v>
      </c>
      <c r="AQ1331" s="345" t="s">
        <v>79</v>
      </c>
      <c r="AR1331" s="326"/>
      <c r="AS1331" s="326"/>
      <c r="AT1331" s="327"/>
      <c r="AU1331" s="342" t="s">
        <v>77</v>
      </c>
      <c r="AV1331" s="342" t="s">
        <v>78</v>
      </c>
      <c r="AW1331" s="345" t="s">
        <v>79</v>
      </c>
      <c r="AX1331" s="326"/>
      <c r="AY1331" s="326"/>
      <c r="AZ1331" s="327"/>
      <c r="BA1331" s="342" t="s">
        <v>77</v>
      </c>
      <c r="BB1331" s="342" t="s">
        <v>65</v>
      </c>
      <c r="BC1331" s="348" t="s">
        <v>80</v>
      </c>
      <c r="BD1331" s="349"/>
      <c r="BE1331" s="359"/>
      <c r="BF1331" s="346"/>
      <c r="BG1331" s="322"/>
      <c r="BH1331" s="347"/>
      <c r="BI1331" s="346"/>
      <c r="BJ1331" s="322"/>
      <c r="BK1331" s="322"/>
      <c r="BL1331" s="322"/>
      <c r="BM1331" s="347"/>
      <c r="BN1331" s="346"/>
      <c r="BO1331" s="322"/>
      <c r="BP1331" s="347"/>
      <c r="BQ1331" s="346"/>
      <c r="BR1331" s="347"/>
      <c r="BS1331" s="359"/>
      <c r="BT1331" s="346"/>
      <c r="BU1331" s="322"/>
      <c r="BV1331" s="322"/>
      <c r="BW1331" s="347"/>
    </row>
    <row r="1332" spans="1:75" ht="12.75" customHeight="1" x14ac:dyDescent="0.2">
      <c r="A1332" s="171">
        <v>31</v>
      </c>
      <c r="B1332" s="346"/>
      <c r="C1332" s="347"/>
      <c r="D1332" s="346"/>
      <c r="E1332" s="322"/>
      <c r="F1332" s="322"/>
      <c r="G1332" s="322"/>
      <c r="H1332" s="347"/>
      <c r="I1332" s="346"/>
      <c r="J1332" s="322"/>
      <c r="K1332" s="322"/>
      <c r="L1332" s="322"/>
      <c r="M1332" s="347"/>
      <c r="N1332" s="346"/>
      <c r="O1332" s="322"/>
      <c r="P1332" s="322"/>
      <c r="Q1332" s="347"/>
      <c r="R1332" s="346"/>
      <c r="S1332" s="322"/>
      <c r="T1332" s="347"/>
      <c r="U1332" s="346"/>
      <c r="V1332" s="322"/>
      <c r="W1332" s="347"/>
      <c r="X1332" s="346"/>
      <c r="Y1332" s="347"/>
      <c r="Z1332" s="346"/>
      <c r="AA1332" s="322"/>
      <c r="AB1332" s="347"/>
      <c r="AC1332" s="343"/>
      <c r="AD1332" s="343"/>
      <c r="AE1332" s="346"/>
      <c r="AF1332" s="322"/>
      <c r="AG1332" s="322"/>
      <c r="AH1332" s="347"/>
      <c r="AI1332" s="343"/>
      <c r="AJ1332" s="343"/>
      <c r="AK1332" s="346"/>
      <c r="AL1332" s="322"/>
      <c r="AM1332" s="322"/>
      <c r="AN1332" s="347"/>
      <c r="AO1332" s="343"/>
      <c r="AP1332" s="343"/>
      <c r="AQ1332" s="346"/>
      <c r="AR1332" s="322"/>
      <c r="AS1332" s="322"/>
      <c r="AT1332" s="347"/>
      <c r="AU1332" s="343"/>
      <c r="AV1332" s="343"/>
      <c r="AW1332" s="346"/>
      <c r="AX1332" s="322"/>
      <c r="AY1332" s="322"/>
      <c r="AZ1332" s="347"/>
      <c r="BA1332" s="343"/>
      <c r="BB1332" s="343"/>
      <c r="BC1332" s="346"/>
      <c r="BD1332" s="347"/>
      <c r="BE1332" s="359"/>
      <c r="BF1332" s="346"/>
      <c r="BG1332" s="322"/>
      <c r="BH1332" s="347"/>
      <c r="BI1332" s="346"/>
      <c r="BJ1332" s="322"/>
      <c r="BK1332" s="322"/>
      <c r="BL1332" s="322"/>
      <c r="BM1332" s="347"/>
      <c r="BN1332" s="346"/>
      <c r="BO1332" s="322"/>
      <c r="BP1332" s="347"/>
      <c r="BQ1332" s="346"/>
      <c r="BR1332" s="347"/>
      <c r="BS1332" s="359"/>
      <c r="BT1332" s="346"/>
      <c r="BU1332" s="322"/>
      <c r="BV1332" s="322"/>
      <c r="BW1332" s="347"/>
    </row>
    <row r="1333" spans="1:75" ht="12.75" customHeight="1" x14ac:dyDescent="0.2">
      <c r="A1333" s="171">
        <v>31</v>
      </c>
      <c r="B1333" s="328"/>
      <c r="C1333" s="330"/>
      <c r="D1333" s="328"/>
      <c r="E1333" s="329"/>
      <c r="F1333" s="329"/>
      <c r="G1333" s="329"/>
      <c r="H1333" s="330"/>
      <c r="I1333" s="328"/>
      <c r="J1333" s="329"/>
      <c r="K1333" s="329"/>
      <c r="L1333" s="329"/>
      <c r="M1333" s="330"/>
      <c r="N1333" s="328"/>
      <c r="O1333" s="329"/>
      <c r="P1333" s="329"/>
      <c r="Q1333" s="330"/>
      <c r="R1333" s="328"/>
      <c r="S1333" s="329"/>
      <c r="T1333" s="330"/>
      <c r="U1333" s="328"/>
      <c r="V1333" s="329"/>
      <c r="W1333" s="330"/>
      <c r="X1333" s="328"/>
      <c r="Y1333" s="330"/>
      <c r="Z1333" s="328"/>
      <c r="AA1333" s="329"/>
      <c r="AB1333" s="330"/>
      <c r="AC1333" s="343"/>
      <c r="AD1333" s="343"/>
      <c r="AE1333" s="346"/>
      <c r="AF1333" s="322"/>
      <c r="AG1333" s="322"/>
      <c r="AH1333" s="347"/>
      <c r="AI1333" s="343"/>
      <c r="AJ1333" s="343"/>
      <c r="AK1333" s="346"/>
      <c r="AL1333" s="322"/>
      <c r="AM1333" s="322"/>
      <c r="AN1333" s="347"/>
      <c r="AO1333" s="343"/>
      <c r="AP1333" s="343"/>
      <c r="AQ1333" s="346"/>
      <c r="AR1333" s="322"/>
      <c r="AS1333" s="322"/>
      <c r="AT1333" s="347"/>
      <c r="AU1333" s="343"/>
      <c r="AV1333" s="343"/>
      <c r="AW1333" s="346"/>
      <c r="AX1333" s="322"/>
      <c r="AY1333" s="322"/>
      <c r="AZ1333" s="347"/>
      <c r="BA1333" s="343"/>
      <c r="BB1333" s="343"/>
      <c r="BC1333" s="346"/>
      <c r="BD1333" s="347"/>
      <c r="BE1333" s="359"/>
      <c r="BF1333" s="328"/>
      <c r="BG1333" s="329"/>
      <c r="BH1333" s="330"/>
      <c r="BI1333" s="328"/>
      <c r="BJ1333" s="329"/>
      <c r="BK1333" s="329"/>
      <c r="BL1333" s="329"/>
      <c r="BM1333" s="330"/>
      <c r="BN1333" s="346"/>
      <c r="BO1333" s="322"/>
      <c r="BP1333" s="347"/>
      <c r="BQ1333" s="346"/>
      <c r="BR1333" s="347"/>
      <c r="BS1333" s="362"/>
      <c r="BT1333" s="328"/>
      <c r="BU1333" s="329"/>
      <c r="BV1333" s="329"/>
      <c r="BW1333" s="330"/>
    </row>
    <row r="1334" spans="1:75" ht="12.75" customHeight="1" x14ac:dyDescent="0.2">
      <c r="A1334" s="171">
        <v>31</v>
      </c>
      <c r="B1334" s="135" t="s">
        <v>103</v>
      </c>
      <c r="C1334" s="135" t="s">
        <v>104</v>
      </c>
      <c r="D1334" s="337" t="s">
        <v>105</v>
      </c>
      <c r="E1334" s="324"/>
      <c r="F1334" s="324"/>
      <c r="G1334" s="324"/>
      <c r="H1334" s="338"/>
      <c r="I1334" s="337" t="s">
        <v>105</v>
      </c>
      <c r="J1334" s="324"/>
      <c r="K1334" s="324"/>
      <c r="L1334" s="324"/>
      <c r="M1334" s="338"/>
      <c r="N1334" s="337" t="s">
        <v>105</v>
      </c>
      <c r="O1334" s="324"/>
      <c r="P1334" s="324"/>
      <c r="Q1334" s="338"/>
      <c r="R1334" s="337" t="s">
        <v>106</v>
      </c>
      <c r="S1334" s="324"/>
      <c r="T1334" s="338"/>
      <c r="U1334" s="337" t="s">
        <v>106</v>
      </c>
      <c r="V1334" s="324"/>
      <c r="W1334" s="338"/>
      <c r="X1334" s="337" t="s">
        <v>107</v>
      </c>
      <c r="Y1334" s="338"/>
      <c r="Z1334" s="337" t="s">
        <v>105</v>
      </c>
      <c r="AA1334" s="324"/>
      <c r="AB1334" s="338"/>
      <c r="AC1334" s="344"/>
      <c r="AD1334" s="344"/>
      <c r="AE1334" s="328"/>
      <c r="AF1334" s="329"/>
      <c r="AG1334" s="329"/>
      <c r="AH1334" s="330"/>
      <c r="AI1334" s="344"/>
      <c r="AJ1334" s="344"/>
      <c r="AK1334" s="328"/>
      <c r="AL1334" s="329"/>
      <c r="AM1334" s="329"/>
      <c r="AN1334" s="330"/>
      <c r="AO1334" s="344"/>
      <c r="AP1334" s="344"/>
      <c r="AQ1334" s="328"/>
      <c r="AR1334" s="329"/>
      <c r="AS1334" s="329"/>
      <c r="AT1334" s="330"/>
      <c r="AU1334" s="344"/>
      <c r="AV1334" s="344"/>
      <c r="AW1334" s="328"/>
      <c r="AX1334" s="329"/>
      <c r="AY1334" s="329"/>
      <c r="AZ1334" s="330"/>
      <c r="BA1334" s="344"/>
      <c r="BB1334" s="344"/>
      <c r="BC1334" s="328"/>
      <c r="BD1334" s="330"/>
      <c r="BE1334" s="360"/>
      <c r="BF1334" s="350" t="s">
        <v>108</v>
      </c>
      <c r="BG1334" s="324"/>
      <c r="BH1334" s="338"/>
      <c r="BI1334" s="337" t="s">
        <v>109</v>
      </c>
      <c r="BJ1334" s="338"/>
      <c r="BK1334" s="337" t="s">
        <v>110</v>
      </c>
      <c r="BL1334" s="324"/>
      <c r="BM1334" s="338"/>
      <c r="BN1334" s="328"/>
      <c r="BO1334" s="329"/>
      <c r="BP1334" s="330"/>
      <c r="BQ1334" s="328"/>
      <c r="BR1334" s="330"/>
      <c r="BS1334" s="159" t="s">
        <v>104</v>
      </c>
      <c r="BT1334" s="337" t="s">
        <v>111</v>
      </c>
      <c r="BU1334" s="324"/>
      <c r="BV1334" s="324"/>
      <c r="BW1334" s="338"/>
    </row>
    <row r="1335" spans="1:75" ht="12.75" customHeight="1" x14ac:dyDescent="0.2">
      <c r="A1335" s="171">
        <v>31</v>
      </c>
      <c r="B1335" s="160" t="s">
        <v>87</v>
      </c>
      <c r="C1335" s="160" t="s">
        <v>19</v>
      </c>
      <c r="D1335" s="339"/>
      <c r="E1335" s="315"/>
      <c r="F1335" s="315"/>
      <c r="G1335" s="315"/>
      <c r="H1335" s="318"/>
      <c r="I1335" s="339"/>
      <c r="J1335" s="315"/>
      <c r="K1335" s="315"/>
      <c r="L1335" s="315"/>
      <c r="M1335" s="318"/>
      <c r="N1335" s="340" t="str">
        <f t="shared" ref="N1335:N1358" si="125">IF(D1335="","",INT(VLOOKUP($J$7,$DH$6:$DO$31,3,FALSE)+D1335))</f>
        <v/>
      </c>
      <c r="O1335" s="315"/>
      <c r="P1335" s="315"/>
      <c r="Q1335" s="318"/>
      <c r="R1335" s="339"/>
      <c r="S1335" s="315"/>
      <c r="T1335" s="318"/>
      <c r="U1335" s="339"/>
      <c r="V1335" s="315"/>
      <c r="W1335" s="318"/>
      <c r="X1335" s="340" t="str">
        <f t="shared" ref="X1335:X1358" si="126">IF(OR(U1335="",U1335&gt;R1335),"",100*(Z1335/(6.11*EXP((17.27*R1335)/(237.3+R1335)))))</f>
        <v/>
      </c>
      <c r="Y1335" s="318"/>
      <c r="Z1335" s="339" t="str">
        <f t="shared" ref="Z1335:Z1358" si="127">IF(OR(U1335="",U1335&gt;R1335),"",6.11*EXP((17.7*U1335/(243.5+U1335))))</f>
        <v/>
      </c>
      <c r="AA1335" s="315"/>
      <c r="AB1335" s="318"/>
      <c r="AC1335" s="138"/>
      <c r="AD1335" s="139"/>
      <c r="AE1335" s="340"/>
      <c r="AF1335" s="315"/>
      <c r="AG1335" s="315"/>
      <c r="AH1335" s="318"/>
      <c r="AI1335" s="140"/>
      <c r="AJ1335" s="139"/>
      <c r="AK1335" s="340"/>
      <c r="AL1335" s="315"/>
      <c r="AM1335" s="315"/>
      <c r="AN1335" s="318"/>
      <c r="AO1335" s="140"/>
      <c r="AP1335" s="139"/>
      <c r="AQ1335" s="340"/>
      <c r="AR1335" s="315"/>
      <c r="AS1335" s="315"/>
      <c r="AT1335" s="318"/>
      <c r="AU1335" s="140"/>
      <c r="AV1335" s="139"/>
      <c r="AW1335" s="340"/>
      <c r="AX1335" s="315"/>
      <c r="AY1335" s="315"/>
      <c r="AZ1335" s="318"/>
      <c r="BA1335" s="140"/>
      <c r="BB1335" s="141"/>
      <c r="BC1335" s="340"/>
      <c r="BD1335" s="318"/>
      <c r="BE1335" s="161"/>
      <c r="BF1335" s="341"/>
      <c r="BG1335" s="315"/>
      <c r="BH1335" s="318"/>
      <c r="BI1335" s="340"/>
      <c r="BJ1335" s="318"/>
      <c r="BK1335" s="339" t="str">
        <f t="shared" ref="BK1335:BK1358" si="128">IF(BI1335="","",BI1335/1.94384)</f>
        <v/>
      </c>
      <c r="BL1335" s="315"/>
      <c r="BM1335" s="318"/>
      <c r="BN1335" s="341"/>
      <c r="BO1335" s="315"/>
      <c r="BP1335" s="318"/>
      <c r="BQ1335" s="341"/>
      <c r="BR1335" s="318"/>
      <c r="BS1335" s="142" t="s">
        <v>101</v>
      </c>
      <c r="BT1335" s="339"/>
      <c r="BU1335" s="315"/>
      <c r="BV1335" s="315"/>
      <c r="BW1335" s="318"/>
    </row>
    <row r="1336" spans="1:75" ht="12.75" customHeight="1" x14ac:dyDescent="0.2">
      <c r="A1336" s="171">
        <v>31</v>
      </c>
      <c r="B1336" s="162" t="s">
        <v>94</v>
      </c>
      <c r="C1336" s="162" t="s">
        <v>27</v>
      </c>
      <c r="D1336" s="335"/>
      <c r="E1336" s="302"/>
      <c r="F1336" s="302"/>
      <c r="G1336" s="302"/>
      <c r="H1336" s="303"/>
      <c r="I1336" s="335"/>
      <c r="J1336" s="302"/>
      <c r="K1336" s="302"/>
      <c r="L1336" s="302"/>
      <c r="M1336" s="303"/>
      <c r="N1336" s="336" t="str">
        <f t="shared" si="125"/>
        <v/>
      </c>
      <c r="O1336" s="302"/>
      <c r="P1336" s="302"/>
      <c r="Q1336" s="303"/>
      <c r="R1336" s="335"/>
      <c r="S1336" s="302"/>
      <c r="T1336" s="303"/>
      <c r="U1336" s="335"/>
      <c r="V1336" s="302"/>
      <c r="W1336" s="303"/>
      <c r="X1336" s="336" t="str">
        <f t="shared" si="126"/>
        <v/>
      </c>
      <c r="Y1336" s="303"/>
      <c r="Z1336" s="335" t="str">
        <f t="shared" si="127"/>
        <v/>
      </c>
      <c r="AA1336" s="302"/>
      <c r="AB1336" s="303"/>
      <c r="AC1336" s="144"/>
      <c r="AD1336" s="145"/>
      <c r="AE1336" s="336"/>
      <c r="AF1336" s="302"/>
      <c r="AG1336" s="302"/>
      <c r="AH1336" s="303"/>
      <c r="AI1336" s="146"/>
      <c r="AJ1336" s="145"/>
      <c r="AK1336" s="336"/>
      <c r="AL1336" s="302"/>
      <c r="AM1336" s="302"/>
      <c r="AN1336" s="303"/>
      <c r="AO1336" s="146"/>
      <c r="AP1336" s="145"/>
      <c r="AQ1336" s="336"/>
      <c r="AR1336" s="302"/>
      <c r="AS1336" s="302"/>
      <c r="AT1336" s="303"/>
      <c r="AU1336" s="146"/>
      <c r="AV1336" s="145"/>
      <c r="AW1336" s="336"/>
      <c r="AX1336" s="302"/>
      <c r="AY1336" s="302"/>
      <c r="AZ1336" s="303"/>
      <c r="BA1336" s="146"/>
      <c r="BB1336" s="145"/>
      <c r="BC1336" s="336"/>
      <c r="BD1336" s="303"/>
      <c r="BE1336" s="163"/>
      <c r="BF1336" s="306"/>
      <c r="BG1336" s="302"/>
      <c r="BH1336" s="303"/>
      <c r="BI1336" s="336"/>
      <c r="BJ1336" s="303"/>
      <c r="BK1336" s="335" t="str">
        <f t="shared" si="128"/>
        <v/>
      </c>
      <c r="BL1336" s="302"/>
      <c r="BM1336" s="303"/>
      <c r="BN1336" s="306"/>
      <c r="BO1336" s="302"/>
      <c r="BP1336" s="303"/>
      <c r="BQ1336" s="306"/>
      <c r="BR1336" s="303"/>
      <c r="BS1336" s="147" t="s">
        <v>117</v>
      </c>
      <c r="BT1336" s="335"/>
      <c r="BU1336" s="302"/>
      <c r="BV1336" s="302"/>
      <c r="BW1336" s="303"/>
    </row>
    <row r="1337" spans="1:75" ht="12.75" customHeight="1" x14ac:dyDescent="0.2">
      <c r="A1337" s="171">
        <v>31</v>
      </c>
      <c r="B1337" s="162" t="s">
        <v>101</v>
      </c>
      <c r="C1337" s="162" t="s">
        <v>33</v>
      </c>
      <c r="D1337" s="335"/>
      <c r="E1337" s="302"/>
      <c r="F1337" s="302"/>
      <c r="G1337" s="302"/>
      <c r="H1337" s="303"/>
      <c r="I1337" s="335"/>
      <c r="J1337" s="302"/>
      <c r="K1337" s="302"/>
      <c r="L1337" s="302"/>
      <c r="M1337" s="303"/>
      <c r="N1337" s="336" t="str">
        <f t="shared" si="125"/>
        <v/>
      </c>
      <c r="O1337" s="302"/>
      <c r="P1337" s="302"/>
      <c r="Q1337" s="303"/>
      <c r="R1337" s="335"/>
      <c r="S1337" s="302"/>
      <c r="T1337" s="303"/>
      <c r="U1337" s="335"/>
      <c r="V1337" s="302"/>
      <c r="W1337" s="303"/>
      <c r="X1337" s="336" t="str">
        <f t="shared" si="126"/>
        <v/>
      </c>
      <c r="Y1337" s="303"/>
      <c r="Z1337" s="335" t="str">
        <f t="shared" si="127"/>
        <v/>
      </c>
      <c r="AA1337" s="302"/>
      <c r="AB1337" s="303"/>
      <c r="AC1337" s="144"/>
      <c r="AD1337" s="145"/>
      <c r="AE1337" s="336"/>
      <c r="AF1337" s="302"/>
      <c r="AG1337" s="302"/>
      <c r="AH1337" s="303"/>
      <c r="AI1337" s="146"/>
      <c r="AJ1337" s="145"/>
      <c r="AK1337" s="336"/>
      <c r="AL1337" s="302"/>
      <c r="AM1337" s="302"/>
      <c r="AN1337" s="303"/>
      <c r="AO1337" s="146"/>
      <c r="AP1337" s="145"/>
      <c r="AQ1337" s="336"/>
      <c r="AR1337" s="302"/>
      <c r="AS1337" s="302"/>
      <c r="AT1337" s="303"/>
      <c r="AU1337" s="146"/>
      <c r="AV1337" s="145"/>
      <c r="AW1337" s="336"/>
      <c r="AX1337" s="302"/>
      <c r="AY1337" s="302"/>
      <c r="AZ1337" s="303"/>
      <c r="BA1337" s="146"/>
      <c r="BB1337" s="145"/>
      <c r="BC1337" s="336"/>
      <c r="BD1337" s="303"/>
      <c r="BE1337" s="163"/>
      <c r="BF1337" s="306"/>
      <c r="BG1337" s="302"/>
      <c r="BH1337" s="303"/>
      <c r="BI1337" s="336"/>
      <c r="BJ1337" s="303"/>
      <c r="BK1337" s="335" t="str">
        <f t="shared" si="128"/>
        <v/>
      </c>
      <c r="BL1337" s="302"/>
      <c r="BM1337" s="303"/>
      <c r="BN1337" s="306"/>
      <c r="BO1337" s="302"/>
      <c r="BP1337" s="303"/>
      <c r="BQ1337" s="306"/>
      <c r="BR1337" s="303"/>
      <c r="BS1337" s="148">
        <v>10</v>
      </c>
      <c r="BT1337" s="335"/>
      <c r="BU1337" s="302"/>
      <c r="BV1337" s="302"/>
      <c r="BW1337" s="303"/>
    </row>
    <row r="1338" spans="1:75" ht="12.75" customHeight="1" x14ac:dyDescent="0.2">
      <c r="A1338" s="171">
        <v>31</v>
      </c>
      <c r="B1338" s="162" t="s">
        <v>117</v>
      </c>
      <c r="C1338" s="162" t="s">
        <v>47</v>
      </c>
      <c r="D1338" s="335"/>
      <c r="E1338" s="302"/>
      <c r="F1338" s="302"/>
      <c r="G1338" s="302"/>
      <c r="H1338" s="303"/>
      <c r="I1338" s="335"/>
      <c r="J1338" s="302"/>
      <c r="K1338" s="302"/>
      <c r="L1338" s="302"/>
      <c r="M1338" s="303"/>
      <c r="N1338" s="336" t="str">
        <f t="shared" si="125"/>
        <v/>
      </c>
      <c r="O1338" s="302"/>
      <c r="P1338" s="302"/>
      <c r="Q1338" s="303"/>
      <c r="R1338" s="335"/>
      <c r="S1338" s="302"/>
      <c r="T1338" s="303"/>
      <c r="U1338" s="335"/>
      <c r="V1338" s="302"/>
      <c r="W1338" s="303"/>
      <c r="X1338" s="336" t="str">
        <f t="shared" si="126"/>
        <v/>
      </c>
      <c r="Y1338" s="303"/>
      <c r="Z1338" s="335" t="str">
        <f t="shared" si="127"/>
        <v/>
      </c>
      <c r="AA1338" s="302"/>
      <c r="AB1338" s="303"/>
      <c r="AC1338" s="144"/>
      <c r="AD1338" s="145"/>
      <c r="AE1338" s="336"/>
      <c r="AF1338" s="302"/>
      <c r="AG1338" s="302"/>
      <c r="AH1338" s="303"/>
      <c r="AI1338" s="146"/>
      <c r="AJ1338" s="145"/>
      <c r="AK1338" s="336"/>
      <c r="AL1338" s="302"/>
      <c r="AM1338" s="302"/>
      <c r="AN1338" s="303"/>
      <c r="AO1338" s="146"/>
      <c r="AP1338" s="145"/>
      <c r="AQ1338" s="336"/>
      <c r="AR1338" s="302"/>
      <c r="AS1338" s="302"/>
      <c r="AT1338" s="303"/>
      <c r="AU1338" s="146"/>
      <c r="AV1338" s="145"/>
      <c r="AW1338" s="336"/>
      <c r="AX1338" s="302"/>
      <c r="AY1338" s="302"/>
      <c r="AZ1338" s="303"/>
      <c r="BA1338" s="146"/>
      <c r="BB1338" s="145"/>
      <c r="BC1338" s="336"/>
      <c r="BD1338" s="303"/>
      <c r="BE1338" s="163"/>
      <c r="BF1338" s="306"/>
      <c r="BG1338" s="302"/>
      <c r="BH1338" s="303"/>
      <c r="BI1338" s="336"/>
      <c r="BJ1338" s="303"/>
      <c r="BK1338" s="335" t="str">
        <f t="shared" si="128"/>
        <v/>
      </c>
      <c r="BL1338" s="302"/>
      <c r="BM1338" s="303"/>
      <c r="BN1338" s="306"/>
      <c r="BO1338" s="302"/>
      <c r="BP1338" s="303"/>
      <c r="BQ1338" s="306"/>
      <c r="BR1338" s="303"/>
      <c r="BS1338" s="148">
        <v>11</v>
      </c>
      <c r="BT1338" s="335"/>
      <c r="BU1338" s="302"/>
      <c r="BV1338" s="302"/>
      <c r="BW1338" s="303"/>
    </row>
    <row r="1339" spans="1:75" ht="12.75" customHeight="1" x14ac:dyDescent="0.2">
      <c r="A1339" s="171">
        <v>31</v>
      </c>
      <c r="B1339" s="163" t="s">
        <v>145</v>
      </c>
      <c r="C1339" s="163" t="s">
        <v>75</v>
      </c>
      <c r="D1339" s="335"/>
      <c r="E1339" s="302"/>
      <c r="F1339" s="302"/>
      <c r="G1339" s="302"/>
      <c r="H1339" s="303"/>
      <c r="I1339" s="335"/>
      <c r="J1339" s="302"/>
      <c r="K1339" s="302"/>
      <c r="L1339" s="302"/>
      <c r="M1339" s="303"/>
      <c r="N1339" s="336" t="str">
        <f t="shared" si="125"/>
        <v/>
      </c>
      <c r="O1339" s="302"/>
      <c r="P1339" s="302"/>
      <c r="Q1339" s="303"/>
      <c r="R1339" s="335"/>
      <c r="S1339" s="302"/>
      <c r="T1339" s="303"/>
      <c r="U1339" s="335"/>
      <c r="V1339" s="302"/>
      <c r="W1339" s="303"/>
      <c r="X1339" s="336" t="str">
        <f t="shared" si="126"/>
        <v/>
      </c>
      <c r="Y1339" s="303"/>
      <c r="Z1339" s="335" t="str">
        <f t="shared" si="127"/>
        <v/>
      </c>
      <c r="AA1339" s="302"/>
      <c r="AB1339" s="303"/>
      <c r="AC1339" s="144"/>
      <c r="AD1339" s="145"/>
      <c r="AE1339" s="336"/>
      <c r="AF1339" s="302"/>
      <c r="AG1339" s="302"/>
      <c r="AH1339" s="303"/>
      <c r="AI1339" s="146"/>
      <c r="AJ1339" s="145"/>
      <c r="AK1339" s="336"/>
      <c r="AL1339" s="302"/>
      <c r="AM1339" s="302"/>
      <c r="AN1339" s="303"/>
      <c r="AO1339" s="146"/>
      <c r="AP1339" s="145"/>
      <c r="AQ1339" s="336"/>
      <c r="AR1339" s="302"/>
      <c r="AS1339" s="302"/>
      <c r="AT1339" s="303"/>
      <c r="AU1339" s="146"/>
      <c r="AV1339" s="145"/>
      <c r="AW1339" s="336"/>
      <c r="AX1339" s="302"/>
      <c r="AY1339" s="302"/>
      <c r="AZ1339" s="303"/>
      <c r="BA1339" s="146"/>
      <c r="BB1339" s="145"/>
      <c r="BC1339" s="336"/>
      <c r="BD1339" s="303"/>
      <c r="BE1339" s="163"/>
      <c r="BF1339" s="306"/>
      <c r="BG1339" s="302"/>
      <c r="BH1339" s="303"/>
      <c r="BI1339" s="336"/>
      <c r="BJ1339" s="303"/>
      <c r="BK1339" s="335" t="str">
        <f t="shared" si="128"/>
        <v/>
      </c>
      <c r="BL1339" s="302"/>
      <c r="BM1339" s="303"/>
      <c r="BN1339" s="306"/>
      <c r="BO1339" s="302"/>
      <c r="BP1339" s="303"/>
      <c r="BQ1339" s="306"/>
      <c r="BR1339" s="303"/>
      <c r="BS1339" s="148">
        <v>12</v>
      </c>
      <c r="BT1339" s="335"/>
      <c r="BU1339" s="302"/>
      <c r="BV1339" s="302"/>
      <c r="BW1339" s="303"/>
    </row>
    <row r="1340" spans="1:75" ht="12.75" customHeight="1" x14ac:dyDescent="0.2">
      <c r="A1340" s="171">
        <v>31</v>
      </c>
      <c r="B1340" s="163" t="s">
        <v>151</v>
      </c>
      <c r="C1340" s="163" t="s">
        <v>87</v>
      </c>
      <c r="D1340" s="335"/>
      <c r="E1340" s="302"/>
      <c r="F1340" s="302"/>
      <c r="G1340" s="302"/>
      <c r="H1340" s="303"/>
      <c r="I1340" s="335"/>
      <c r="J1340" s="302"/>
      <c r="K1340" s="302"/>
      <c r="L1340" s="302"/>
      <c r="M1340" s="303"/>
      <c r="N1340" s="336" t="str">
        <f t="shared" si="125"/>
        <v/>
      </c>
      <c r="O1340" s="302"/>
      <c r="P1340" s="302"/>
      <c r="Q1340" s="303"/>
      <c r="R1340" s="335"/>
      <c r="S1340" s="302"/>
      <c r="T1340" s="303"/>
      <c r="U1340" s="335"/>
      <c r="V1340" s="302"/>
      <c r="W1340" s="303"/>
      <c r="X1340" s="336" t="str">
        <f t="shared" si="126"/>
        <v/>
      </c>
      <c r="Y1340" s="303"/>
      <c r="Z1340" s="335" t="str">
        <f t="shared" si="127"/>
        <v/>
      </c>
      <c r="AA1340" s="302"/>
      <c r="AB1340" s="303"/>
      <c r="AC1340" s="144"/>
      <c r="AD1340" s="145"/>
      <c r="AE1340" s="336"/>
      <c r="AF1340" s="302"/>
      <c r="AG1340" s="302"/>
      <c r="AH1340" s="303"/>
      <c r="AI1340" s="146"/>
      <c r="AJ1340" s="145"/>
      <c r="AK1340" s="336"/>
      <c r="AL1340" s="302"/>
      <c r="AM1340" s="302"/>
      <c r="AN1340" s="303"/>
      <c r="AO1340" s="146"/>
      <c r="AP1340" s="145"/>
      <c r="AQ1340" s="336"/>
      <c r="AR1340" s="302"/>
      <c r="AS1340" s="302"/>
      <c r="AT1340" s="303"/>
      <c r="AU1340" s="146"/>
      <c r="AV1340" s="145"/>
      <c r="AW1340" s="336"/>
      <c r="AX1340" s="302"/>
      <c r="AY1340" s="302"/>
      <c r="AZ1340" s="303"/>
      <c r="BA1340" s="146"/>
      <c r="BB1340" s="145"/>
      <c r="BC1340" s="336"/>
      <c r="BD1340" s="303"/>
      <c r="BE1340" s="163"/>
      <c r="BF1340" s="306"/>
      <c r="BG1340" s="302"/>
      <c r="BH1340" s="303"/>
      <c r="BI1340" s="336"/>
      <c r="BJ1340" s="303"/>
      <c r="BK1340" s="335" t="str">
        <f t="shared" si="128"/>
        <v/>
      </c>
      <c r="BL1340" s="302"/>
      <c r="BM1340" s="303"/>
      <c r="BN1340" s="306"/>
      <c r="BO1340" s="302"/>
      <c r="BP1340" s="303"/>
      <c r="BQ1340" s="306"/>
      <c r="BR1340" s="303"/>
      <c r="BS1340" s="148">
        <v>13</v>
      </c>
      <c r="BT1340" s="335"/>
      <c r="BU1340" s="302"/>
      <c r="BV1340" s="302"/>
      <c r="BW1340" s="303"/>
    </row>
    <row r="1341" spans="1:75" ht="12.75" customHeight="1" x14ac:dyDescent="0.2">
      <c r="A1341" s="171">
        <v>31</v>
      </c>
      <c r="B1341" s="163" t="s">
        <v>158</v>
      </c>
      <c r="C1341" s="163" t="s">
        <v>94</v>
      </c>
      <c r="D1341" s="335"/>
      <c r="E1341" s="302"/>
      <c r="F1341" s="302"/>
      <c r="G1341" s="302"/>
      <c r="H1341" s="303"/>
      <c r="I1341" s="335"/>
      <c r="J1341" s="302"/>
      <c r="K1341" s="302"/>
      <c r="L1341" s="302"/>
      <c r="M1341" s="303"/>
      <c r="N1341" s="336" t="str">
        <f t="shared" si="125"/>
        <v/>
      </c>
      <c r="O1341" s="302"/>
      <c r="P1341" s="302"/>
      <c r="Q1341" s="303"/>
      <c r="R1341" s="335"/>
      <c r="S1341" s="302"/>
      <c r="T1341" s="303"/>
      <c r="U1341" s="335"/>
      <c r="V1341" s="302"/>
      <c r="W1341" s="303"/>
      <c r="X1341" s="336" t="str">
        <f t="shared" si="126"/>
        <v/>
      </c>
      <c r="Y1341" s="303"/>
      <c r="Z1341" s="335" t="str">
        <f t="shared" si="127"/>
        <v/>
      </c>
      <c r="AA1341" s="302"/>
      <c r="AB1341" s="303"/>
      <c r="AC1341" s="144"/>
      <c r="AD1341" s="145"/>
      <c r="AE1341" s="336"/>
      <c r="AF1341" s="302"/>
      <c r="AG1341" s="302"/>
      <c r="AH1341" s="303"/>
      <c r="AI1341" s="146"/>
      <c r="AJ1341" s="145"/>
      <c r="AK1341" s="336"/>
      <c r="AL1341" s="302"/>
      <c r="AM1341" s="302"/>
      <c r="AN1341" s="303"/>
      <c r="AO1341" s="146"/>
      <c r="AP1341" s="145"/>
      <c r="AQ1341" s="336"/>
      <c r="AR1341" s="302"/>
      <c r="AS1341" s="302"/>
      <c r="AT1341" s="303"/>
      <c r="AU1341" s="146"/>
      <c r="AV1341" s="145"/>
      <c r="AW1341" s="336"/>
      <c r="AX1341" s="302"/>
      <c r="AY1341" s="302"/>
      <c r="AZ1341" s="303"/>
      <c r="BA1341" s="146"/>
      <c r="BB1341" s="145"/>
      <c r="BC1341" s="336"/>
      <c r="BD1341" s="303"/>
      <c r="BE1341" s="163"/>
      <c r="BF1341" s="306"/>
      <c r="BG1341" s="302"/>
      <c r="BH1341" s="303"/>
      <c r="BI1341" s="336"/>
      <c r="BJ1341" s="303"/>
      <c r="BK1341" s="335" t="str">
        <f t="shared" si="128"/>
        <v/>
      </c>
      <c r="BL1341" s="302"/>
      <c r="BM1341" s="303"/>
      <c r="BN1341" s="306"/>
      <c r="BO1341" s="302"/>
      <c r="BP1341" s="303"/>
      <c r="BQ1341" s="306"/>
      <c r="BR1341" s="303"/>
      <c r="BS1341" s="148">
        <v>14</v>
      </c>
      <c r="BT1341" s="335"/>
      <c r="BU1341" s="302"/>
      <c r="BV1341" s="302"/>
      <c r="BW1341" s="303"/>
    </row>
    <row r="1342" spans="1:75" ht="12.75" customHeight="1" x14ac:dyDescent="0.2">
      <c r="A1342" s="171">
        <v>31</v>
      </c>
      <c r="B1342" s="163" t="s">
        <v>163</v>
      </c>
      <c r="C1342" s="163" t="s">
        <v>101</v>
      </c>
      <c r="D1342" s="335"/>
      <c r="E1342" s="302"/>
      <c r="F1342" s="302"/>
      <c r="G1342" s="302"/>
      <c r="H1342" s="303"/>
      <c r="I1342" s="335"/>
      <c r="J1342" s="302"/>
      <c r="K1342" s="302"/>
      <c r="L1342" s="302"/>
      <c r="M1342" s="303"/>
      <c r="N1342" s="336" t="str">
        <f t="shared" si="125"/>
        <v/>
      </c>
      <c r="O1342" s="302"/>
      <c r="P1342" s="302"/>
      <c r="Q1342" s="303"/>
      <c r="R1342" s="335"/>
      <c r="S1342" s="302"/>
      <c r="T1342" s="303"/>
      <c r="U1342" s="335"/>
      <c r="V1342" s="302"/>
      <c r="W1342" s="303"/>
      <c r="X1342" s="336" t="str">
        <f t="shared" si="126"/>
        <v/>
      </c>
      <c r="Y1342" s="303"/>
      <c r="Z1342" s="335" t="str">
        <f t="shared" si="127"/>
        <v/>
      </c>
      <c r="AA1342" s="302"/>
      <c r="AB1342" s="303"/>
      <c r="AC1342" s="144"/>
      <c r="AD1342" s="145"/>
      <c r="AE1342" s="336"/>
      <c r="AF1342" s="302"/>
      <c r="AG1342" s="302"/>
      <c r="AH1342" s="303"/>
      <c r="AI1342" s="146"/>
      <c r="AJ1342" s="145"/>
      <c r="AK1342" s="336"/>
      <c r="AL1342" s="302"/>
      <c r="AM1342" s="302"/>
      <c r="AN1342" s="303"/>
      <c r="AO1342" s="146"/>
      <c r="AP1342" s="145"/>
      <c r="AQ1342" s="336"/>
      <c r="AR1342" s="302"/>
      <c r="AS1342" s="302"/>
      <c r="AT1342" s="303"/>
      <c r="AU1342" s="146"/>
      <c r="AV1342" s="145"/>
      <c r="AW1342" s="336"/>
      <c r="AX1342" s="302"/>
      <c r="AY1342" s="302"/>
      <c r="AZ1342" s="303"/>
      <c r="BA1342" s="146"/>
      <c r="BB1342" s="145"/>
      <c r="BC1342" s="336"/>
      <c r="BD1342" s="303"/>
      <c r="BE1342" s="163"/>
      <c r="BF1342" s="306"/>
      <c r="BG1342" s="302"/>
      <c r="BH1342" s="303"/>
      <c r="BI1342" s="336"/>
      <c r="BJ1342" s="303"/>
      <c r="BK1342" s="335" t="str">
        <f t="shared" si="128"/>
        <v/>
      </c>
      <c r="BL1342" s="302"/>
      <c r="BM1342" s="303"/>
      <c r="BN1342" s="306"/>
      <c r="BO1342" s="302"/>
      <c r="BP1342" s="303"/>
      <c r="BQ1342" s="306"/>
      <c r="BR1342" s="303"/>
      <c r="BS1342" s="148">
        <v>15</v>
      </c>
      <c r="BT1342" s="335"/>
      <c r="BU1342" s="302"/>
      <c r="BV1342" s="302"/>
      <c r="BW1342" s="303"/>
    </row>
    <row r="1343" spans="1:75" ht="12.75" customHeight="1" x14ac:dyDescent="0.2">
      <c r="A1343" s="171">
        <v>31</v>
      </c>
      <c r="B1343" s="163" t="s">
        <v>171</v>
      </c>
      <c r="C1343" s="163" t="s">
        <v>117</v>
      </c>
      <c r="D1343" s="335"/>
      <c r="E1343" s="302"/>
      <c r="F1343" s="302"/>
      <c r="G1343" s="302"/>
      <c r="H1343" s="303"/>
      <c r="I1343" s="335"/>
      <c r="J1343" s="302"/>
      <c r="K1343" s="302"/>
      <c r="L1343" s="302"/>
      <c r="M1343" s="303"/>
      <c r="N1343" s="336" t="str">
        <f t="shared" si="125"/>
        <v/>
      </c>
      <c r="O1343" s="302"/>
      <c r="P1343" s="302"/>
      <c r="Q1343" s="303"/>
      <c r="R1343" s="335"/>
      <c r="S1343" s="302"/>
      <c r="T1343" s="303"/>
      <c r="U1343" s="335"/>
      <c r="V1343" s="302"/>
      <c r="W1343" s="303"/>
      <c r="X1343" s="336" t="str">
        <f t="shared" si="126"/>
        <v/>
      </c>
      <c r="Y1343" s="303"/>
      <c r="Z1343" s="335" t="str">
        <f t="shared" si="127"/>
        <v/>
      </c>
      <c r="AA1343" s="302"/>
      <c r="AB1343" s="303"/>
      <c r="AC1343" s="144"/>
      <c r="AD1343" s="145"/>
      <c r="AE1343" s="336"/>
      <c r="AF1343" s="302"/>
      <c r="AG1343" s="302"/>
      <c r="AH1343" s="303"/>
      <c r="AI1343" s="146"/>
      <c r="AJ1343" s="145"/>
      <c r="AK1343" s="336"/>
      <c r="AL1343" s="302"/>
      <c r="AM1343" s="302"/>
      <c r="AN1343" s="303"/>
      <c r="AO1343" s="146"/>
      <c r="AP1343" s="145"/>
      <c r="AQ1343" s="336"/>
      <c r="AR1343" s="302"/>
      <c r="AS1343" s="302"/>
      <c r="AT1343" s="303"/>
      <c r="AU1343" s="146"/>
      <c r="AV1343" s="145"/>
      <c r="AW1343" s="336"/>
      <c r="AX1343" s="302"/>
      <c r="AY1343" s="302"/>
      <c r="AZ1343" s="303"/>
      <c r="BA1343" s="146"/>
      <c r="BB1343" s="145"/>
      <c r="BC1343" s="336"/>
      <c r="BD1343" s="303"/>
      <c r="BE1343" s="163"/>
      <c r="BF1343" s="306"/>
      <c r="BG1343" s="302"/>
      <c r="BH1343" s="303"/>
      <c r="BI1343" s="336"/>
      <c r="BJ1343" s="303"/>
      <c r="BK1343" s="335" t="str">
        <f t="shared" si="128"/>
        <v/>
      </c>
      <c r="BL1343" s="302"/>
      <c r="BM1343" s="303"/>
      <c r="BN1343" s="306"/>
      <c r="BO1343" s="302"/>
      <c r="BP1343" s="303"/>
      <c r="BQ1343" s="306"/>
      <c r="BR1343" s="303"/>
      <c r="BS1343" s="148">
        <v>16</v>
      </c>
      <c r="BT1343" s="335"/>
      <c r="BU1343" s="302"/>
      <c r="BV1343" s="302"/>
      <c r="BW1343" s="303"/>
    </row>
    <row r="1344" spans="1:75" ht="12.75" customHeight="1" x14ac:dyDescent="0.2">
      <c r="A1344" s="171">
        <v>31</v>
      </c>
      <c r="B1344" s="163" t="s">
        <v>177</v>
      </c>
      <c r="C1344" s="163" t="s">
        <v>145</v>
      </c>
      <c r="D1344" s="335"/>
      <c r="E1344" s="302"/>
      <c r="F1344" s="302"/>
      <c r="G1344" s="302"/>
      <c r="H1344" s="303"/>
      <c r="I1344" s="335"/>
      <c r="J1344" s="302"/>
      <c r="K1344" s="302"/>
      <c r="L1344" s="302"/>
      <c r="M1344" s="303"/>
      <c r="N1344" s="336" t="str">
        <f t="shared" si="125"/>
        <v/>
      </c>
      <c r="O1344" s="302"/>
      <c r="P1344" s="302"/>
      <c r="Q1344" s="303"/>
      <c r="R1344" s="335"/>
      <c r="S1344" s="302"/>
      <c r="T1344" s="303"/>
      <c r="U1344" s="335"/>
      <c r="V1344" s="302"/>
      <c r="W1344" s="303"/>
      <c r="X1344" s="336" t="str">
        <f t="shared" si="126"/>
        <v/>
      </c>
      <c r="Y1344" s="303"/>
      <c r="Z1344" s="335" t="str">
        <f t="shared" si="127"/>
        <v/>
      </c>
      <c r="AA1344" s="302"/>
      <c r="AB1344" s="303"/>
      <c r="AC1344" s="144"/>
      <c r="AD1344" s="145"/>
      <c r="AE1344" s="336"/>
      <c r="AF1344" s="302"/>
      <c r="AG1344" s="302"/>
      <c r="AH1344" s="303"/>
      <c r="AI1344" s="146"/>
      <c r="AJ1344" s="145"/>
      <c r="AK1344" s="336"/>
      <c r="AL1344" s="302"/>
      <c r="AM1344" s="302"/>
      <c r="AN1344" s="303"/>
      <c r="AO1344" s="146"/>
      <c r="AP1344" s="145"/>
      <c r="AQ1344" s="336"/>
      <c r="AR1344" s="302"/>
      <c r="AS1344" s="302"/>
      <c r="AT1344" s="303"/>
      <c r="AU1344" s="146"/>
      <c r="AV1344" s="145"/>
      <c r="AW1344" s="336"/>
      <c r="AX1344" s="302"/>
      <c r="AY1344" s="302"/>
      <c r="AZ1344" s="303"/>
      <c r="BA1344" s="146"/>
      <c r="BB1344" s="145"/>
      <c r="BC1344" s="336"/>
      <c r="BD1344" s="303"/>
      <c r="BE1344" s="163"/>
      <c r="BF1344" s="306"/>
      <c r="BG1344" s="302"/>
      <c r="BH1344" s="303"/>
      <c r="BI1344" s="336"/>
      <c r="BJ1344" s="303"/>
      <c r="BK1344" s="335" t="str">
        <f t="shared" si="128"/>
        <v/>
      </c>
      <c r="BL1344" s="302"/>
      <c r="BM1344" s="303"/>
      <c r="BN1344" s="306"/>
      <c r="BO1344" s="302"/>
      <c r="BP1344" s="303"/>
      <c r="BQ1344" s="306"/>
      <c r="BR1344" s="303"/>
      <c r="BS1344" s="148">
        <v>17</v>
      </c>
      <c r="BT1344" s="335"/>
      <c r="BU1344" s="302"/>
      <c r="BV1344" s="302"/>
      <c r="BW1344" s="303"/>
    </row>
    <row r="1345" spans="1:75" ht="12.75" customHeight="1" x14ac:dyDescent="0.2">
      <c r="A1345" s="171">
        <v>31</v>
      </c>
      <c r="B1345" s="163" t="s">
        <v>186</v>
      </c>
      <c r="C1345" s="163" t="s">
        <v>151</v>
      </c>
      <c r="D1345" s="335"/>
      <c r="E1345" s="302"/>
      <c r="F1345" s="302"/>
      <c r="G1345" s="302"/>
      <c r="H1345" s="303"/>
      <c r="I1345" s="335"/>
      <c r="J1345" s="302"/>
      <c r="K1345" s="302"/>
      <c r="L1345" s="302"/>
      <c r="M1345" s="303"/>
      <c r="N1345" s="336" t="str">
        <f t="shared" si="125"/>
        <v/>
      </c>
      <c r="O1345" s="302"/>
      <c r="P1345" s="302"/>
      <c r="Q1345" s="303"/>
      <c r="R1345" s="335"/>
      <c r="S1345" s="302"/>
      <c r="T1345" s="303"/>
      <c r="U1345" s="335"/>
      <c r="V1345" s="302"/>
      <c r="W1345" s="303"/>
      <c r="X1345" s="336" t="str">
        <f t="shared" si="126"/>
        <v/>
      </c>
      <c r="Y1345" s="303"/>
      <c r="Z1345" s="335" t="str">
        <f t="shared" si="127"/>
        <v/>
      </c>
      <c r="AA1345" s="302"/>
      <c r="AB1345" s="303"/>
      <c r="AC1345" s="144"/>
      <c r="AD1345" s="145"/>
      <c r="AE1345" s="336"/>
      <c r="AF1345" s="302"/>
      <c r="AG1345" s="302"/>
      <c r="AH1345" s="303"/>
      <c r="AI1345" s="146"/>
      <c r="AJ1345" s="145"/>
      <c r="AK1345" s="336"/>
      <c r="AL1345" s="302"/>
      <c r="AM1345" s="302"/>
      <c r="AN1345" s="303"/>
      <c r="AO1345" s="146"/>
      <c r="AP1345" s="145"/>
      <c r="AQ1345" s="336"/>
      <c r="AR1345" s="302"/>
      <c r="AS1345" s="302"/>
      <c r="AT1345" s="303"/>
      <c r="AU1345" s="146"/>
      <c r="AV1345" s="145"/>
      <c r="AW1345" s="336"/>
      <c r="AX1345" s="302"/>
      <c r="AY1345" s="302"/>
      <c r="AZ1345" s="303"/>
      <c r="BA1345" s="146"/>
      <c r="BB1345" s="145"/>
      <c r="BC1345" s="336"/>
      <c r="BD1345" s="303"/>
      <c r="BE1345" s="163"/>
      <c r="BF1345" s="306"/>
      <c r="BG1345" s="302"/>
      <c r="BH1345" s="303"/>
      <c r="BI1345" s="336"/>
      <c r="BJ1345" s="303"/>
      <c r="BK1345" s="335" t="str">
        <f t="shared" si="128"/>
        <v/>
      </c>
      <c r="BL1345" s="302"/>
      <c r="BM1345" s="303"/>
      <c r="BN1345" s="306"/>
      <c r="BO1345" s="302"/>
      <c r="BP1345" s="303"/>
      <c r="BQ1345" s="306"/>
      <c r="BR1345" s="303"/>
      <c r="BS1345" s="148">
        <v>18</v>
      </c>
      <c r="BT1345" s="335"/>
      <c r="BU1345" s="302"/>
      <c r="BV1345" s="302"/>
      <c r="BW1345" s="303"/>
    </row>
    <row r="1346" spans="1:75" ht="12.75" customHeight="1" x14ac:dyDescent="0.2">
      <c r="A1346" s="171">
        <v>31</v>
      </c>
      <c r="B1346" s="163" t="s">
        <v>195</v>
      </c>
      <c r="C1346" s="163" t="s">
        <v>158</v>
      </c>
      <c r="D1346" s="335"/>
      <c r="E1346" s="302"/>
      <c r="F1346" s="302"/>
      <c r="G1346" s="302"/>
      <c r="H1346" s="303"/>
      <c r="I1346" s="335"/>
      <c r="J1346" s="302"/>
      <c r="K1346" s="302"/>
      <c r="L1346" s="302"/>
      <c r="M1346" s="303"/>
      <c r="N1346" s="336" t="str">
        <f t="shared" si="125"/>
        <v/>
      </c>
      <c r="O1346" s="302"/>
      <c r="P1346" s="302"/>
      <c r="Q1346" s="303"/>
      <c r="R1346" s="335"/>
      <c r="S1346" s="302"/>
      <c r="T1346" s="303"/>
      <c r="U1346" s="335"/>
      <c r="V1346" s="302"/>
      <c r="W1346" s="303"/>
      <c r="X1346" s="336" t="str">
        <f t="shared" si="126"/>
        <v/>
      </c>
      <c r="Y1346" s="303"/>
      <c r="Z1346" s="335" t="str">
        <f t="shared" si="127"/>
        <v/>
      </c>
      <c r="AA1346" s="302"/>
      <c r="AB1346" s="303"/>
      <c r="AC1346" s="144"/>
      <c r="AD1346" s="145"/>
      <c r="AE1346" s="336"/>
      <c r="AF1346" s="302"/>
      <c r="AG1346" s="302"/>
      <c r="AH1346" s="303"/>
      <c r="AI1346" s="146"/>
      <c r="AJ1346" s="145"/>
      <c r="AK1346" s="336"/>
      <c r="AL1346" s="302"/>
      <c r="AM1346" s="302"/>
      <c r="AN1346" s="303"/>
      <c r="AO1346" s="146"/>
      <c r="AP1346" s="145"/>
      <c r="AQ1346" s="336"/>
      <c r="AR1346" s="302"/>
      <c r="AS1346" s="302"/>
      <c r="AT1346" s="303"/>
      <c r="AU1346" s="146"/>
      <c r="AV1346" s="145"/>
      <c r="AW1346" s="336"/>
      <c r="AX1346" s="302"/>
      <c r="AY1346" s="302"/>
      <c r="AZ1346" s="303"/>
      <c r="BA1346" s="146"/>
      <c r="BB1346" s="145"/>
      <c r="BC1346" s="336"/>
      <c r="BD1346" s="303"/>
      <c r="BE1346" s="163"/>
      <c r="BF1346" s="306"/>
      <c r="BG1346" s="302"/>
      <c r="BH1346" s="303"/>
      <c r="BI1346" s="336"/>
      <c r="BJ1346" s="303"/>
      <c r="BK1346" s="335" t="str">
        <f t="shared" si="128"/>
        <v/>
      </c>
      <c r="BL1346" s="302"/>
      <c r="BM1346" s="303"/>
      <c r="BN1346" s="306"/>
      <c r="BO1346" s="302"/>
      <c r="BP1346" s="303"/>
      <c r="BQ1346" s="306"/>
      <c r="BR1346" s="303"/>
      <c r="BS1346" s="148">
        <v>19</v>
      </c>
      <c r="BT1346" s="335"/>
      <c r="BU1346" s="302"/>
      <c r="BV1346" s="302"/>
      <c r="BW1346" s="303"/>
    </row>
    <row r="1347" spans="1:75" ht="12.75" customHeight="1" x14ac:dyDescent="0.2">
      <c r="A1347" s="171">
        <v>31</v>
      </c>
      <c r="B1347" s="163" t="s">
        <v>201</v>
      </c>
      <c r="C1347" s="163" t="s">
        <v>163</v>
      </c>
      <c r="D1347" s="335"/>
      <c r="E1347" s="302"/>
      <c r="F1347" s="302"/>
      <c r="G1347" s="302"/>
      <c r="H1347" s="303"/>
      <c r="I1347" s="335"/>
      <c r="J1347" s="302"/>
      <c r="K1347" s="302"/>
      <c r="L1347" s="302"/>
      <c r="M1347" s="303"/>
      <c r="N1347" s="336" t="str">
        <f t="shared" si="125"/>
        <v/>
      </c>
      <c r="O1347" s="302"/>
      <c r="P1347" s="302"/>
      <c r="Q1347" s="303"/>
      <c r="R1347" s="335"/>
      <c r="S1347" s="302"/>
      <c r="T1347" s="303"/>
      <c r="U1347" s="335"/>
      <c r="V1347" s="302"/>
      <c r="W1347" s="303"/>
      <c r="X1347" s="336" t="str">
        <f t="shared" si="126"/>
        <v/>
      </c>
      <c r="Y1347" s="303"/>
      <c r="Z1347" s="335" t="str">
        <f t="shared" si="127"/>
        <v/>
      </c>
      <c r="AA1347" s="302"/>
      <c r="AB1347" s="303"/>
      <c r="AC1347" s="144"/>
      <c r="AD1347" s="145"/>
      <c r="AE1347" s="336"/>
      <c r="AF1347" s="302"/>
      <c r="AG1347" s="302"/>
      <c r="AH1347" s="303"/>
      <c r="AI1347" s="146"/>
      <c r="AJ1347" s="145"/>
      <c r="AK1347" s="336"/>
      <c r="AL1347" s="302"/>
      <c r="AM1347" s="302"/>
      <c r="AN1347" s="303"/>
      <c r="AO1347" s="146"/>
      <c r="AP1347" s="145"/>
      <c r="AQ1347" s="336"/>
      <c r="AR1347" s="302"/>
      <c r="AS1347" s="302"/>
      <c r="AT1347" s="303"/>
      <c r="AU1347" s="146"/>
      <c r="AV1347" s="145"/>
      <c r="AW1347" s="336"/>
      <c r="AX1347" s="302"/>
      <c r="AY1347" s="302"/>
      <c r="AZ1347" s="303"/>
      <c r="BA1347" s="146"/>
      <c r="BB1347" s="145"/>
      <c r="BC1347" s="336"/>
      <c r="BD1347" s="303"/>
      <c r="BE1347" s="163"/>
      <c r="BF1347" s="306"/>
      <c r="BG1347" s="302"/>
      <c r="BH1347" s="303"/>
      <c r="BI1347" s="336"/>
      <c r="BJ1347" s="303"/>
      <c r="BK1347" s="335" t="str">
        <f t="shared" si="128"/>
        <v/>
      </c>
      <c r="BL1347" s="302"/>
      <c r="BM1347" s="303"/>
      <c r="BN1347" s="306"/>
      <c r="BO1347" s="302"/>
      <c r="BP1347" s="303"/>
      <c r="BQ1347" s="306"/>
      <c r="BR1347" s="303"/>
      <c r="BS1347" s="148">
        <v>20</v>
      </c>
      <c r="BT1347" s="335"/>
      <c r="BU1347" s="302"/>
      <c r="BV1347" s="302"/>
      <c r="BW1347" s="303"/>
    </row>
    <row r="1348" spans="1:75" ht="12.75" customHeight="1" x14ac:dyDescent="0.2">
      <c r="A1348" s="171">
        <v>31</v>
      </c>
      <c r="B1348" s="163" t="s">
        <v>209</v>
      </c>
      <c r="C1348" s="163" t="s">
        <v>171</v>
      </c>
      <c r="D1348" s="335"/>
      <c r="E1348" s="302"/>
      <c r="F1348" s="302"/>
      <c r="G1348" s="302"/>
      <c r="H1348" s="303"/>
      <c r="I1348" s="335"/>
      <c r="J1348" s="302"/>
      <c r="K1348" s="302"/>
      <c r="L1348" s="302"/>
      <c r="M1348" s="303"/>
      <c r="N1348" s="336" t="str">
        <f t="shared" si="125"/>
        <v/>
      </c>
      <c r="O1348" s="302"/>
      <c r="P1348" s="302"/>
      <c r="Q1348" s="303"/>
      <c r="R1348" s="335"/>
      <c r="S1348" s="302"/>
      <c r="T1348" s="303"/>
      <c r="U1348" s="335"/>
      <c r="V1348" s="302"/>
      <c r="W1348" s="303"/>
      <c r="X1348" s="336" t="str">
        <f t="shared" si="126"/>
        <v/>
      </c>
      <c r="Y1348" s="303"/>
      <c r="Z1348" s="335" t="str">
        <f t="shared" si="127"/>
        <v/>
      </c>
      <c r="AA1348" s="302"/>
      <c r="AB1348" s="303"/>
      <c r="AC1348" s="144"/>
      <c r="AD1348" s="145"/>
      <c r="AE1348" s="336"/>
      <c r="AF1348" s="302"/>
      <c r="AG1348" s="302"/>
      <c r="AH1348" s="303"/>
      <c r="AI1348" s="146"/>
      <c r="AJ1348" s="145"/>
      <c r="AK1348" s="336"/>
      <c r="AL1348" s="302"/>
      <c r="AM1348" s="302"/>
      <c r="AN1348" s="303"/>
      <c r="AO1348" s="146"/>
      <c r="AP1348" s="145"/>
      <c r="AQ1348" s="336"/>
      <c r="AR1348" s="302"/>
      <c r="AS1348" s="302"/>
      <c r="AT1348" s="303"/>
      <c r="AU1348" s="146"/>
      <c r="AV1348" s="145"/>
      <c r="AW1348" s="336"/>
      <c r="AX1348" s="302"/>
      <c r="AY1348" s="302"/>
      <c r="AZ1348" s="303"/>
      <c r="BA1348" s="146"/>
      <c r="BB1348" s="145"/>
      <c r="BC1348" s="336"/>
      <c r="BD1348" s="303"/>
      <c r="BE1348" s="163"/>
      <c r="BF1348" s="306"/>
      <c r="BG1348" s="302"/>
      <c r="BH1348" s="303"/>
      <c r="BI1348" s="336"/>
      <c r="BJ1348" s="303"/>
      <c r="BK1348" s="335" t="str">
        <f t="shared" si="128"/>
        <v/>
      </c>
      <c r="BL1348" s="302"/>
      <c r="BM1348" s="303"/>
      <c r="BN1348" s="306"/>
      <c r="BO1348" s="302"/>
      <c r="BP1348" s="303"/>
      <c r="BQ1348" s="306"/>
      <c r="BR1348" s="303"/>
      <c r="BS1348" s="148">
        <v>21</v>
      </c>
      <c r="BT1348" s="335"/>
      <c r="BU1348" s="302"/>
      <c r="BV1348" s="302"/>
      <c r="BW1348" s="303"/>
    </row>
    <row r="1349" spans="1:75" ht="12.75" customHeight="1" x14ac:dyDescent="0.2">
      <c r="A1349" s="171">
        <v>31</v>
      </c>
      <c r="B1349" s="163" t="s">
        <v>216</v>
      </c>
      <c r="C1349" s="163" t="s">
        <v>177</v>
      </c>
      <c r="D1349" s="335"/>
      <c r="E1349" s="302"/>
      <c r="F1349" s="302"/>
      <c r="G1349" s="302"/>
      <c r="H1349" s="303"/>
      <c r="I1349" s="335"/>
      <c r="J1349" s="302"/>
      <c r="K1349" s="302"/>
      <c r="L1349" s="302"/>
      <c r="M1349" s="303"/>
      <c r="N1349" s="336" t="str">
        <f t="shared" si="125"/>
        <v/>
      </c>
      <c r="O1349" s="302"/>
      <c r="P1349" s="302"/>
      <c r="Q1349" s="303"/>
      <c r="R1349" s="335"/>
      <c r="S1349" s="302"/>
      <c r="T1349" s="303"/>
      <c r="U1349" s="335"/>
      <c r="V1349" s="302"/>
      <c r="W1349" s="303"/>
      <c r="X1349" s="336" t="str">
        <f t="shared" si="126"/>
        <v/>
      </c>
      <c r="Y1349" s="303"/>
      <c r="Z1349" s="335" t="str">
        <f t="shared" si="127"/>
        <v/>
      </c>
      <c r="AA1349" s="302"/>
      <c r="AB1349" s="303"/>
      <c r="AC1349" s="144"/>
      <c r="AD1349" s="145"/>
      <c r="AE1349" s="336"/>
      <c r="AF1349" s="302"/>
      <c r="AG1349" s="302"/>
      <c r="AH1349" s="303"/>
      <c r="AI1349" s="146"/>
      <c r="AJ1349" s="145"/>
      <c r="AK1349" s="336"/>
      <c r="AL1349" s="302"/>
      <c r="AM1349" s="302"/>
      <c r="AN1349" s="303"/>
      <c r="AO1349" s="146"/>
      <c r="AP1349" s="145"/>
      <c r="AQ1349" s="336"/>
      <c r="AR1349" s="302"/>
      <c r="AS1349" s="302"/>
      <c r="AT1349" s="303"/>
      <c r="AU1349" s="146"/>
      <c r="AV1349" s="145"/>
      <c r="AW1349" s="336"/>
      <c r="AX1349" s="302"/>
      <c r="AY1349" s="302"/>
      <c r="AZ1349" s="303"/>
      <c r="BA1349" s="146"/>
      <c r="BB1349" s="145"/>
      <c r="BC1349" s="336"/>
      <c r="BD1349" s="303"/>
      <c r="BE1349" s="163"/>
      <c r="BF1349" s="306"/>
      <c r="BG1349" s="302"/>
      <c r="BH1349" s="303"/>
      <c r="BI1349" s="336"/>
      <c r="BJ1349" s="303"/>
      <c r="BK1349" s="335" t="str">
        <f t="shared" si="128"/>
        <v/>
      </c>
      <c r="BL1349" s="302"/>
      <c r="BM1349" s="303"/>
      <c r="BN1349" s="306"/>
      <c r="BO1349" s="302"/>
      <c r="BP1349" s="303"/>
      <c r="BQ1349" s="306"/>
      <c r="BR1349" s="303"/>
      <c r="BS1349" s="148">
        <v>22</v>
      </c>
      <c r="BT1349" s="335"/>
      <c r="BU1349" s="302"/>
      <c r="BV1349" s="302"/>
      <c r="BW1349" s="303"/>
    </row>
    <row r="1350" spans="1:75" ht="12.75" customHeight="1" x14ac:dyDescent="0.2">
      <c r="A1350" s="171">
        <v>31</v>
      </c>
      <c r="B1350" s="163" t="s">
        <v>224</v>
      </c>
      <c r="C1350" s="163" t="s">
        <v>186</v>
      </c>
      <c r="D1350" s="335"/>
      <c r="E1350" s="302"/>
      <c r="F1350" s="302"/>
      <c r="G1350" s="302"/>
      <c r="H1350" s="303"/>
      <c r="I1350" s="335"/>
      <c r="J1350" s="302"/>
      <c r="K1350" s="302"/>
      <c r="L1350" s="302"/>
      <c r="M1350" s="303"/>
      <c r="N1350" s="336" t="str">
        <f t="shared" si="125"/>
        <v/>
      </c>
      <c r="O1350" s="302"/>
      <c r="P1350" s="302"/>
      <c r="Q1350" s="303"/>
      <c r="R1350" s="335"/>
      <c r="S1350" s="302"/>
      <c r="T1350" s="303"/>
      <c r="U1350" s="335"/>
      <c r="V1350" s="302"/>
      <c r="W1350" s="303"/>
      <c r="X1350" s="336" t="str">
        <f t="shared" si="126"/>
        <v/>
      </c>
      <c r="Y1350" s="303"/>
      <c r="Z1350" s="335" t="str">
        <f t="shared" si="127"/>
        <v/>
      </c>
      <c r="AA1350" s="302"/>
      <c r="AB1350" s="303"/>
      <c r="AC1350" s="144"/>
      <c r="AD1350" s="145"/>
      <c r="AE1350" s="336"/>
      <c r="AF1350" s="302"/>
      <c r="AG1350" s="302"/>
      <c r="AH1350" s="303"/>
      <c r="AI1350" s="146"/>
      <c r="AJ1350" s="145"/>
      <c r="AK1350" s="336"/>
      <c r="AL1350" s="302"/>
      <c r="AM1350" s="302"/>
      <c r="AN1350" s="303"/>
      <c r="AO1350" s="146"/>
      <c r="AP1350" s="145"/>
      <c r="AQ1350" s="336"/>
      <c r="AR1350" s="302"/>
      <c r="AS1350" s="302"/>
      <c r="AT1350" s="303"/>
      <c r="AU1350" s="146"/>
      <c r="AV1350" s="145"/>
      <c r="AW1350" s="336"/>
      <c r="AX1350" s="302"/>
      <c r="AY1350" s="302"/>
      <c r="AZ1350" s="303"/>
      <c r="BA1350" s="146"/>
      <c r="BB1350" s="145"/>
      <c r="BC1350" s="336"/>
      <c r="BD1350" s="303"/>
      <c r="BE1350" s="163"/>
      <c r="BF1350" s="306"/>
      <c r="BG1350" s="302"/>
      <c r="BH1350" s="303"/>
      <c r="BI1350" s="336"/>
      <c r="BJ1350" s="303"/>
      <c r="BK1350" s="335" t="str">
        <f t="shared" si="128"/>
        <v/>
      </c>
      <c r="BL1350" s="302"/>
      <c r="BM1350" s="303"/>
      <c r="BN1350" s="306"/>
      <c r="BO1350" s="302"/>
      <c r="BP1350" s="303"/>
      <c r="BQ1350" s="306"/>
      <c r="BR1350" s="303"/>
      <c r="BS1350" s="148">
        <v>23</v>
      </c>
      <c r="BT1350" s="335"/>
      <c r="BU1350" s="302"/>
      <c r="BV1350" s="302"/>
      <c r="BW1350" s="303"/>
    </row>
    <row r="1351" spans="1:75" ht="12.75" customHeight="1" x14ac:dyDescent="0.2">
      <c r="A1351" s="171">
        <v>31</v>
      </c>
      <c r="B1351" s="163" t="s">
        <v>232</v>
      </c>
      <c r="C1351" s="163" t="s">
        <v>195</v>
      </c>
      <c r="D1351" s="335"/>
      <c r="E1351" s="302"/>
      <c r="F1351" s="302"/>
      <c r="G1351" s="302"/>
      <c r="H1351" s="303"/>
      <c r="I1351" s="335"/>
      <c r="J1351" s="302"/>
      <c r="K1351" s="302"/>
      <c r="L1351" s="302"/>
      <c r="M1351" s="303"/>
      <c r="N1351" s="336" t="str">
        <f t="shared" si="125"/>
        <v/>
      </c>
      <c r="O1351" s="302"/>
      <c r="P1351" s="302"/>
      <c r="Q1351" s="303"/>
      <c r="R1351" s="335"/>
      <c r="S1351" s="302"/>
      <c r="T1351" s="303"/>
      <c r="U1351" s="335"/>
      <c r="V1351" s="302"/>
      <c r="W1351" s="303"/>
      <c r="X1351" s="336" t="str">
        <f t="shared" si="126"/>
        <v/>
      </c>
      <c r="Y1351" s="303"/>
      <c r="Z1351" s="335" t="str">
        <f t="shared" si="127"/>
        <v/>
      </c>
      <c r="AA1351" s="302"/>
      <c r="AB1351" s="303"/>
      <c r="AC1351" s="144"/>
      <c r="AD1351" s="145"/>
      <c r="AE1351" s="336"/>
      <c r="AF1351" s="302"/>
      <c r="AG1351" s="302"/>
      <c r="AH1351" s="303"/>
      <c r="AI1351" s="146"/>
      <c r="AJ1351" s="145"/>
      <c r="AK1351" s="336"/>
      <c r="AL1351" s="302"/>
      <c r="AM1351" s="302"/>
      <c r="AN1351" s="303"/>
      <c r="AO1351" s="146"/>
      <c r="AP1351" s="145"/>
      <c r="AQ1351" s="336"/>
      <c r="AR1351" s="302"/>
      <c r="AS1351" s="302"/>
      <c r="AT1351" s="303"/>
      <c r="AU1351" s="146"/>
      <c r="AV1351" s="145"/>
      <c r="AW1351" s="336"/>
      <c r="AX1351" s="302"/>
      <c r="AY1351" s="302"/>
      <c r="AZ1351" s="303"/>
      <c r="BA1351" s="146"/>
      <c r="BB1351" s="145"/>
      <c r="BC1351" s="336"/>
      <c r="BD1351" s="303"/>
      <c r="BE1351" s="163"/>
      <c r="BF1351" s="306"/>
      <c r="BG1351" s="302"/>
      <c r="BH1351" s="303"/>
      <c r="BI1351" s="336"/>
      <c r="BJ1351" s="303"/>
      <c r="BK1351" s="335" t="str">
        <f t="shared" si="128"/>
        <v/>
      </c>
      <c r="BL1351" s="302"/>
      <c r="BM1351" s="303"/>
      <c r="BN1351" s="306"/>
      <c r="BO1351" s="302"/>
      <c r="BP1351" s="303"/>
      <c r="BQ1351" s="306"/>
      <c r="BR1351" s="303"/>
      <c r="BS1351" s="148">
        <v>24</v>
      </c>
      <c r="BT1351" s="335"/>
      <c r="BU1351" s="302"/>
      <c r="BV1351" s="302"/>
      <c r="BW1351" s="303"/>
    </row>
    <row r="1352" spans="1:75" ht="12.75" customHeight="1" x14ac:dyDescent="0.2">
      <c r="A1352" s="171">
        <v>31</v>
      </c>
      <c r="B1352" s="163" t="s">
        <v>239</v>
      </c>
      <c r="C1352" s="163" t="s">
        <v>201</v>
      </c>
      <c r="D1352" s="335"/>
      <c r="E1352" s="302"/>
      <c r="F1352" s="302"/>
      <c r="G1352" s="302"/>
      <c r="H1352" s="303"/>
      <c r="I1352" s="335"/>
      <c r="J1352" s="302"/>
      <c r="K1352" s="302"/>
      <c r="L1352" s="302"/>
      <c r="M1352" s="303"/>
      <c r="N1352" s="336" t="str">
        <f t="shared" si="125"/>
        <v/>
      </c>
      <c r="O1352" s="302"/>
      <c r="P1352" s="302"/>
      <c r="Q1352" s="303"/>
      <c r="R1352" s="335"/>
      <c r="S1352" s="302"/>
      <c r="T1352" s="303"/>
      <c r="U1352" s="335"/>
      <c r="V1352" s="302"/>
      <c r="W1352" s="303"/>
      <c r="X1352" s="336" t="str">
        <f t="shared" si="126"/>
        <v/>
      </c>
      <c r="Y1352" s="303"/>
      <c r="Z1352" s="335" t="str">
        <f t="shared" si="127"/>
        <v/>
      </c>
      <c r="AA1352" s="302"/>
      <c r="AB1352" s="303"/>
      <c r="AC1352" s="144"/>
      <c r="AD1352" s="145"/>
      <c r="AE1352" s="336"/>
      <c r="AF1352" s="302"/>
      <c r="AG1352" s="302"/>
      <c r="AH1352" s="303"/>
      <c r="AI1352" s="146"/>
      <c r="AJ1352" s="145"/>
      <c r="AK1352" s="336"/>
      <c r="AL1352" s="302"/>
      <c r="AM1352" s="302"/>
      <c r="AN1352" s="303"/>
      <c r="AO1352" s="146"/>
      <c r="AP1352" s="145"/>
      <c r="AQ1352" s="336"/>
      <c r="AR1352" s="302"/>
      <c r="AS1352" s="302"/>
      <c r="AT1352" s="303"/>
      <c r="AU1352" s="146"/>
      <c r="AV1352" s="145"/>
      <c r="AW1352" s="336"/>
      <c r="AX1352" s="302"/>
      <c r="AY1352" s="302"/>
      <c r="AZ1352" s="303"/>
      <c r="BA1352" s="146"/>
      <c r="BB1352" s="145"/>
      <c r="BC1352" s="336"/>
      <c r="BD1352" s="303"/>
      <c r="BE1352" s="163"/>
      <c r="BF1352" s="306"/>
      <c r="BG1352" s="302"/>
      <c r="BH1352" s="303"/>
      <c r="BI1352" s="336"/>
      <c r="BJ1352" s="303"/>
      <c r="BK1352" s="335" t="str">
        <f t="shared" si="128"/>
        <v/>
      </c>
      <c r="BL1352" s="302"/>
      <c r="BM1352" s="303"/>
      <c r="BN1352" s="306"/>
      <c r="BO1352" s="302"/>
      <c r="BP1352" s="303"/>
      <c r="BQ1352" s="306"/>
      <c r="BR1352" s="303"/>
      <c r="BS1352" s="147" t="s">
        <v>19</v>
      </c>
      <c r="BT1352" s="335"/>
      <c r="BU1352" s="302"/>
      <c r="BV1352" s="302"/>
      <c r="BW1352" s="303"/>
    </row>
    <row r="1353" spans="1:75" ht="12.75" customHeight="1" x14ac:dyDescent="0.2">
      <c r="A1353" s="171">
        <v>31</v>
      </c>
      <c r="B1353" s="162" t="s">
        <v>2</v>
      </c>
      <c r="C1353" s="162" t="s">
        <v>209</v>
      </c>
      <c r="D1353" s="335"/>
      <c r="E1353" s="302"/>
      <c r="F1353" s="302"/>
      <c r="G1353" s="302"/>
      <c r="H1353" s="303"/>
      <c r="I1353" s="335"/>
      <c r="J1353" s="302"/>
      <c r="K1353" s="302"/>
      <c r="L1353" s="302"/>
      <c r="M1353" s="303"/>
      <c r="N1353" s="336" t="str">
        <f t="shared" si="125"/>
        <v/>
      </c>
      <c r="O1353" s="302"/>
      <c r="P1353" s="302"/>
      <c r="Q1353" s="303"/>
      <c r="R1353" s="335"/>
      <c r="S1353" s="302"/>
      <c r="T1353" s="303"/>
      <c r="U1353" s="335"/>
      <c r="V1353" s="302"/>
      <c r="W1353" s="303"/>
      <c r="X1353" s="336" t="str">
        <f t="shared" si="126"/>
        <v/>
      </c>
      <c r="Y1353" s="303"/>
      <c r="Z1353" s="335" t="str">
        <f t="shared" si="127"/>
        <v/>
      </c>
      <c r="AA1353" s="302"/>
      <c r="AB1353" s="303"/>
      <c r="AC1353" s="144"/>
      <c r="AD1353" s="145"/>
      <c r="AE1353" s="336"/>
      <c r="AF1353" s="302"/>
      <c r="AG1353" s="302"/>
      <c r="AH1353" s="303"/>
      <c r="AI1353" s="146"/>
      <c r="AJ1353" s="145"/>
      <c r="AK1353" s="336"/>
      <c r="AL1353" s="302"/>
      <c r="AM1353" s="302"/>
      <c r="AN1353" s="303"/>
      <c r="AO1353" s="146"/>
      <c r="AP1353" s="145"/>
      <c r="AQ1353" s="336"/>
      <c r="AR1353" s="302"/>
      <c r="AS1353" s="302"/>
      <c r="AT1353" s="303"/>
      <c r="AU1353" s="146"/>
      <c r="AV1353" s="145"/>
      <c r="AW1353" s="336"/>
      <c r="AX1353" s="302"/>
      <c r="AY1353" s="302"/>
      <c r="AZ1353" s="303"/>
      <c r="BA1353" s="146"/>
      <c r="BB1353" s="145"/>
      <c r="BC1353" s="336"/>
      <c r="BD1353" s="303"/>
      <c r="BE1353" s="163"/>
      <c r="BF1353" s="306"/>
      <c r="BG1353" s="302"/>
      <c r="BH1353" s="303"/>
      <c r="BI1353" s="336"/>
      <c r="BJ1353" s="303"/>
      <c r="BK1353" s="335" t="str">
        <f t="shared" si="128"/>
        <v/>
      </c>
      <c r="BL1353" s="302"/>
      <c r="BM1353" s="303"/>
      <c r="BN1353" s="306"/>
      <c r="BO1353" s="302"/>
      <c r="BP1353" s="303"/>
      <c r="BQ1353" s="306"/>
      <c r="BR1353" s="303"/>
      <c r="BS1353" s="147" t="s">
        <v>27</v>
      </c>
      <c r="BT1353" s="335"/>
      <c r="BU1353" s="302"/>
      <c r="BV1353" s="302"/>
      <c r="BW1353" s="303"/>
    </row>
    <row r="1354" spans="1:75" ht="12.75" customHeight="1" x14ac:dyDescent="0.2">
      <c r="A1354" s="171">
        <v>31</v>
      </c>
      <c r="B1354" s="162" t="s">
        <v>19</v>
      </c>
      <c r="C1354" s="162" t="s">
        <v>216</v>
      </c>
      <c r="D1354" s="335"/>
      <c r="E1354" s="302"/>
      <c r="F1354" s="302"/>
      <c r="G1354" s="302"/>
      <c r="H1354" s="303"/>
      <c r="I1354" s="335"/>
      <c r="J1354" s="302"/>
      <c r="K1354" s="302"/>
      <c r="L1354" s="302"/>
      <c r="M1354" s="303"/>
      <c r="N1354" s="336" t="str">
        <f t="shared" si="125"/>
        <v/>
      </c>
      <c r="O1354" s="302"/>
      <c r="P1354" s="302"/>
      <c r="Q1354" s="303"/>
      <c r="R1354" s="335"/>
      <c r="S1354" s="302"/>
      <c r="T1354" s="303"/>
      <c r="U1354" s="335"/>
      <c r="V1354" s="302"/>
      <c r="W1354" s="303"/>
      <c r="X1354" s="336" t="str">
        <f t="shared" si="126"/>
        <v/>
      </c>
      <c r="Y1354" s="303"/>
      <c r="Z1354" s="335" t="str">
        <f t="shared" si="127"/>
        <v/>
      </c>
      <c r="AA1354" s="302"/>
      <c r="AB1354" s="303"/>
      <c r="AC1354" s="144"/>
      <c r="AD1354" s="145"/>
      <c r="AE1354" s="336"/>
      <c r="AF1354" s="302"/>
      <c r="AG1354" s="302"/>
      <c r="AH1354" s="303"/>
      <c r="AI1354" s="146"/>
      <c r="AJ1354" s="145"/>
      <c r="AK1354" s="336"/>
      <c r="AL1354" s="302"/>
      <c r="AM1354" s="302"/>
      <c r="AN1354" s="303"/>
      <c r="AO1354" s="146"/>
      <c r="AP1354" s="145"/>
      <c r="AQ1354" s="336"/>
      <c r="AR1354" s="302"/>
      <c r="AS1354" s="302"/>
      <c r="AT1354" s="303"/>
      <c r="AU1354" s="146"/>
      <c r="AV1354" s="145"/>
      <c r="AW1354" s="336"/>
      <c r="AX1354" s="302"/>
      <c r="AY1354" s="302"/>
      <c r="AZ1354" s="303"/>
      <c r="BA1354" s="146"/>
      <c r="BB1354" s="145"/>
      <c r="BC1354" s="336"/>
      <c r="BD1354" s="303"/>
      <c r="BE1354" s="163"/>
      <c r="BF1354" s="306"/>
      <c r="BG1354" s="302"/>
      <c r="BH1354" s="303"/>
      <c r="BI1354" s="336"/>
      <c r="BJ1354" s="303"/>
      <c r="BK1354" s="335" t="str">
        <f t="shared" si="128"/>
        <v/>
      </c>
      <c r="BL1354" s="302"/>
      <c r="BM1354" s="303"/>
      <c r="BN1354" s="306"/>
      <c r="BO1354" s="302"/>
      <c r="BP1354" s="303"/>
      <c r="BQ1354" s="306"/>
      <c r="BR1354" s="303"/>
      <c r="BS1354" s="147" t="s">
        <v>33</v>
      </c>
      <c r="BT1354" s="335"/>
      <c r="BU1354" s="302"/>
      <c r="BV1354" s="302"/>
      <c r="BW1354" s="303"/>
    </row>
    <row r="1355" spans="1:75" ht="12.75" customHeight="1" x14ac:dyDescent="0.2">
      <c r="A1355" s="171">
        <v>31</v>
      </c>
      <c r="B1355" s="162" t="s">
        <v>27</v>
      </c>
      <c r="C1355" s="162" t="s">
        <v>224</v>
      </c>
      <c r="D1355" s="335"/>
      <c r="E1355" s="302"/>
      <c r="F1355" s="302"/>
      <c r="G1355" s="302"/>
      <c r="H1355" s="303"/>
      <c r="I1355" s="335"/>
      <c r="J1355" s="302"/>
      <c r="K1355" s="302"/>
      <c r="L1355" s="302"/>
      <c r="M1355" s="303"/>
      <c r="N1355" s="336" t="str">
        <f t="shared" si="125"/>
        <v/>
      </c>
      <c r="O1355" s="302"/>
      <c r="P1355" s="302"/>
      <c r="Q1355" s="303"/>
      <c r="R1355" s="335"/>
      <c r="S1355" s="302"/>
      <c r="T1355" s="303"/>
      <c r="U1355" s="335"/>
      <c r="V1355" s="302"/>
      <c r="W1355" s="303"/>
      <c r="X1355" s="336" t="str">
        <f t="shared" si="126"/>
        <v/>
      </c>
      <c r="Y1355" s="303"/>
      <c r="Z1355" s="335" t="str">
        <f t="shared" si="127"/>
        <v/>
      </c>
      <c r="AA1355" s="302"/>
      <c r="AB1355" s="303"/>
      <c r="AC1355" s="144"/>
      <c r="AD1355" s="145"/>
      <c r="AE1355" s="336"/>
      <c r="AF1355" s="302"/>
      <c r="AG1355" s="302"/>
      <c r="AH1355" s="303"/>
      <c r="AI1355" s="146"/>
      <c r="AJ1355" s="145"/>
      <c r="AK1355" s="336"/>
      <c r="AL1355" s="302"/>
      <c r="AM1355" s="302"/>
      <c r="AN1355" s="303"/>
      <c r="AO1355" s="146"/>
      <c r="AP1355" s="145"/>
      <c r="AQ1355" s="336"/>
      <c r="AR1355" s="302"/>
      <c r="AS1355" s="302"/>
      <c r="AT1355" s="303"/>
      <c r="AU1355" s="146"/>
      <c r="AV1355" s="145"/>
      <c r="AW1355" s="336"/>
      <c r="AX1355" s="302"/>
      <c r="AY1355" s="302"/>
      <c r="AZ1355" s="303"/>
      <c r="BA1355" s="146"/>
      <c r="BB1355" s="145"/>
      <c r="BC1355" s="336"/>
      <c r="BD1355" s="303"/>
      <c r="BE1355" s="163"/>
      <c r="BF1355" s="306"/>
      <c r="BG1355" s="302"/>
      <c r="BH1355" s="303"/>
      <c r="BI1355" s="336"/>
      <c r="BJ1355" s="303"/>
      <c r="BK1355" s="335" t="str">
        <f t="shared" si="128"/>
        <v/>
      </c>
      <c r="BL1355" s="302"/>
      <c r="BM1355" s="303"/>
      <c r="BN1355" s="306"/>
      <c r="BO1355" s="302"/>
      <c r="BP1355" s="303"/>
      <c r="BQ1355" s="306"/>
      <c r="BR1355" s="303"/>
      <c r="BS1355" s="147" t="s">
        <v>47</v>
      </c>
      <c r="BT1355" s="335"/>
      <c r="BU1355" s="302"/>
      <c r="BV1355" s="302"/>
      <c r="BW1355" s="303"/>
    </row>
    <row r="1356" spans="1:75" ht="12.75" customHeight="1" x14ac:dyDescent="0.2">
      <c r="A1356" s="171">
        <v>31</v>
      </c>
      <c r="B1356" s="162" t="s">
        <v>33</v>
      </c>
      <c r="C1356" s="162" t="s">
        <v>232</v>
      </c>
      <c r="D1356" s="335"/>
      <c r="E1356" s="302"/>
      <c r="F1356" s="302"/>
      <c r="G1356" s="302"/>
      <c r="H1356" s="303"/>
      <c r="I1356" s="335"/>
      <c r="J1356" s="302"/>
      <c r="K1356" s="302"/>
      <c r="L1356" s="302"/>
      <c r="M1356" s="303"/>
      <c r="N1356" s="336" t="str">
        <f t="shared" si="125"/>
        <v/>
      </c>
      <c r="O1356" s="302"/>
      <c r="P1356" s="302"/>
      <c r="Q1356" s="303"/>
      <c r="R1356" s="335"/>
      <c r="S1356" s="302"/>
      <c r="T1356" s="303"/>
      <c r="U1356" s="335"/>
      <c r="V1356" s="302"/>
      <c r="W1356" s="303"/>
      <c r="X1356" s="336" t="str">
        <f t="shared" si="126"/>
        <v/>
      </c>
      <c r="Y1356" s="303"/>
      <c r="Z1356" s="335" t="str">
        <f t="shared" si="127"/>
        <v/>
      </c>
      <c r="AA1356" s="302"/>
      <c r="AB1356" s="303"/>
      <c r="AC1356" s="144"/>
      <c r="AD1356" s="145"/>
      <c r="AE1356" s="336"/>
      <c r="AF1356" s="302"/>
      <c r="AG1356" s="302"/>
      <c r="AH1356" s="303"/>
      <c r="AI1356" s="146"/>
      <c r="AJ1356" s="145"/>
      <c r="AK1356" s="336"/>
      <c r="AL1356" s="302"/>
      <c r="AM1356" s="302"/>
      <c r="AN1356" s="303"/>
      <c r="AO1356" s="146"/>
      <c r="AP1356" s="145"/>
      <c r="AQ1356" s="336"/>
      <c r="AR1356" s="302"/>
      <c r="AS1356" s="302"/>
      <c r="AT1356" s="303"/>
      <c r="AU1356" s="146"/>
      <c r="AV1356" s="145"/>
      <c r="AW1356" s="336"/>
      <c r="AX1356" s="302"/>
      <c r="AY1356" s="302"/>
      <c r="AZ1356" s="303"/>
      <c r="BA1356" s="146"/>
      <c r="BB1356" s="145"/>
      <c r="BC1356" s="336"/>
      <c r="BD1356" s="303"/>
      <c r="BE1356" s="163"/>
      <c r="BF1356" s="306"/>
      <c r="BG1356" s="302"/>
      <c r="BH1356" s="303"/>
      <c r="BI1356" s="336"/>
      <c r="BJ1356" s="303"/>
      <c r="BK1356" s="335" t="str">
        <f t="shared" si="128"/>
        <v/>
      </c>
      <c r="BL1356" s="302"/>
      <c r="BM1356" s="303"/>
      <c r="BN1356" s="306"/>
      <c r="BO1356" s="302"/>
      <c r="BP1356" s="303"/>
      <c r="BQ1356" s="306"/>
      <c r="BR1356" s="303"/>
      <c r="BS1356" s="147" t="s">
        <v>75</v>
      </c>
      <c r="BT1356" s="335"/>
      <c r="BU1356" s="302"/>
      <c r="BV1356" s="302"/>
      <c r="BW1356" s="303"/>
    </row>
    <row r="1357" spans="1:75" ht="12.75" customHeight="1" x14ac:dyDescent="0.2">
      <c r="A1357" s="171">
        <v>31</v>
      </c>
      <c r="B1357" s="162" t="s">
        <v>47</v>
      </c>
      <c r="C1357" s="162" t="s">
        <v>239</v>
      </c>
      <c r="D1357" s="335"/>
      <c r="E1357" s="302"/>
      <c r="F1357" s="302"/>
      <c r="G1357" s="302"/>
      <c r="H1357" s="303"/>
      <c r="I1357" s="335"/>
      <c r="J1357" s="302"/>
      <c r="K1357" s="302"/>
      <c r="L1357" s="302"/>
      <c r="M1357" s="303"/>
      <c r="N1357" s="336" t="str">
        <f t="shared" si="125"/>
        <v/>
      </c>
      <c r="O1357" s="302"/>
      <c r="P1357" s="302"/>
      <c r="Q1357" s="303"/>
      <c r="R1357" s="335"/>
      <c r="S1357" s="302"/>
      <c r="T1357" s="303"/>
      <c r="U1357" s="335"/>
      <c r="V1357" s="302"/>
      <c r="W1357" s="303"/>
      <c r="X1357" s="336" t="str">
        <f t="shared" si="126"/>
        <v/>
      </c>
      <c r="Y1357" s="303"/>
      <c r="Z1357" s="335" t="str">
        <f t="shared" si="127"/>
        <v/>
      </c>
      <c r="AA1357" s="302"/>
      <c r="AB1357" s="303"/>
      <c r="AC1357" s="144"/>
      <c r="AD1357" s="145"/>
      <c r="AE1357" s="336"/>
      <c r="AF1357" s="302"/>
      <c r="AG1357" s="302"/>
      <c r="AH1357" s="303"/>
      <c r="AI1357" s="146"/>
      <c r="AJ1357" s="145"/>
      <c r="AK1357" s="336"/>
      <c r="AL1357" s="302"/>
      <c r="AM1357" s="302"/>
      <c r="AN1357" s="303"/>
      <c r="AO1357" s="146"/>
      <c r="AP1357" s="145"/>
      <c r="AQ1357" s="336"/>
      <c r="AR1357" s="302"/>
      <c r="AS1357" s="302"/>
      <c r="AT1357" s="303"/>
      <c r="AU1357" s="146"/>
      <c r="AV1357" s="145"/>
      <c r="AW1357" s="336"/>
      <c r="AX1357" s="302"/>
      <c r="AY1357" s="302"/>
      <c r="AZ1357" s="303"/>
      <c r="BA1357" s="146"/>
      <c r="BB1357" s="145"/>
      <c r="BC1357" s="336"/>
      <c r="BD1357" s="303"/>
      <c r="BE1357" s="163"/>
      <c r="BF1357" s="306"/>
      <c r="BG1357" s="302"/>
      <c r="BH1357" s="303"/>
      <c r="BI1357" s="336"/>
      <c r="BJ1357" s="303"/>
      <c r="BK1357" s="335" t="str">
        <f t="shared" si="128"/>
        <v/>
      </c>
      <c r="BL1357" s="302"/>
      <c r="BM1357" s="303"/>
      <c r="BN1357" s="306"/>
      <c r="BO1357" s="302"/>
      <c r="BP1357" s="303"/>
      <c r="BQ1357" s="306"/>
      <c r="BR1357" s="303"/>
      <c r="BS1357" s="147" t="s">
        <v>87</v>
      </c>
      <c r="BT1357" s="335"/>
      <c r="BU1357" s="302"/>
      <c r="BV1357" s="302"/>
      <c r="BW1357" s="303"/>
    </row>
    <row r="1358" spans="1:75" ht="12.75" customHeight="1" x14ac:dyDescent="0.2">
      <c r="A1358" s="171">
        <v>31</v>
      </c>
      <c r="B1358" s="164" t="s">
        <v>75</v>
      </c>
      <c r="C1358" s="164" t="s">
        <v>245</v>
      </c>
      <c r="D1358" s="320"/>
      <c r="E1358" s="294"/>
      <c r="F1358" s="294"/>
      <c r="G1358" s="294"/>
      <c r="H1358" s="295"/>
      <c r="I1358" s="320"/>
      <c r="J1358" s="294"/>
      <c r="K1358" s="294"/>
      <c r="L1358" s="294"/>
      <c r="M1358" s="295"/>
      <c r="N1358" s="334" t="str">
        <f t="shared" si="125"/>
        <v/>
      </c>
      <c r="O1358" s="294"/>
      <c r="P1358" s="294"/>
      <c r="Q1358" s="295"/>
      <c r="R1358" s="320"/>
      <c r="S1358" s="294"/>
      <c r="T1358" s="295"/>
      <c r="U1358" s="320"/>
      <c r="V1358" s="294"/>
      <c r="W1358" s="295"/>
      <c r="X1358" s="334" t="str">
        <f t="shared" si="126"/>
        <v/>
      </c>
      <c r="Y1358" s="295"/>
      <c r="Z1358" s="320" t="str">
        <f t="shared" si="127"/>
        <v/>
      </c>
      <c r="AA1358" s="294"/>
      <c r="AB1358" s="295"/>
      <c r="AC1358" s="151"/>
      <c r="AD1358" s="152"/>
      <c r="AE1358" s="334"/>
      <c r="AF1358" s="294"/>
      <c r="AG1358" s="294"/>
      <c r="AH1358" s="295"/>
      <c r="AI1358" s="153"/>
      <c r="AJ1358" s="152"/>
      <c r="AK1358" s="334"/>
      <c r="AL1358" s="294"/>
      <c r="AM1358" s="294"/>
      <c r="AN1358" s="295"/>
      <c r="AO1358" s="153"/>
      <c r="AP1358" s="152"/>
      <c r="AQ1358" s="334"/>
      <c r="AR1358" s="294"/>
      <c r="AS1358" s="294"/>
      <c r="AT1358" s="295"/>
      <c r="AU1358" s="153"/>
      <c r="AV1358" s="152"/>
      <c r="AW1358" s="334"/>
      <c r="AX1358" s="294"/>
      <c r="AY1358" s="294"/>
      <c r="AZ1358" s="295"/>
      <c r="BA1358" s="153"/>
      <c r="BB1358" s="152"/>
      <c r="BC1358" s="334"/>
      <c r="BD1358" s="295"/>
      <c r="BE1358" s="165"/>
      <c r="BF1358" s="298"/>
      <c r="BG1358" s="294"/>
      <c r="BH1358" s="295"/>
      <c r="BI1358" s="334"/>
      <c r="BJ1358" s="295"/>
      <c r="BK1358" s="320" t="str">
        <f t="shared" si="128"/>
        <v/>
      </c>
      <c r="BL1358" s="294"/>
      <c r="BM1358" s="295"/>
      <c r="BN1358" s="298"/>
      <c r="BO1358" s="294"/>
      <c r="BP1358" s="295"/>
      <c r="BQ1358" s="298"/>
      <c r="BR1358" s="295"/>
      <c r="BS1358" s="154" t="s">
        <v>94</v>
      </c>
      <c r="BT1358" s="320"/>
      <c r="BU1358" s="294"/>
      <c r="BV1358" s="294"/>
      <c r="BW1358" s="295"/>
    </row>
    <row r="1359" spans="1:75" ht="12.75" customHeight="1" x14ac:dyDescent="0.2">
      <c r="A1359" s="171">
        <v>31</v>
      </c>
      <c r="B1359" s="321"/>
      <c r="C1359" s="322"/>
      <c r="D1359" s="322"/>
      <c r="E1359" s="322"/>
      <c r="F1359" s="322"/>
      <c r="G1359" s="322"/>
      <c r="H1359" s="322"/>
      <c r="I1359" s="322"/>
      <c r="J1359" s="322"/>
      <c r="K1359" s="322"/>
      <c r="L1359" s="322"/>
      <c r="M1359" s="322"/>
      <c r="N1359" s="322"/>
      <c r="O1359" s="322"/>
      <c r="P1359" s="322"/>
      <c r="Q1359" s="322"/>
      <c r="R1359" s="322"/>
      <c r="S1359" s="322"/>
      <c r="T1359" s="322"/>
      <c r="U1359" s="322"/>
      <c r="V1359" s="322"/>
      <c r="W1359" s="322"/>
      <c r="X1359" s="322"/>
      <c r="Y1359" s="322"/>
      <c r="Z1359" s="322"/>
      <c r="AA1359" s="322"/>
      <c r="AB1359" s="322"/>
      <c r="AC1359" s="322"/>
      <c r="AD1359" s="322"/>
      <c r="AE1359" s="322"/>
      <c r="AF1359" s="322"/>
      <c r="AG1359" s="322"/>
      <c r="AH1359" s="322"/>
      <c r="AI1359" s="322"/>
      <c r="AJ1359" s="322"/>
      <c r="AK1359" s="322"/>
      <c r="AL1359" s="322"/>
      <c r="AM1359" s="322"/>
      <c r="AN1359" s="322"/>
      <c r="AO1359" s="322"/>
      <c r="AP1359" s="322"/>
      <c r="AQ1359" s="322"/>
      <c r="AR1359" s="322"/>
      <c r="AS1359" s="322"/>
      <c r="AT1359" s="322"/>
      <c r="AU1359" s="322"/>
      <c r="AV1359" s="322"/>
      <c r="AW1359" s="322"/>
      <c r="AX1359" s="322"/>
      <c r="AY1359" s="322"/>
      <c r="AZ1359" s="322"/>
      <c r="BA1359" s="322"/>
      <c r="BB1359" s="322"/>
      <c r="BC1359" s="322"/>
      <c r="BD1359" s="322"/>
      <c r="BE1359" s="322"/>
      <c r="BF1359" s="322"/>
      <c r="BG1359" s="322"/>
      <c r="BH1359" s="322"/>
      <c r="BI1359" s="322"/>
      <c r="BJ1359" s="322"/>
      <c r="BK1359" s="322"/>
      <c r="BL1359" s="322"/>
      <c r="BM1359" s="322"/>
      <c r="BN1359" s="322"/>
      <c r="BO1359" s="322"/>
      <c r="BP1359" s="322"/>
      <c r="BQ1359" s="322"/>
      <c r="BR1359" s="322"/>
      <c r="BS1359" s="322"/>
      <c r="BT1359" s="322"/>
      <c r="BU1359" s="322"/>
      <c r="BV1359" s="322"/>
      <c r="BW1359" s="322"/>
    </row>
    <row r="1360" spans="1:75" ht="12.75" customHeight="1" x14ac:dyDescent="0.2">
      <c r="A1360" s="171">
        <v>31</v>
      </c>
      <c r="B1360" s="323" t="s">
        <v>247</v>
      </c>
      <c r="C1360" s="324"/>
      <c r="D1360" s="324"/>
      <c r="E1360" s="324"/>
      <c r="F1360" s="324"/>
      <c r="G1360" s="324"/>
      <c r="H1360" s="324"/>
      <c r="I1360" s="324"/>
      <c r="J1360" s="324"/>
      <c r="K1360" s="324"/>
      <c r="L1360" s="324"/>
      <c r="M1360" s="324"/>
      <c r="N1360" s="324"/>
      <c r="O1360" s="324"/>
      <c r="P1360" s="324"/>
      <c r="Q1360" s="324"/>
      <c r="R1360" s="324"/>
      <c r="S1360" s="324"/>
      <c r="T1360" s="324"/>
      <c r="U1360" s="324"/>
      <c r="V1360" s="324"/>
      <c r="W1360" s="324"/>
      <c r="X1360" s="324"/>
      <c r="Y1360" s="324"/>
      <c r="Z1360" s="324"/>
      <c r="AA1360" s="324"/>
      <c r="AB1360" s="324"/>
      <c r="AC1360" s="324"/>
      <c r="AD1360" s="324"/>
      <c r="AE1360" s="324"/>
      <c r="AF1360" s="324"/>
      <c r="AG1360" s="324"/>
      <c r="AH1360" s="324"/>
      <c r="AI1360" s="324"/>
      <c r="AJ1360" s="324"/>
      <c r="AK1360" s="324"/>
      <c r="AL1360" s="324"/>
      <c r="AM1360" s="324"/>
      <c r="AN1360" s="324"/>
      <c r="AO1360" s="324"/>
      <c r="AP1360" s="324"/>
      <c r="AQ1360" s="324"/>
      <c r="AR1360" s="324"/>
      <c r="AS1360" s="324"/>
      <c r="AT1360" s="324"/>
      <c r="AU1360" s="324"/>
      <c r="AV1360" s="324"/>
      <c r="AW1360" s="324"/>
      <c r="AX1360" s="324"/>
      <c r="AY1360" s="324"/>
      <c r="AZ1360" s="324"/>
      <c r="BA1360" s="324"/>
      <c r="BB1360" s="324"/>
      <c r="BC1360" s="324"/>
      <c r="BD1360" s="324"/>
      <c r="BE1360" s="324"/>
      <c r="BF1360" s="324"/>
      <c r="BG1360" s="324"/>
      <c r="BH1360" s="324"/>
      <c r="BI1360" s="324"/>
      <c r="BJ1360" s="325" t="s">
        <v>248</v>
      </c>
      <c r="BK1360" s="326"/>
      <c r="BL1360" s="326"/>
      <c r="BM1360" s="326"/>
      <c r="BN1360" s="326"/>
      <c r="BO1360" s="326"/>
      <c r="BP1360" s="326"/>
      <c r="BQ1360" s="326"/>
      <c r="BR1360" s="326"/>
      <c r="BS1360" s="326"/>
      <c r="BT1360" s="326"/>
      <c r="BU1360" s="326"/>
      <c r="BV1360" s="326"/>
      <c r="BW1360" s="327"/>
    </row>
    <row r="1361" spans="1:75" ht="12.75" customHeight="1" x14ac:dyDescent="0.2">
      <c r="A1361" s="171">
        <v>31</v>
      </c>
      <c r="B1361" s="331" t="s">
        <v>249</v>
      </c>
      <c r="C1361" s="316"/>
      <c r="D1361" s="332" t="s">
        <v>250</v>
      </c>
      <c r="E1361" s="316"/>
      <c r="F1361" s="333" t="s">
        <v>251</v>
      </c>
      <c r="G1361" s="315"/>
      <c r="H1361" s="315"/>
      <c r="I1361" s="316"/>
      <c r="J1361" s="333" t="s">
        <v>252</v>
      </c>
      <c r="K1361" s="315"/>
      <c r="L1361" s="315"/>
      <c r="M1361" s="318"/>
      <c r="N1361" s="331" t="s">
        <v>249</v>
      </c>
      <c r="O1361" s="316"/>
      <c r="P1361" s="332" t="s">
        <v>250</v>
      </c>
      <c r="Q1361" s="316"/>
      <c r="R1361" s="333" t="s">
        <v>251</v>
      </c>
      <c r="S1361" s="315"/>
      <c r="T1361" s="315"/>
      <c r="U1361" s="316"/>
      <c r="V1361" s="333" t="s">
        <v>252</v>
      </c>
      <c r="W1361" s="315"/>
      <c r="X1361" s="315"/>
      <c r="Y1361" s="318"/>
      <c r="Z1361" s="331" t="s">
        <v>249</v>
      </c>
      <c r="AA1361" s="316"/>
      <c r="AB1361" s="332" t="s">
        <v>250</v>
      </c>
      <c r="AC1361" s="316"/>
      <c r="AD1361" s="333" t="s">
        <v>251</v>
      </c>
      <c r="AE1361" s="315"/>
      <c r="AF1361" s="315"/>
      <c r="AG1361" s="316"/>
      <c r="AH1361" s="333" t="s">
        <v>252</v>
      </c>
      <c r="AI1361" s="315"/>
      <c r="AJ1361" s="315"/>
      <c r="AK1361" s="318"/>
      <c r="AL1361" s="331" t="s">
        <v>249</v>
      </c>
      <c r="AM1361" s="316"/>
      <c r="AN1361" s="332" t="s">
        <v>250</v>
      </c>
      <c r="AO1361" s="316"/>
      <c r="AP1361" s="333" t="s">
        <v>251</v>
      </c>
      <c r="AQ1361" s="315"/>
      <c r="AR1361" s="315"/>
      <c r="AS1361" s="316"/>
      <c r="AT1361" s="333" t="s">
        <v>252</v>
      </c>
      <c r="AU1361" s="315"/>
      <c r="AV1361" s="315"/>
      <c r="AW1361" s="318"/>
      <c r="AX1361" s="331" t="s">
        <v>249</v>
      </c>
      <c r="AY1361" s="316"/>
      <c r="AZ1361" s="332" t="s">
        <v>250</v>
      </c>
      <c r="BA1361" s="316"/>
      <c r="BB1361" s="333" t="s">
        <v>251</v>
      </c>
      <c r="BC1361" s="315"/>
      <c r="BD1361" s="315"/>
      <c r="BE1361" s="316"/>
      <c r="BF1361" s="333" t="s">
        <v>253</v>
      </c>
      <c r="BG1361" s="315"/>
      <c r="BH1361" s="315"/>
      <c r="BI1361" s="318"/>
      <c r="BJ1361" s="328"/>
      <c r="BK1361" s="329"/>
      <c r="BL1361" s="329"/>
      <c r="BM1361" s="329"/>
      <c r="BN1361" s="329"/>
      <c r="BO1361" s="329"/>
      <c r="BP1361" s="329"/>
      <c r="BQ1361" s="329"/>
      <c r="BR1361" s="329"/>
      <c r="BS1361" s="329"/>
      <c r="BT1361" s="329"/>
      <c r="BU1361" s="329"/>
      <c r="BV1361" s="329"/>
      <c r="BW1361" s="330"/>
    </row>
    <row r="1362" spans="1:75" ht="12.75" customHeight="1" x14ac:dyDescent="0.2">
      <c r="A1362" s="171">
        <v>31</v>
      </c>
      <c r="B1362" s="319"/>
      <c r="C1362" s="310"/>
      <c r="D1362" s="309"/>
      <c r="E1362" s="310"/>
      <c r="F1362" s="311"/>
      <c r="G1362" s="312"/>
      <c r="H1362" s="312"/>
      <c r="I1362" s="310"/>
      <c r="J1362" s="311"/>
      <c r="K1362" s="312"/>
      <c r="L1362" s="312"/>
      <c r="M1362" s="313"/>
      <c r="N1362" s="319"/>
      <c r="O1362" s="310"/>
      <c r="P1362" s="309"/>
      <c r="Q1362" s="310"/>
      <c r="R1362" s="311"/>
      <c r="S1362" s="312"/>
      <c r="T1362" s="312"/>
      <c r="U1362" s="310"/>
      <c r="V1362" s="311"/>
      <c r="W1362" s="312"/>
      <c r="X1362" s="312"/>
      <c r="Y1362" s="313"/>
      <c r="Z1362" s="319"/>
      <c r="AA1362" s="310"/>
      <c r="AB1362" s="309"/>
      <c r="AC1362" s="310"/>
      <c r="AD1362" s="311"/>
      <c r="AE1362" s="312"/>
      <c r="AF1362" s="312"/>
      <c r="AG1362" s="310"/>
      <c r="AH1362" s="311"/>
      <c r="AI1362" s="312"/>
      <c r="AJ1362" s="312"/>
      <c r="AK1362" s="313"/>
      <c r="AL1362" s="319"/>
      <c r="AM1362" s="310"/>
      <c r="AN1362" s="309"/>
      <c r="AO1362" s="310"/>
      <c r="AP1362" s="311"/>
      <c r="AQ1362" s="312"/>
      <c r="AR1362" s="312"/>
      <c r="AS1362" s="310"/>
      <c r="AT1362" s="311"/>
      <c r="AU1362" s="312"/>
      <c r="AV1362" s="312"/>
      <c r="AW1362" s="313"/>
      <c r="AX1362" s="319"/>
      <c r="AY1362" s="310"/>
      <c r="AZ1362" s="309"/>
      <c r="BA1362" s="310"/>
      <c r="BB1362" s="311"/>
      <c r="BC1362" s="312"/>
      <c r="BD1362" s="312"/>
      <c r="BE1362" s="310"/>
      <c r="BF1362" s="311"/>
      <c r="BG1362" s="312"/>
      <c r="BH1362" s="312"/>
      <c r="BI1362" s="313"/>
      <c r="BJ1362" s="314" t="s">
        <v>255</v>
      </c>
      <c r="BK1362" s="315"/>
      <c r="BL1362" s="315"/>
      <c r="BM1362" s="315"/>
      <c r="BN1362" s="315"/>
      <c r="BO1362" s="315"/>
      <c r="BP1362" s="315"/>
      <c r="BQ1362" s="315"/>
      <c r="BR1362" s="315"/>
      <c r="BS1362" s="316"/>
      <c r="BT1362" s="317" t="str">
        <f>IF(MAX(R1298:T1314,R1335:T1341)=0,"",MAX(R1298:T1314,R1335:T1341))</f>
        <v/>
      </c>
      <c r="BU1362" s="315"/>
      <c r="BV1362" s="315"/>
      <c r="BW1362" s="318"/>
    </row>
    <row r="1363" spans="1:75" ht="12.75" customHeight="1" x14ac:dyDescent="0.2">
      <c r="A1363" s="171">
        <v>31</v>
      </c>
      <c r="B1363" s="306"/>
      <c r="C1363" s="300"/>
      <c r="D1363" s="299"/>
      <c r="E1363" s="300"/>
      <c r="F1363" s="301"/>
      <c r="G1363" s="302"/>
      <c r="H1363" s="302"/>
      <c r="I1363" s="300"/>
      <c r="J1363" s="301"/>
      <c r="K1363" s="302"/>
      <c r="L1363" s="302"/>
      <c r="M1363" s="303"/>
      <c r="N1363" s="306"/>
      <c r="O1363" s="300"/>
      <c r="P1363" s="299"/>
      <c r="Q1363" s="300"/>
      <c r="R1363" s="301"/>
      <c r="S1363" s="302"/>
      <c r="T1363" s="302"/>
      <c r="U1363" s="300"/>
      <c r="V1363" s="301"/>
      <c r="W1363" s="302"/>
      <c r="X1363" s="302"/>
      <c r="Y1363" s="303"/>
      <c r="Z1363" s="306"/>
      <c r="AA1363" s="300"/>
      <c r="AB1363" s="299"/>
      <c r="AC1363" s="300"/>
      <c r="AD1363" s="301"/>
      <c r="AE1363" s="302"/>
      <c r="AF1363" s="302"/>
      <c r="AG1363" s="300"/>
      <c r="AH1363" s="301"/>
      <c r="AI1363" s="302"/>
      <c r="AJ1363" s="302"/>
      <c r="AK1363" s="303"/>
      <c r="AL1363" s="306"/>
      <c r="AM1363" s="300"/>
      <c r="AN1363" s="299"/>
      <c r="AO1363" s="300"/>
      <c r="AP1363" s="301"/>
      <c r="AQ1363" s="302"/>
      <c r="AR1363" s="302"/>
      <c r="AS1363" s="300"/>
      <c r="AT1363" s="301"/>
      <c r="AU1363" s="302"/>
      <c r="AV1363" s="302"/>
      <c r="AW1363" s="303"/>
      <c r="AX1363" s="306"/>
      <c r="AY1363" s="300"/>
      <c r="AZ1363" s="299"/>
      <c r="BA1363" s="300"/>
      <c r="BB1363" s="301"/>
      <c r="BC1363" s="302"/>
      <c r="BD1363" s="302"/>
      <c r="BE1363" s="300"/>
      <c r="BF1363" s="301"/>
      <c r="BG1363" s="302"/>
      <c r="BH1363" s="302"/>
      <c r="BI1363" s="303"/>
      <c r="BJ1363" s="304" t="s">
        <v>256</v>
      </c>
      <c r="BK1363" s="302"/>
      <c r="BL1363" s="302"/>
      <c r="BM1363" s="302"/>
      <c r="BN1363" s="302"/>
      <c r="BO1363" s="302"/>
      <c r="BP1363" s="302"/>
      <c r="BQ1363" s="302"/>
      <c r="BR1363" s="302"/>
      <c r="BS1363" s="300"/>
      <c r="BT1363" s="305" t="str">
        <f>IF(MIN(R1298:T1314,R1335:T1341)=0,"",MIN(R1298:T1314,R1335:T1341))</f>
        <v/>
      </c>
      <c r="BU1363" s="302"/>
      <c r="BV1363" s="302"/>
      <c r="BW1363" s="303"/>
    </row>
    <row r="1364" spans="1:75" ht="12.75" customHeight="1" x14ac:dyDescent="0.2">
      <c r="A1364" s="171">
        <v>31</v>
      </c>
      <c r="B1364" s="306"/>
      <c r="C1364" s="300"/>
      <c r="D1364" s="299"/>
      <c r="E1364" s="300"/>
      <c r="F1364" s="301"/>
      <c r="G1364" s="302"/>
      <c r="H1364" s="302"/>
      <c r="I1364" s="300"/>
      <c r="J1364" s="301"/>
      <c r="K1364" s="302"/>
      <c r="L1364" s="302"/>
      <c r="M1364" s="303"/>
      <c r="N1364" s="306"/>
      <c r="O1364" s="300"/>
      <c r="P1364" s="299"/>
      <c r="Q1364" s="300"/>
      <c r="R1364" s="301"/>
      <c r="S1364" s="302"/>
      <c r="T1364" s="302"/>
      <c r="U1364" s="300"/>
      <c r="V1364" s="301"/>
      <c r="W1364" s="302"/>
      <c r="X1364" s="302"/>
      <c r="Y1364" s="303"/>
      <c r="Z1364" s="306"/>
      <c r="AA1364" s="300"/>
      <c r="AB1364" s="299"/>
      <c r="AC1364" s="300"/>
      <c r="AD1364" s="301"/>
      <c r="AE1364" s="302"/>
      <c r="AF1364" s="302"/>
      <c r="AG1364" s="300"/>
      <c r="AH1364" s="301"/>
      <c r="AI1364" s="302"/>
      <c r="AJ1364" s="302"/>
      <c r="AK1364" s="303"/>
      <c r="AL1364" s="306"/>
      <c r="AM1364" s="300"/>
      <c r="AN1364" s="299"/>
      <c r="AO1364" s="300"/>
      <c r="AP1364" s="301"/>
      <c r="AQ1364" s="302"/>
      <c r="AR1364" s="302"/>
      <c r="AS1364" s="300"/>
      <c r="AT1364" s="301"/>
      <c r="AU1364" s="302"/>
      <c r="AV1364" s="302"/>
      <c r="AW1364" s="303"/>
      <c r="AX1364" s="306"/>
      <c r="AY1364" s="300"/>
      <c r="AZ1364" s="299"/>
      <c r="BA1364" s="300"/>
      <c r="BB1364" s="301"/>
      <c r="BC1364" s="302"/>
      <c r="BD1364" s="302"/>
      <c r="BE1364" s="300"/>
      <c r="BF1364" s="301"/>
      <c r="BG1364" s="302"/>
      <c r="BH1364" s="302"/>
      <c r="BI1364" s="303"/>
      <c r="BJ1364" s="304" t="s">
        <v>257</v>
      </c>
      <c r="BK1364" s="302"/>
      <c r="BL1364" s="302"/>
      <c r="BM1364" s="302"/>
      <c r="BN1364" s="302"/>
      <c r="BO1364" s="302"/>
      <c r="BP1364" s="302"/>
      <c r="BQ1364" s="302"/>
      <c r="BR1364" s="302"/>
      <c r="BS1364" s="300"/>
      <c r="BT1364" s="307" t="str">
        <f ca="1">IF(BT1365="","",IF(ISERROR(MATCH(BT1365,BK1298:BK1314,0))=TRUE,OFFSET(BK1334,MATCH(BT1365,BK1335:BK1341,0),-5),OFFSET(BK1297,MATCH(BT1365,BK1298:BK1314,0),-5)))</f>
        <v/>
      </c>
      <c r="BU1364" s="302"/>
      <c r="BV1364" s="302"/>
      <c r="BW1364" s="303"/>
    </row>
    <row r="1365" spans="1:75" ht="12.75" customHeight="1" x14ac:dyDescent="0.2">
      <c r="A1365" s="171">
        <v>31</v>
      </c>
      <c r="B1365" s="306"/>
      <c r="C1365" s="300"/>
      <c r="D1365" s="299"/>
      <c r="E1365" s="300"/>
      <c r="F1365" s="301"/>
      <c r="G1365" s="302"/>
      <c r="H1365" s="302"/>
      <c r="I1365" s="300"/>
      <c r="J1365" s="301"/>
      <c r="K1365" s="302"/>
      <c r="L1365" s="302"/>
      <c r="M1365" s="303"/>
      <c r="N1365" s="306"/>
      <c r="O1365" s="300"/>
      <c r="P1365" s="299"/>
      <c r="Q1365" s="300"/>
      <c r="R1365" s="301"/>
      <c r="S1365" s="302"/>
      <c r="T1365" s="302"/>
      <c r="U1365" s="300"/>
      <c r="V1365" s="301"/>
      <c r="W1365" s="302"/>
      <c r="X1365" s="302"/>
      <c r="Y1365" s="303"/>
      <c r="Z1365" s="306"/>
      <c r="AA1365" s="300"/>
      <c r="AB1365" s="299"/>
      <c r="AC1365" s="300"/>
      <c r="AD1365" s="301"/>
      <c r="AE1365" s="302"/>
      <c r="AF1365" s="302"/>
      <c r="AG1365" s="300"/>
      <c r="AH1365" s="301"/>
      <c r="AI1365" s="302"/>
      <c r="AJ1365" s="302"/>
      <c r="AK1365" s="303"/>
      <c r="AL1365" s="306"/>
      <c r="AM1365" s="300"/>
      <c r="AN1365" s="299"/>
      <c r="AO1365" s="300"/>
      <c r="AP1365" s="301"/>
      <c r="AQ1365" s="302"/>
      <c r="AR1365" s="302"/>
      <c r="AS1365" s="300"/>
      <c r="AT1365" s="301"/>
      <c r="AU1365" s="302"/>
      <c r="AV1365" s="302"/>
      <c r="AW1365" s="303"/>
      <c r="AX1365" s="306"/>
      <c r="AY1365" s="300"/>
      <c r="AZ1365" s="299"/>
      <c r="BA1365" s="300"/>
      <c r="BB1365" s="301"/>
      <c r="BC1365" s="302"/>
      <c r="BD1365" s="302"/>
      <c r="BE1365" s="300"/>
      <c r="BF1365" s="301"/>
      <c r="BG1365" s="302"/>
      <c r="BH1365" s="302"/>
      <c r="BI1365" s="303"/>
      <c r="BJ1365" s="308" t="s">
        <v>258</v>
      </c>
      <c r="BK1365" s="302"/>
      <c r="BL1365" s="302"/>
      <c r="BM1365" s="302"/>
      <c r="BN1365" s="302"/>
      <c r="BO1365" s="302"/>
      <c r="BP1365" s="302"/>
      <c r="BQ1365" s="302"/>
      <c r="BR1365" s="302"/>
      <c r="BS1365" s="300"/>
      <c r="BT1365" s="305" t="str">
        <f>IF(MAX(BK1298:BM1314,BK1335:BM1341)=0,"",MAX(BK1298:BM1314,BK1335:BM1341))</f>
        <v/>
      </c>
      <c r="BU1365" s="302"/>
      <c r="BV1365" s="302"/>
      <c r="BW1365" s="303"/>
    </row>
    <row r="1366" spans="1:75" ht="12.75" customHeight="1" x14ac:dyDescent="0.2">
      <c r="A1366" s="171">
        <v>31</v>
      </c>
      <c r="B1366" s="306"/>
      <c r="C1366" s="300"/>
      <c r="D1366" s="299"/>
      <c r="E1366" s="300"/>
      <c r="F1366" s="301"/>
      <c r="G1366" s="302"/>
      <c r="H1366" s="302"/>
      <c r="I1366" s="300"/>
      <c r="J1366" s="301"/>
      <c r="K1366" s="302"/>
      <c r="L1366" s="302"/>
      <c r="M1366" s="303"/>
      <c r="N1366" s="306"/>
      <c r="O1366" s="300"/>
      <c r="P1366" s="299"/>
      <c r="Q1366" s="300"/>
      <c r="R1366" s="301"/>
      <c r="S1366" s="302"/>
      <c r="T1366" s="302"/>
      <c r="U1366" s="300"/>
      <c r="V1366" s="301"/>
      <c r="W1366" s="302"/>
      <c r="X1366" s="302"/>
      <c r="Y1366" s="303"/>
      <c r="Z1366" s="306"/>
      <c r="AA1366" s="300"/>
      <c r="AB1366" s="299"/>
      <c r="AC1366" s="300"/>
      <c r="AD1366" s="301"/>
      <c r="AE1366" s="302"/>
      <c r="AF1366" s="302"/>
      <c r="AG1366" s="300"/>
      <c r="AH1366" s="301"/>
      <c r="AI1366" s="302"/>
      <c r="AJ1366" s="302"/>
      <c r="AK1366" s="303"/>
      <c r="AL1366" s="306"/>
      <c r="AM1366" s="300"/>
      <c r="AN1366" s="299"/>
      <c r="AO1366" s="300"/>
      <c r="AP1366" s="301"/>
      <c r="AQ1366" s="302"/>
      <c r="AR1366" s="302"/>
      <c r="AS1366" s="300"/>
      <c r="AT1366" s="301"/>
      <c r="AU1366" s="302"/>
      <c r="AV1366" s="302"/>
      <c r="AW1366" s="303"/>
      <c r="AX1366" s="306"/>
      <c r="AY1366" s="300"/>
      <c r="AZ1366" s="299"/>
      <c r="BA1366" s="300"/>
      <c r="BB1366" s="301"/>
      <c r="BC1366" s="302"/>
      <c r="BD1366" s="302"/>
      <c r="BE1366" s="300"/>
      <c r="BF1366" s="301"/>
      <c r="BG1366" s="302"/>
      <c r="BH1366" s="302"/>
      <c r="BI1366" s="303"/>
      <c r="BJ1366" s="304" t="s">
        <v>261</v>
      </c>
      <c r="BK1366" s="302"/>
      <c r="BL1366" s="302"/>
      <c r="BM1366" s="302"/>
      <c r="BN1366" s="302"/>
      <c r="BO1366" s="302"/>
      <c r="BP1366" s="302"/>
      <c r="BQ1366" s="302"/>
      <c r="BR1366" s="302"/>
      <c r="BS1366" s="300"/>
      <c r="BT1366" s="305"/>
      <c r="BU1366" s="300"/>
      <c r="BV1366" s="305"/>
      <c r="BW1366" s="303"/>
    </row>
    <row r="1367" spans="1:75" ht="12.75" customHeight="1" x14ac:dyDescent="0.2">
      <c r="A1367" s="171">
        <v>31</v>
      </c>
      <c r="B1367" s="306"/>
      <c r="C1367" s="300"/>
      <c r="D1367" s="299"/>
      <c r="E1367" s="300"/>
      <c r="F1367" s="301"/>
      <c r="G1367" s="302"/>
      <c r="H1367" s="302"/>
      <c r="I1367" s="300"/>
      <c r="J1367" s="301"/>
      <c r="K1367" s="302"/>
      <c r="L1367" s="302"/>
      <c r="M1367" s="303"/>
      <c r="N1367" s="306"/>
      <c r="O1367" s="300"/>
      <c r="P1367" s="299"/>
      <c r="Q1367" s="300"/>
      <c r="R1367" s="301"/>
      <c r="S1367" s="302"/>
      <c r="T1367" s="302"/>
      <c r="U1367" s="300"/>
      <c r="V1367" s="301"/>
      <c r="W1367" s="302"/>
      <c r="X1367" s="302"/>
      <c r="Y1367" s="303"/>
      <c r="Z1367" s="306"/>
      <c r="AA1367" s="300"/>
      <c r="AB1367" s="299"/>
      <c r="AC1367" s="300"/>
      <c r="AD1367" s="301"/>
      <c r="AE1367" s="302"/>
      <c r="AF1367" s="302"/>
      <c r="AG1367" s="300"/>
      <c r="AH1367" s="301"/>
      <c r="AI1367" s="302"/>
      <c r="AJ1367" s="302"/>
      <c r="AK1367" s="303"/>
      <c r="AL1367" s="306"/>
      <c r="AM1367" s="300"/>
      <c r="AN1367" s="299"/>
      <c r="AO1367" s="300"/>
      <c r="AP1367" s="301"/>
      <c r="AQ1367" s="302"/>
      <c r="AR1367" s="302"/>
      <c r="AS1367" s="300"/>
      <c r="AT1367" s="301"/>
      <c r="AU1367" s="302"/>
      <c r="AV1367" s="302"/>
      <c r="AW1367" s="303"/>
      <c r="AX1367" s="306"/>
      <c r="AY1367" s="300"/>
      <c r="AZ1367" s="299"/>
      <c r="BA1367" s="300"/>
      <c r="BB1367" s="301"/>
      <c r="BC1367" s="302"/>
      <c r="BD1367" s="302"/>
      <c r="BE1367" s="300"/>
      <c r="BF1367" s="301"/>
      <c r="BG1367" s="302"/>
      <c r="BH1367" s="302"/>
      <c r="BI1367" s="303"/>
      <c r="BJ1367" s="304" t="s">
        <v>263</v>
      </c>
      <c r="BK1367" s="302"/>
      <c r="BL1367" s="302"/>
      <c r="BM1367" s="302"/>
      <c r="BN1367" s="302"/>
      <c r="BO1367" s="302"/>
      <c r="BP1367" s="302"/>
      <c r="BQ1367" s="302"/>
      <c r="BR1367" s="302"/>
      <c r="BS1367" s="300"/>
      <c r="BT1367" s="305" t="str">
        <f>IF(COUNTBLANK(BT1335:BW1358)=96,"",(SUM(BT1337+BT1340+BT1343+BT1346+BT1349+BT1352+BT1355+BT1358)))</f>
        <v/>
      </c>
      <c r="BU1367" s="302"/>
      <c r="BV1367" s="302"/>
      <c r="BW1367" s="303"/>
    </row>
    <row r="1368" spans="1:75" ht="12.75" customHeight="1" x14ac:dyDescent="0.2">
      <c r="A1368" s="171">
        <v>31</v>
      </c>
      <c r="B1368" s="298"/>
      <c r="C1368" s="292"/>
      <c r="D1368" s="291"/>
      <c r="E1368" s="292"/>
      <c r="F1368" s="293"/>
      <c r="G1368" s="294"/>
      <c r="H1368" s="294"/>
      <c r="I1368" s="292"/>
      <c r="J1368" s="293"/>
      <c r="K1368" s="294"/>
      <c r="L1368" s="294"/>
      <c r="M1368" s="295"/>
      <c r="N1368" s="298"/>
      <c r="O1368" s="292"/>
      <c r="P1368" s="291"/>
      <c r="Q1368" s="292"/>
      <c r="R1368" s="293"/>
      <c r="S1368" s="294"/>
      <c r="T1368" s="294"/>
      <c r="U1368" s="292"/>
      <c r="V1368" s="293"/>
      <c r="W1368" s="294"/>
      <c r="X1368" s="294"/>
      <c r="Y1368" s="295"/>
      <c r="Z1368" s="298"/>
      <c r="AA1368" s="292"/>
      <c r="AB1368" s="291"/>
      <c r="AC1368" s="292"/>
      <c r="AD1368" s="293"/>
      <c r="AE1368" s="294"/>
      <c r="AF1368" s="294"/>
      <c r="AG1368" s="292"/>
      <c r="AH1368" s="293"/>
      <c r="AI1368" s="294"/>
      <c r="AJ1368" s="294"/>
      <c r="AK1368" s="295"/>
      <c r="AL1368" s="298"/>
      <c r="AM1368" s="292"/>
      <c r="AN1368" s="291"/>
      <c r="AO1368" s="292"/>
      <c r="AP1368" s="293"/>
      <c r="AQ1368" s="294"/>
      <c r="AR1368" s="294"/>
      <c r="AS1368" s="292"/>
      <c r="AT1368" s="293"/>
      <c r="AU1368" s="294"/>
      <c r="AV1368" s="294"/>
      <c r="AW1368" s="295"/>
      <c r="AX1368" s="298"/>
      <c r="AY1368" s="292"/>
      <c r="AZ1368" s="291"/>
      <c r="BA1368" s="292"/>
      <c r="BB1368" s="293"/>
      <c r="BC1368" s="294"/>
      <c r="BD1368" s="294"/>
      <c r="BE1368" s="292"/>
      <c r="BF1368" s="293"/>
      <c r="BG1368" s="294"/>
      <c r="BH1368" s="294"/>
      <c r="BI1368" s="295"/>
      <c r="BJ1368" s="296" t="s">
        <v>299</v>
      </c>
      <c r="BK1368" s="294"/>
      <c r="BL1368" s="294"/>
      <c r="BM1368" s="294"/>
      <c r="BN1368" s="294"/>
      <c r="BO1368" s="294"/>
      <c r="BP1368" s="294"/>
      <c r="BQ1368" s="294"/>
      <c r="BR1368" s="294"/>
      <c r="BS1368" s="294"/>
      <c r="BT1368" s="297"/>
      <c r="BU1368" s="294"/>
      <c r="BV1368" s="294"/>
      <c r="BW1368" s="295"/>
    </row>
    <row r="1369" spans="1:75" ht="12.75" customHeight="1" x14ac:dyDescent="0.2">
      <c r="A1369" s="171">
        <v>31</v>
      </c>
    </row>
    <row r="1370" spans="1:75" ht="12.75" customHeight="1" x14ac:dyDescent="0.2">
      <c r="A1370" s="175" t="s">
        <v>392</v>
      </c>
    </row>
    <row r="1371" spans="1:75" ht="12.75" customHeight="1" x14ac:dyDescent="0.2">
      <c r="A1371" s="175" t="s">
        <v>392</v>
      </c>
      <c r="B1371" s="285" t="str">
        <f>"Climat diario "&amp;H7&amp;"-"&amp;$F$7&amp;"-"&amp;$B$7</f>
        <v>Climat diario --</v>
      </c>
      <c r="C1371" s="286"/>
      <c r="D1371" s="286"/>
      <c r="E1371" s="286"/>
      <c r="F1371" s="286"/>
      <c r="G1371" s="286"/>
      <c r="H1371" s="286"/>
      <c r="I1371" s="286"/>
      <c r="J1371" s="286"/>
      <c r="K1371" s="286"/>
      <c r="L1371" s="286"/>
      <c r="M1371" s="286"/>
      <c r="N1371" s="286"/>
      <c r="O1371" s="286"/>
      <c r="P1371" s="287"/>
    </row>
    <row r="1372" spans="1:75" ht="12.75" customHeight="1" x14ac:dyDescent="0.2">
      <c r="A1372" s="175" t="s">
        <v>392</v>
      </c>
      <c r="B1372" s="288"/>
      <c r="C1372" s="289"/>
      <c r="D1372" s="289"/>
      <c r="E1372" s="289"/>
      <c r="F1372" s="289"/>
      <c r="G1372" s="289"/>
      <c r="H1372" s="289"/>
      <c r="I1372" s="289"/>
      <c r="J1372" s="289"/>
      <c r="K1372" s="289"/>
      <c r="L1372" s="289"/>
      <c r="M1372" s="289"/>
      <c r="N1372" s="289"/>
      <c r="O1372" s="289"/>
      <c r="P1372" s="290"/>
    </row>
    <row r="1373" spans="1:75" ht="12.75" customHeight="1" x14ac:dyDescent="0.2">
      <c r="A1373" s="175" t="s">
        <v>392</v>
      </c>
      <c r="B1373" s="273" t="s">
        <v>370</v>
      </c>
      <c r="C1373" s="274"/>
      <c r="D1373" s="274"/>
      <c r="E1373" s="274"/>
      <c r="F1373" s="274"/>
      <c r="G1373" s="274"/>
      <c r="H1373" s="274"/>
      <c r="I1373" s="274"/>
      <c r="J1373" s="274"/>
      <c r="K1373" s="275" t="s">
        <v>373</v>
      </c>
      <c r="L1373" s="275"/>
      <c r="M1373" s="275"/>
      <c r="N1373" s="276" t="str">
        <f>IF('Climat Mensual'!C$6="","",'Climat Mensual'!C$6)</f>
        <v/>
      </c>
      <c r="O1373" s="276"/>
      <c r="P1373" s="277"/>
    </row>
    <row r="1374" spans="1:75" ht="12.75" customHeight="1" x14ac:dyDescent="0.2">
      <c r="A1374" s="175" t="s">
        <v>392</v>
      </c>
      <c r="B1374" s="273" t="s">
        <v>255</v>
      </c>
      <c r="C1374" s="274"/>
      <c r="D1374" s="274"/>
      <c r="E1374" s="274"/>
      <c r="F1374" s="274"/>
      <c r="G1374" s="274"/>
      <c r="H1374" s="274"/>
      <c r="I1374" s="274"/>
      <c r="J1374" s="274"/>
      <c r="K1374" s="275" t="s">
        <v>373</v>
      </c>
      <c r="L1374" s="275"/>
      <c r="M1374" s="275"/>
      <c r="N1374" s="276" t="str">
        <f>IF('Climat Mensual'!C$5="","",'Climat Mensual'!C$5)</f>
        <v/>
      </c>
      <c r="O1374" s="276"/>
      <c r="P1374" s="277"/>
    </row>
    <row r="1375" spans="1:75" ht="12.75" customHeight="1" x14ac:dyDescent="0.2">
      <c r="A1375" s="175" t="s">
        <v>392</v>
      </c>
      <c r="B1375" s="273" t="s">
        <v>256</v>
      </c>
      <c r="C1375" s="274"/>
      <c r="D1375" s="274"/>
      <c r="E1375" s="274"/>
      <c r="F1375" s="274"/>
      <c r="G1375" s="274"/>
      <c r="H1375" s="274"/>
      <c r="I1375" s="274"/>
      <c r="J1375" s="274"/>
      <c r="K1375" s="275" t="s">
        <v>373</v>
      </c>
      <c r="L1375" s="275"/>
      <c r="M1375" s="275"/>
      <c r="N1375" s="276" t="str">
        <f>IF('Climat Mensual'!D$4="","",'Climat Mensual'!D$4)</f>
        <v/>
      </c>
      <c r="O1375" s="276"/>
      <c r="P1375" s="277"/>
    </row>
    <row r="1376" spans="1:75" ht="12.75" customHeight="1" x14ac:dyDescent="0.2">
      <c r="A1376" s="175" t="s">
        <v>392</v>
      </c>
      <c r="B1376" s="273" t="s">
        <v>372</v>
      </c>
      <c r="C1376" s="274"/>
      <c r="D1376" s="274"/>
      <c r="E1376" s="274"/>
      <c r="F1376" s="274"/>
      <c r="G1376" s="274"/>
      <c r="H1376" s="274"/>
      <c r="I1376" s="274"/>
      <c r="J1376" s="274"/>
      <c r="K1376" s="275" t="s">
        <v>373</v>
      </c>
      <c r="L1376" s="275"/>
      <c r="M1376" s="275"/>
      <c r="N1376" s="276" t="str">
        <f>IF('Climat Mensual'!C$14="","",'Climat Mensual'!C$14)</f>
        <v/>
      </c>
      <c r="O1376" s="276"/>
      <c r="P1376" s="277"/>
    </row>
    <row r="1377" spans="1:23" ht="12.75" customHeight="1" x14ac:dyDescent="0.2">
      <c r="A1377" s="175" t="s">
        <v>392</v>
      </c>
      <c r="B1377" s="280" t="s">
        <v>371</v>
      </c>
      <c r="C1377" s="281"/>
      <c r="D1377" s="281"/>
      <c r="E1377" s="281"/>
      <c r="F1377" s="281"/>
      <c r="G1377" s="281"/>
      <c r="H1377" s="281"/>
      <c r="I1377" s="281"/>
      <c r="J1377" s="281"/>
      <c r="K1377" s="282" t="s">
        <v>373</v>
      </c>
      <c r="L1377" s="282"/>
      <c r="M1377" s="282"/>
      <c r="N1377" s="283" t="str">
        <f>IF('Climat Mensual'!C$3="","",'Climat Mensual'!C$3)</f>
        <v/>
      </c>
      <c r="O1377" s="283"/>
      <c r="P1377" s="284"/>
    </row>
    <row r="1378" spans="1:23" ht="12.75" customHeight="1" x14ac:dyDescent="0.2">
      <c r="A1378" s="175" t="s">
        <v>392</v>
      </c>
    </row>
    <row r="1379" spans="1:23" ht="12.75" customHeight="1" x14ac:dyDescent="0.2">
      <c r="A1379" s="175" t="s">
        <v>393</v>
      </c>
      <c r="B1379" s="285" t="str">
        <f>"Climat diario "&amp;H51&amp;"-"&amp;$F$7&amp;"-"&amp;$B$7</f>
        <v>Climat diario 02--</v>
      </c>
      <c r="C1379" s="286"/>
      <c r="D1379" s="286"/>
      <c r="E1379" s="286"/>
      <c r="F1379" s="286"/>
      <c r="G1379" s="286"/>
      <c r="H1379" s="286"/>
      <c r="I1379" s="286"/>
      <c r="J1379" s="286"/>
      <c r="K1379" s="286"/>
      <c r="L1379" s="286"/>
      <c r="M1379" s="286"/>
      <c r="N1379" s="286"/>
      <c r="O1379" s="286"/>
      <c r="P1379" s="287"/>
    </row>
    <row r="1380" spans="1:23" ht="12.75" customHeight="1" x14ac:dyDescent="0.2">
      <c r="A1380" s="175" t="s">
        <v>393</v>
      </c>
      <c r="B1380" s="288"/>
      <c r="C1380" s="289"/>
      <c r="D1380" s="289"/>
      <c r="E1380" s="289"/>
      <c r="F1380" s="289"/>
      <c r="G1380" s="289"/>
      <c r="H1380" s="289"/>
      <c r="I1380" s="289"/>
      <c r="J1380" s="289"/>
      <c r="K1380" s="289"/>
      <c r="L1380" s="289"/>
      <c r="M1380" s="289"/>
      <c r="N1380" s="289"/>
      <c r="O1380" s="289"/>
      <c r="P1380" s="290"/>
    </row>
    <row r="1381" spans="1:23" ht="12.75" customHeight="1" x14ac:dyDescent="0.2">
      <c r="A1381" s="175" t="s">
        <v>393</v>
      </c>
      <c r="B1381" s="273" t="s">
        <v>370</v>
      </c>
      <c r="C1381" s="274"/>
      <c r="D1381" s="274"/>
      <c r="E1381" s="274"/>
      <c r="F1381" s="274"/>
      <c r="G1381" s="274"/>
      <c r="H1381" s="274"/>
      <c r="I1381" s="274"/>
      <c r="J1381" s="274"/>
      <c r="K1381" s="275" t="s">
        <v>373</v>
      </c>
      <c r="L1381" s="275"/>
      <c r="M1381" s="275"/>
      <c r="N1381" s="276" t="str">
        <f>IF('Climat Mensual'!D$6="","",'Climat Mensual'!D$6)</f>
        <v/>
      </c>
      <c r="O1381" s="276"/>
      <c r="P1381" s="277"/>
    </row>
    <row r="1382" spans="1:23" ht="12.75" customHeight="1" x14ac:dyDescent="0.2">
      <c r="A1382" s="175" t="s">
        <v>393</v>
      </c>
      <c r="B1382" s="273" t="s">
        <v>255</v>
      </c>
      <c r="C1382" s="274"/>
      <c r="D1382" s="274"/>
      <c r="E1382" s="274"/>
      <c r="F1382" s="274"/>
      <c r="G1382" s="274"/>
      <c r="H1382" s="274"/>
      <c r="I1382" s="274"/>
      <c r="J1382" s="274"/>
      <c r="K1382" s="275" t="s">
        <v>373</v>
      </c>
      <c r="L1382" s="275"/>
      <c r="M1382" s="275"/>
      <c r="N1382" s="276" t="str">
        <f>IF('Climat Mensual'!D$5="","",'Climat Mensual'!D$5)</f>
        <v/>
      </c>
      <c r="O1382" s="276"/>
      <c r="P1382" s="277"/>
      <c r="W1382" s="174"/>
    </row>
    <row r="1383" spans="1:23" ht="12.75" customHeight="1" x14ac:dyDescent="0.2">
      <c r="A1383" s="175" t="s">
        <v>393</v>
      </c>
      <c r="B1383" s="273" t="s">
        <v>256</v>
      </c>
      <c r="C1383" s="274"/>
      <c r="D1383" s="274"/>
      <c r="E1383" s="274"/>
      <c r="F1383" s="274"/>
      <c r="G1383" s="274"/>
      <c r="H1383" s="274"/>
      <c r="I1383" s="274"/>
      <c r="J1383" s="274"/>
      <c r="K1383" s="275" t="s">
        <v>373</v>
      </c>
      <c r="L1383" s="275"/>
      <c r="M1383" s="275"/>
      <c r="N1383" s="276" t="str">
        <f>IF('Climat Mensual'!E$4="","",'Climat Mensual'!E$4)</f>
        <v/>
      </c>
      <c r="O1383" s="276"/>
      <c r="P1383" s="277"/>
    </row>
    <row r="1384" spans="1:23" ht="12.75" customHeight="1" x14ac:dyDescent="0.2">
      <c r="A1384" s="175" t="s">
        <v>393</v>
      </c>
      <c r="B1384" s="273" t="s">
        <v>372</v>
      </c>
      <c r="C1384" s="274"/>
      <c r="D1384" s="274"/>
      <c r="E1384" s="274"/>
      <c r="F1384" s="274"/>
      <c r="G1384" s="274"/>
      <c r="H1384" s="274"/>
      <c r="I1384" s="274"/>
      <c r="J1384" s="274"/>
      <c r="K1384" s="275" t="s">
        <v>373</v>
      </c>
      <c r="L1384" s="275"/>
      <c r="M1384" s="275"/>
      <c r="N1384" s="278" t="str">
        <f>IF('Climat Mensual'!D$14="","",'Climat Mensual'!D$14)</f>
        <v/>
      </c>
      <c r="O1384" s="278"/>
      <c r="P1384" s="279"/>
    </row>
    <row r="1385" spans="1:23" ht="12.75" customHeight="1" x14ac:dyDescent="0.2">
      <c r="A1385" s="175" t="s">
        <v>393</v>
      </c>
      <c r="B1385" s="280" t="s">
        <v>371</v>
      </c>
      <c r="C1385" s="281"/>
      <c r="D1385" s="281"/>
      <c r="E1385" s="281"/>
      <c r="F1385" s="281"/>
      <c r="G1385" s="281"/>
      <c r="H1385" s="281"/>
      <c r="I1385" s="281"/>
      <c r="J1385" s="281"/>
      <c r="K1385" s="282" t="s">
        <v>373</v>
      </c>
      <c r="L1385" s="282"/>
      <c r="M1385" s="282"/>
      <c r="N1385" s="283" t="str">
        <f>IF('Climat Mensual'!D$3="","",'Climat Mensual'!D$3)</f>
        <v/>
      </c>
      <c r="O1385" s="283"/>
      <c r="P1385" s="284"/>
    </row>
    <row r="1386" spans="1:23" ht="12.75" customHeight="1" x14ac:dyDescent="0.2">
      <c r="A1386" s="175" t="s">
        <v>393</v>
      </c>
    </row>
    <row r="1387" spans="1:23" ht="12.75" customHeight="1" x14ac:dyDescent="0.2">
      <c r="A1387" s="175" t="s">
        <v>394</v>
      </c>
      <c r="B1387" s="285" t="str">
        <f>"Climat diario "&amp;H95&amp;"-"&amp;$F$7&amp;"-"&amp;$B$7</f>
        <v>Climat diario 03--</v>
      </c>
      <c r="C1387" s="286"/>
      <c r="D1387" s="286"/>
      <c r="E1387" s="286"/>
      <c r="F1387" s="286"/>
      <c r="G1387" s="286"/>
      <c r="H1387" s="286"/>
      <c r="I1387" s="286"/>
      <c r="J1387" s="286"/>
      <c r="K1387" s="286"/>
      <c r="L1387" s="286"/>
      <c r="M1387" s="286"/>
      <c r="N1387" s="286"/>
      <c r="O1387" s="286"/>
      <c r="P1387" s="287"/>
    </row>
    <row r="1388" spans="1:23" ht="12.75" customHeight="1" x14ac:dyDescent="0.2">
      <c r="A1388" s="175" t="s">
        <v>394</v>
      </c>
      <c r="B1388" s="288"/>
      <c r="C1388" s="289"/>
      <c r="D1388" s="289"/>
      <c r="E1388" s="289"/>
      <c r="F1388" s="289"/>
      <c r="G1388" s="289"/>
      <c r="H1388" s="289"/>
      <c r="I1388" s="289"/>
      <c r="J1388" s="289"/>
      <c r="K1388" s="289"/>
      <c r="L1388" s="289"/>
      <c r="M1388" s="289"/>
      <c r="N1388" s="289"/>
      <c r="O1388" s="289"/>
      <c r="P1388" s="290"/>
    </row>
    <row r="1389" spans="1:23" ht="12.75" customHeight="1" x14ac:dyDescent="0.2">
      <c r="A1389" s="175" t="s">
        <v>394</v>
      </c>
      <c r="B1389" s="273" t="s">
        <v>370</v>
      </c>
      <c r="C1389" s="274"/>
      <c r="D1389" s="274"/>
      <c r="E1389" s="274"/>
      <c r="F1389" s="274"/>
      <c r="G1389" s="274"/>
      <c r="H1389" s="274"/>
      <c r="I1389" s="274"/>
      <c r="J1389" s="274"/>
      <c r="K1389" s="275" t="s">
        <v>373</v>
      </c>
      <c r="L1389" s="275"/>
      <c r="M1389" s="275"/>
      <c r="N1389" s="276" t="str">
        <f>IF('Climat Mensual'!E$6="","",'Climat Mensual'!E$6)</f>
        <v/>
      </c>
      <c r="O1389" s="276"/>
      <c r="P1389" s="277"/>
    </row>
    <row r="1390" spans="1:23" ht="12.75" customHeight="1" x14ac:dyDescent="0.2">
      <c r="A1390" s="175" t="s">
        <v>394</v>
      </c>
      <c r="B1390" s="273" t="s">
        <v>255</v>
      </c>
      <c r="C1390" s="274"/>
      <c r="D1390" s="274"/>
      <c r="E1390" s="274"/>
      <c r="F1390" s="274"/>
      <c r="G1390" s="274"/>
      <c r="H1390" s="274"/>
      <c r="I1390" s="274"/>
      <c r="J1390" s="274"/>
      <c r="K1390" s="275" t="s">
        <v>373</v>
      </c>
      <c r="L1390" s="275"/>
      <c r="M1390" s="275"/>
      <c r="N1390" s="276" t="str">
        <f>IF('Climat Mensual'!E$5="","",'Climat Mensual'!E$5)</f>
        <v/>
      </c>
      <c r="O1390" s="276"/>
      <c r="P1390" s="277"/>
    </row>
    <row r="1391" spans="1:23" ht="12.75" customHeight="1" x14ac:dyDescent="0.2">
      <c r="A1391" s="175" t="s">
        <v>394</v>
      </c>
      <c r="B1391" s="273" t="s">
        <v>256</v>
      </c>
      <c r="C1391" s="274"/>
      <c r="D1391" s="274"/>
      <c r="E1391" s="274"/>
      <c r="F1391" s="274"/>
      <c r="G1391" s="274"/>
      <c r="H1391" s="274"/>
      <c r="I1391" s="274"/>
      <c r="J1391" s="274"/>
      <c r="K1391" s="275" t="s">
        <v>373</v>
      </c>
      <c r="L1391" s="275"/>
      <c r="M1391" s="275"/>
      <c r="N1391" s="276" t="str">
        <f>IF('Climat Mensual'!F$4="","",'Climat Mensual'!F$4)</f>
        <v/>
      </c>
      <c r="O1391" s="276"/>
      <c r="P1391" s="277"/>
    </row>
    <row r="1392" spans="1:23" ht="12.75" customHeight="1" x14ac:dyDescent="0.2">
      <c r="A1392" s="175" t="s">
        <v>394</v>
      </c>
      <c r="B1392" s="273" t="s">
        <v>372</v>
      </c>
      <c r="C1392" s="274"/>
      <c r="D1392" s="274"/>
      <c r="E1392" s="274"/>
      <c r="F1392" s="274"/>
      <c r="G1392" s="274"/>
      <c r="H1392" s="274"/>
      <c r="I1392" s="274"/>
      <c r="J1392" s="274"/>
      <c r="K1392" s="275" t="s">
        <v>373</v>
      </c>
      <c r="L1392" s="275"/>
      <c r="M1392" s="275"/>
      <c r="N1392" s="278" t="str">
        <f>IF('Climat Mensual'!E$14="","",'Climat Mensual'!E$14)</f>
        <v/>
      </c>
      <c r="O1392" s="278"/>
      <c r="P1392" s="279"/>
    </row>
    <row r="1393" spans="1:16" ht="12.75" customHeight="1" x14ac:dyDescent="0.2">
      <c r="A1393" s="175" t="s">
        <v>394</v>
      </c>
      <c r="B1393" s="280" t="s">
        <v>371</v>
      </c>
      <c r="C1393" s="281"/>
      <c r="D1393" s="281"/>
      <c r="E1393" s="281"/>
      <c r="F1393" s="281"/>
      <c r="G1393" s="281"/>
      <c r="H1393" s="281"/>
      <c r="I1393" s="281"/>
      <c r="J1393" s="281"/>
      <c r="K1393" s="282" t="s">
        <v>373</v>
      </c>
      <c r="L1393" s="282"/>
      <c r="M1393" s="282"/>
      <c r="N1393" s="283" t="str">
        <f>IF('Climat Mensual'!E$3="","",'Climat Mensual'!E$3)</f>
        <v/>
      </c>
      <c r="O1393" s="283"/>
      <c r="P1393" s="284"/>
    </row>
    <row r="1394" spans="1:16" ht="12.75" customHeight="1" x14ac:dyDescent="0.2">
      <c r="A1394" s="175" t="s">
        <v>394</v>
      </c>
    </row>
    <row r="1395" spans="1:16" ht="12.75" customHeight="1" x14ac:dyDescent="0.2">
      <c r="A1395" s="175" t="s">
        <v>395</v>
      </c>
      <c r="B1395" s="285" t="str">
        <f>"Climat diario "&amp;H139&amp;"-"&amp;$F$7&amp;"-"&amp;$B$7</f>
        <v>Climat diario 04--</v>
      </c>
      <c r="C1395" s="286"/>
      <c r="D1395" s="286"/>
      <c r="E1395" s="286"/>
      <c r="F1395" s="286"/>
      <c r="G1395" s="286"/>
      <c r="H1395" s="286"/>
      <c r="I1395" s="286"/>
      <c r="J1395" s="286"/>
      <c r="K1395" s="286"/>
      <c r="L1395" s="286"/>
      <c r="M1395" s="286"/>
      <c r="N1395" s="286"/>
      <c r="O1395" s="286"/>
      <c r="P1395" s="287"/>
    </row>
    <row r="1396" spans="1:16" ht="12.75" customHeight="1" x14ac:dyDescent="0.2">
      <c r="A1396" s="175" t="s">
        <v>395</v>
      </c>
      <c r="B1396" s="288"/>
      <c r="C1396" s="289"/>
      <c r="D1396" s="289"/>
      <c r="E1396" s="289"/>
      <c r="F1396" s="289"/>
      <c r="G1396" s="289"/>
      <c r="H1396" s="289"/>
      <c r="I1396" s="289"/>
      <c r="J1396" s="289"/>
      <c r="K1396" s="289"/>
      <c r="L1396" s="289"/>
      <c r="M1396" s="289"/>
      <c r="N1396" s="289"/>
      <c r="O1396" s="289"/>
      <c r="P1396" s="290"/>
    </row>
    <row r="1397" spans="1:16" ht="12.75" customHeight="1" x14ac:dyDescent="0.2">
      <c r="A1397" s="175" t="s">
        <v>395</v>
      </c>
      <c r="B1397" s="273" t="s">
        <v>370</v>
      </c>
      <c r="C1397" s="274"/>
      <c r="D1397" s="274"/>
      <c r="E1397" s="274"/>
      <c r="F1397" s="274"/>
      <c r="G1397" s="274"/>
      <c r="H1397" s="274"/>
      <c r="I1397" s="274"/>
      <c r="J1397" s="274"/>
      <c r="K1397" s="275" t="s">
        <v>373</v>
      </c>
      <c r="L1397" s="275"/>
      <c r="M1397" s="275"/>
      <c r="N1397" s="276" t="str">
        <f>IF('Climat Mensual'!F$6="","",'Climat Mensual'!F$6)</f>
        <v/>
      </c>
      <c r="O1397" s="276"/>
      <c r="P1397" s="277"/>
    </row>
    <row r="1398" spans="1:16" ht="12.75" customHeight="1" x14ac:dyDescent="0.2">
      <c r="A1398" s="175" t="s">
        <v>395</v>
      </c>
      <c r="B1398" s="273" t="s">
        <v>255</v>
      </c>
      <c r="C1398" s="274"/>
      <c r="D1398" s="274"/>
      <c r="E1398" s="274"/>
      <c r="F1398" s="274"/>
      <c r="G1398" s="274"/>
      <c r="H1398" s="274"/>
      <c r="I1398" s="274"/>
      <c r="J1398" s="274"/>
      <c r="K1398" s="275" t="s">
        <v>373</v>
      </c>
      <c r="L1398" s="275"/>
      <c r="M1398" s="275"/>
      <c r="N1398" s="276" t="str">
        <f>IF('Climat Mensual'!F$5="","",'Climat Mensual'!F$5)</f>
        <v/>
      </c>
      <c r="O1398" s="276"/>
      <c r="P1398" s="277"/>
    </row>
    <row r="1399" spans="1:16" ht="12.75" customHeight="1" x14ac:dyDescent="0.2">
      <c r="A1399" s="175" t="s">
        <v>395</v>
      </c>
      <c r="B1399" s="273" t="s">
        <v>256</v>
      </c>
      <c r="C1399" s="274"/>
      <c r="D1399" s="274"/>
      <c r="E1399" s="274"/>
      <c r="F1399" s="274"/>
      <c r="G1399" s="274"/>
      <c r="H1399" s="274"/>
      <c r="I1399" s="274"/>
      <c r="J1399" s="274"/>
      <c r="K1399" s="275" t="s">
        <v>373</v>
      </c>
      <c r="L1399" s="275"/>
      <c r="M1399" s="275"/>
      <c r="N1399" s="276" t="str">
        <f>IF('Climat Mensual'!G$4="","",'Climat Mensual'!G$4)</f>
        <v/>
      </c>
      <c r="O1399" s="276"/>
      <c r="P1399" s="277"/>
    </row>
    <row r="1400" spans="1:16" ht="12.75" customHeight="1" x14ac:dyDescent="0.2">
      <c r="A1400" s="175" t="s">
        <v>395</v>
      </c>
      <c r="B1400" s="273" t="s">
        <v>372</v>
      </c>
      <c r="C1400" s="274"/>
      <c r="D1400" s="274"/>
      <c r="E1400" s="274"/>
      <c r="F1400" s="274"/>
      <c r="G1400" s="274"/>
      <c r="H1400" s="274"/>
      <c r="I1400" s="274"/>
      <c r="J1400" s="274"/>
      <c r="K1400" s="275" t="s">
        <v>373</v>
      </c>
      <c r="L1400" s="275"/>
      <c r="M1400" s="275"/>
      <c r="N1400" s="278" t="str">
        <f>IF('Climat Mensual'!F$14="","",'Climat Mensual'!F$14)</f>
        <v/>
      </c>
      <c r="O1400" s="278"/>
      <c r="P1400" s="279"/>
    </row>
    <row r="1401" spans="1:16" ht="12.75" customHeight="1" x14ac:dyDescent="0.2">
      <c r="A1401" s="175" t="s">
        <v>395</v>
      </c>
      <c r="B1401" s="280" t="s">
        <v>371</v>
      </c>
      <c r="C1401" s="281"/>
      <c r="D1401" s="281"/>
      <c r="E1401" s="281"/>
      <c r="F1401" s="281"/>
      <c r="G1401" s="281"/>
      <c r="H1401" s="281"/>
      <c r="I1401" s="281"/>
      <c r="J1401" s="281"/>
      <c r="K1401" s="282" t="s">
        <v>373</v>
      </c>
      <c r="L1401" s="282"/>
      <c r="M1401" s="282"/>
      <c r="N1401" s="283" t="str">
        <f>IF('Climat Mensual'!F$3="","",'Climat Mensual'!F$3)</f>
        <v/>
      </c>
      <c r="O1401" s="283"/>
      <c r="P1401" s="284"/>
    </row>
    <row r="1402" spans="1:16" ht="12.75" customHeight="1" x14ac:dyDescent="0.2">
      <c r="A1402" s="175" t="s">
        <v>395</v>
      </c>
    </row>
    <row r="1403" spans="1:16" ht="12.75" customHeight="1" x14ac:dyDescent="0.2">
      <c r="A1403" s="175" t="s">
        <v>396</v>
      </c>
      <c r="B1403" s="285" t="str">
        <f>"Climat diario "&amp;H183&amp;"-"&amp;$F$7&amp;"-"&amp;$B$7</f>
        <v>Climat diario 05--</v>
      </c>
      <c r="C1403" s="286"/>
      <c r="D1403" s="286"/>
      <c r="E1403" s="286"/>
      <c r="F1403" s="286"/>
      <c r="G1403" s="286"/>
      <c r="H1403" s="286"/>
      <c r="I1403" s="286"/>
      <c r="J1403" s="286"/>
      <c r="K1403" s="286"/>
      <c r="L1403" s="286"/>
      <c r="M1403" s="286"/>
      <c r="N1403" s="286"/>
      <c r="O1403" s="286"/>
      <c r="P1403" s="287"/>
    </row>
    <row r="1404" spans="1:16" ht="12.75" customHeight="1" x14ac:dyDescent="0.2">
      <c r="A1404" s="175" t="s">
        <v>396</v>
      </c>
      <c r="B1404" s="288"/>
      <c r="C1404" s="289"/>
      <c r="D1404" s="289"/>
      <c r="E1404" s="289"/>
      <c r="F1404" s="289"/>
      <c r="G1404" s="289"/>
      <c r="H1404" s="289"/>
      <c r="I1404" s="289"/>
      <c r="J1404" s="289"/>
      <c r="K1404" s="289"/>
      <c r="L1404" s="289"/>
      <c r="M1404" s="289"/>
      <c r="N1404" s="289"/>
      <c r="O1404" s="289"/>
      <c r="P1404" s="290"/>
    </row>
    <row r="1405" spans="1:16" ht="12.75" customHeight="1" x14ac:dyDescent="0.2">
      <c r="A1405" s="175" t="s">
        <v>396</v>
      </c>
      <c r="B1405" s="273" t="s">
        <v>370</v>
      </c>
      <c r="C1405" s="274"/>
      <c r="D1405" s="274"/>
      <c r="E1405" s="274"/>
      <c r="F1405" s="274"/>
      <c r="G1405" s="274"/>
      <c r="H1405" s="274"/>
      <c r="I1405" s="274"/>
      <c r="J1405" s="274"/>
      <c r="K1405" s="275" t="s">
        <v>373</v>
      </c>
      <c r="L1405" s="275"/>
      <c r="M1405" s="275"/>
      <c r="N1405" s="276" t="str">
        <f>IF('Climat Mensual'!G$6="","",'Climat Mensual'!G$6)</f>
        <v/>
      </c>
      <c r="O1405" s="276"/>
      <c r="P1405" s="277"/>
    </row>
    <row r="1406" spans="1:16" ht="12.75" customHeight="1" x14ac:dyDescent="0.2">
      <c r="A1406" s="175" t="s">
        <v>396</v>
      </c>
      <c r="B1406" s="273" t="s">
        <v>255</v>
      </c>
      <c r="C1406" s="274"/>
      <c r="D1406" s="274"/>
      <c r="E1406" s="274"/>
      <c r="F1406" s="274"/>
      <c r="G1406" s="274"/>
      <c r="H1406" s="274"/>
      <c r="I1406" s="274"/>
      <c r="J1406" s="274"/>
      <c r="K1406" s="275" t="s">
        <v>373</v>
      </c>
      <c r="L1406" s="275"/>
      <c r="M1406" s="275"/>
      <c r="N1406" s="276" t="str">
        <f>IF('Climat Mensual'!G$5="","",'Climat Mensual'!G$5)</f>
        <v/>
      </c>
      <c r="O1406" s="276"/>
      <c r="P1406" s="277"/>
    </row>
    <row r="1407" spans="1:16" ht="12.75" customHeight="1" x14ac:dyDescent="0.2">
      <c r="A1407" s="175" t="s">
        <v>396</v>
      </c>
      <c r="B1407" s="273" t="s">
        <v>256</v>
      </c>
      <c r="C1407" s="274"/>
      <c r="D1407" s="274"/>
      <c r="E1407" s="274"/>
      <c r="F1407" s="274"/>
      <c r="G1407" s="274"/>
      <c r="H1407" s="274"/>
      <c r="I1407" s="274"/>
      <c r="J1407" s="274"/>
      <c r="K1407" s="275" t="s">
        <v>373</v>
      </c>
      <c r="L1407" s="275"/>
      <c r="M1407" s="275"/>
      <c r="N1407" s="276" t="str">
        <f>IF('Climat Mensual'!H$4="","",'Climat Mensual'!H$4)</f>
        <v/>
      </c>
      <c r="O1407" s="276"/>
      <c r="P1407" s="277"/>
    </row>
    <row r="1408" spans="1:16" ht="12.75" customHeight="1" x14ac:dyDescent="0.2">
      <c r="A1408" s="175" t="s">
        <v>396</v>
      </c>
      <c r="B1408" s="273" t="s">
        <v>372</v>
      </c>
      <c r="C1408" s="274"/>
      <c r="D1408" s="274"/>
      <c r="E1408" s="274"/>
      <c r="F1408" s="274"/>
      <c r="G1408" s="274"/>
      <c r="H1408" s="274"/>
      <c r="I1408" s="274"/>
      <c r="J1408" s="274"/>
      <c r="K1408" s="275" t="s">
        <v>373</v>
      </c>
      <c r="L1408" s="275"/>
      <c r="M1408" s="275"/>
      <c r="N1408" s="278" t="str">
        <f>IF('Climat Mensual'!G$14="","",'Climat Mensual'!G$14)</f>
        <v/>
      </c>
      <c r="O1408" s="278"/>
      <c r="P1408" s="279"/>
    </row>
    <row r="1409" spans="1:16" ht="12.75" customHeight="1" x14ac:dyDescent="0.2">
      <c r="A1409" s="175" t="s">
        <v>396</v>
      </c>
      <c r="B1409" s="280" t="s">
        <v>371</v>
      </c>
      <c r="C1409" s="281"/>
      <c r="D1409" s="281"/>
      <c r="E1409" s="281"/>
      <c r="F1409" s="281"/>
      <c r="G1409" s="281"/>
      <c r="H1409" s="281"/>
      <c r="I1409" s="281"/>
      <c r="J1409" s="281"/>
      <c r="K1409" s="282" t="s">
        <v>373</v>
      </c>
      <c r="L1409" s="282"/>
      <c r="M1409" s="282"/>
      <c r="N1409" s="283" t="str">
        <f>IF('Climat Mensual'!G$3="","",'Climat Mensual'!G$3)</f>
        <v/>
      </c>
      <c r="O1409" s="283"/>
      <c r="P1409" s="284"/>
    </row>
    <row r="1410" spans="1:16" ht="12.75" customHeight="1" x14ac:dyDescent="0.2">
      <c r="A1410" s="175" t="s">
        <v>396</v>
      </c>
    </row>
    <row r="1411" spans="1:16" ht="12.75" customHeight="1" x14ac:dyDescent="0.2">
      <c r="A1411" s="175" t="s">
        <v>397</v>
      </c>
      <c r="B1411" s="285" t="str">
        <f>"Climat diario "&amp;H227&amp;"-"&amp;$F$7&amp;"-"&amp;$B$7</f>
        <v>Climat diario 06--</v>
      </c>
      <c r="C1411" s="286"/>
      <c r="D1411" s="286"/>
      <c r="E1411" s="286"/>
      <c r="F1411" s="286"/>
      <c r="G1411" s="286"/>
      <c r="H1411" s="286"/>
      <c r="I1411" s="286"/>
      <c r="J1411" s="286"/>
      <c r="K1411" s="286"/>
      <c r="L1411" s="286"/>
      <c r="M1411" s="286"/>
      <c r="N1411" s="286"/>
      <c r="O1411" s="286"/>
      <c r="P1411" s="287"/>
    </row>
    <row r="1412" spans="1:16" ht="12.75" customHeight="1" x14ac:dyDescent="0.2">
      <c r="A1412" s="175" t="s">
        <v>397</v>
      </c>
      <c r="B1412" s="288"/>
      <c r="C1412" s="289"/>
      <c r="D1412" s="289"/>
      <c r="E1412" s="289"/>
      <c r="F1412" s="289"/>
      <c r="G1412" s="289"/>
      <c r="H1412" s="289"/>
      <c r="I1412" s="289"/>
      <c r="J1412" s="289"/>
      <c r="K1412" s="289"/>
      <c r="L1412" s="289"/>
      <c r="M1412" s="289"/>
      <c r="N1412" s="289"/>
      <c r="O1412" s="289"/>
      <c r="P1412" s="290"/>
    </row>
    <row r="1413" spans="1:16" ht="12.75" customHeight="1" x14ac:dyDescent="0.2">
      <c r="A1413" s="175" t="s">
        <v>397</v>
      </c>
      <c r="B1413" s="273" t="s">
        <v>370</v>
      </c>
      <c r="C1413" s="274"/>
      <c r="D1413" s="274"/>
      <c r="E1413" s="274"/>
      <c r="F1413" s="274"/>
      <c r="G1413" s="274"/>
      <c r="H1413" s="274"/>
      <c r="I1413" s="274"/>
      <c r="J1413" s="274"/>
      <c r="K1413" s="275" t="s">
        <v>373</v>
      </c>
      <c r="L1413" s="275"/>
      <c r="M1413" s="275"/>
      <c r="N1413" s="276" t="str">
        <f>IF('Climat Mensual'!H$6="","",'Climat Mensual'!H$6)</f>
        <v/>
      </c>
      <c r="O1413" s="276"/>
      <c r="P1413" s="277"/>
    </row>
    <row r="1414" spans="1:16" ht="12.75" customHeight="1" x14ac:dyDescent="0.2">
      <c r="A1414" s="175" t="s">
        <v>397</v>
      </c>
      <c r="B1414" s="273" t="s">
        <v>255</v>
      </c>
      <c r="C1414" s="274"/>
      <c r="D1414" s="274"/>
      <c r="E1414" s="274"/>
      <c r="F1414" s="274"/>
      <c r="G1414" s="274"/>
      <c r="H1414" s="274"/>
      <c r="I1414" s="274"/>
      <c r="J1414" s="274"/>
      <c r="K1414" s="275" t="s">
        <v>373</v>
      </c>
      <c r="L1414" s="275"/>
      <c r="M1414" s="275"/>
      <c r="N1414" s="276" t="str">
        <f>IF('Climat Mensual'!H$5="","",'Climat Mensual'!H$5)</f>
        <v/>
      </c>
      <c r="O1414" s="276"/>
      <c r="P1414" s="277"/>
    </row>
    <row r="1415" spans="1:16" ht="12.75" customHeight="1" x14ac:dyDescent="0.2">
      <c r="A1415" s="175" t="s">
        <v>397</v>
      </c>
      <c r="B1415" s="273" t="s">
        <v>256</v>
      </c>
      <c r="C1415" s="274"/>
      <c r="D1415" s="274"/>
      <c r="E1415" s="274"/>
      <c r="F1415" s="274"/>
      <c r="G1415" s="274"/>
      <c r="H1415" s="274"/>
      <c r="I1415" s="274"/>
      <c r="J1415" s="274"/>
      <c r="K1415" s="275" t="s">
        <v>373</v>
      </c>
      <c r="L1415" s="275"/>
      <c r="M1415" s="275"/>
      <c r="N1415" s="276" t="str">
        <f>IF('Climat Mensual'!I$4="","",'Climat Mensual'!I$4)</f>
        <v/>
      </c>
      <c r="O1415" s="276"/>
      <c r="P1415" s="277"/>
    </row>
    <row r="1416" spans="1:16" ht="12.75" customHeight="1" x14ac:dyDescent="0.2">
      <c r="A1416" s="175" t="s">
        <v>397</v>
      </c>
      <c r="B1416" s="273" t="s">
        <v>372</v>
      </c>
      <c r="C1416" s="274"/>
      <c r="D1416" s="274"/>
      <c r="E1416" s="274"/>
      <c r="F1416" s="274"/>
      <c r="G1416" s="274"/>
      <c r="H1416" s="274"/>
      <c r="I1416" s="274"/>
      <c r="J1416" s="274"/>
      <c r="K1416" s="275" t="s">
        <v>373</v>
      </c>
      <c r="L1416" s="275"/>
      <c r="M1416" s="275"/>
      <c r="N1416" s="278" t="str">
        <f>IF('Climat Mensual'!H$14="","",'Climat Mensual'!H$14)</f>
        <v/>
      </c>
      <c r="O1416" s="278"/>
      <c r="P1416" s="279"/>
    </row>
    <row r="1417" spans="1:16" ht="12.75" customHeight="1" x14ac:dyDescent="0.2">
      <c r="A1417" s="175" t="s">
        <v>397</v>
      </c>
      <c r="B1417" s="280" t="s">
        <v>371</v>
      </c>
      <c r="C1417" s="281"/>
      <c r="D1417" s="281"/>
      <c r="E1417" s="281"/>
      <c r="F1417" s="281"/>
      <c r="G1417" s="281"/>
      <c r="H1417" s="281"/>
      <c r="I1417" s="281"/>
      <c r="J1417" s="281"/>
      <c r="K1417" s="282" t="s">
        <v>373</v>
      </c>
      <c r="L1417" s="282"/>
      <c r="M1417" s="282"/>
      <c r="N1417" s="283" t="str">
        <f>IF('Climat Mensual'!H$3="","",'Climat Mensual'!H$3)</f>
        <v/>
      </c>
      <c r="O1417" s="283"/>
      <c r="P1417" s="284"/>
    </row>
    <row r="1418" spans="1:16" ht="12.75" customHeight="1" x14ac:dyDescent="0.2">
      <c r="A1418" s="175" t="s">
        <v>397</v>
      </c>
    </row>
    <row r="1419" spans="1:16" ht="12.75" customHeight="1" x14ac:dyDescent="0.2">
      <c r="A1419" s="175" t="s">
        <v>398</v>
      </c>
      <c r="B1419" s="285" t="str">
        <f>"Climat diario "&amp;H271&amp;"-"&amp;$F$7&amp;"-"&amp;$B$7</f>
        <v>Climat diario 07--</v>
      </c>
      <c r="C1419" s="286"/>
      <c r="D1419" s="286"/>
      <c r="E1419" s="286"/>
      <c r="F1419" s="286"/>
      <c r="G1419" s="286"/>
      <c r="H1419" s="286"/>
      <c r="I1419" s="286"/>
      <c r="J1419" s="286"/>
      <c r="K1419" s="286"/>
      <c r="L1419" s="286"/>
      <c r="M1419" s="286"/>
      <c r="N1419" s="286"/>
      <c r="O1419" s="286"/>
      <c r="P1419" s="287"/>
    </row>
    <row r="1420" spans="1:16" ht="12.75" customHeight="1" x14ac:dyDescent="0.2">
      <c r="A1420" s="175" t="s">
        <v>398</v>
      </c>
      <c r="B1420" s="288"/>
      <c r="C1420" s="289"/>
      <c r="D1420" s="289"/>
      <c r="E1420" s="289"/>
      <c r="F1420" s="289"/>
      <c r="G1420" s="289"/>
      <c r="H1420" s="289"/>
      <c r="I1420" s="289"/>
      <c r="J1420" s="289"/>
      <c r="K1420" s="289"/>
      <c r="L1420" s="289"/>
      <c r="M1420" s="289"/>
      <c r="N1420" s="289"/>
      <c r="O1420" s="289"/>
      <c r="P1420" s="290"/>
    </row>
    <row r="1421" spans="1:16" ht="12.75" customHeight="1" x14ac:dyDescent="0.2">
      <c r="A1421" s="175" t="s">
        <v>398</v>
      </c>
      <c r="B1421" s="273" t="s">
        <v>370</v>
      </c>
      <c r="C1421" s="274"/>
      <c r="D1421" s="274"/>
      <c r="E1421" s="274"/>
      <c r="F1421" s="274"/>
      <c r="G1421" s="274"/>
      <c r="H1421" s="274"/>
      <c r="I1421" s="274"/>
      <c r="J1421" s="274"/>
      <c r="K1421" s="275" t="s">
        <v>373</v>
      </c>
      <c r="L1421" s="275"/>
      <c r="M1421" s="275"/>
      <c r="N1421" s="276" t="str">
        <f>IF('Climat Mensual'!I$6="","",'Climat Mensual'!I$6)</f>
        <v/>
      </c>
      <c r="O1421" s="276"/>
      <c r="P1421" s="277"/>
    </row>
    <row r="1422" spans="1:16" ht="12.75" customHeight="1" x14ac:dyDescent="0.2">
      <c r="A1422" s="175" t="s">
        <v>398</v>
      </c>
      <c r="B1422" s="273" t="s">
        <v>255</v>
      </c>
      <c r="C1422" s="274"/>
      <c r="D1422" s="274"/>
      <c r="E1422" s="274"/>
      <c r="F1422" s="274"/>
      <c r="G1422" s="274"/>
      <c r="H1422" s="274"/>
      <c r="I1422" s="274"/>
      <c r="J1422" s="274"/>
      <c r="K1422" s="275" t="s">
        <v>373</v>
      </c>
      <c r="L1422" s="275"/>
      <c r="M1422" s="275"/>
      <c r="N1422" s="276" t="str">
        <f>IF('Climat Mensual'!I$5="","",'Climat Mensual'!I$5)</f>
        <v/>
      </c>
      <c r="O1422" s="276"/>
      <c r="P1422" s="277"/>
    </row>
    <row r="1423" spans="1:16" ht="12.75" customHeight="1" x14ac:dyDescent="0.2">
      <c r="A1423" s="175" t="s">
        <v>398</v>
      </c>
      <c r="B1423" s="273" t="s">
        <v>256</v>
      </c>
      <c r="C1423" s="274"/>
      <c r="D1423" s="274"/>
      <c r="E1423" s="274"/>
      <c r="F1423" s="274"/>
      <c r="G1423" s="274"/>
      <c r="H1423" s="274"/>
      <c r="I1423" s="274"/>
      <c r="J1423" s="274"/>
      <c r="K1423" s="275" t="s">
        <v>373</v>
      </c>
      <c r="L1423" s="275"/>
      <c r="M1423" s="275"/>
      <c r="N1423" s="276" t="str">
        <f>IF('Climat Mensual'!J$4="","",'Climat Mensual'!J$4)</f>
        <v/>
      </c>
      <c r="O1423" s="276"/>
      <c r="P1423" s="277"/>
    </row>
    <row r="1424" spans="1:16" ht="12.75" customHeight="1" x14ac:dyDescent="0.2">
      <c r="A1424" s="175" t="s">
        <v>398</v>
      </c>
      <c r="B1424" s="273" t="s">
        <v>372</v>
      </c>
      <c r="C1424" s="274"/>
      <c r="D1424" s="274"/>
      <c r="E1424" s="274"/>
      <c r="F1424" s="274"/>
      <c r="G1424" s="274"/>
      <c r="H1424" s="274"/>
      <c r="I1424" s="274"/>
      <c r="J1424" s="274"/>
      <c r="K1424" s="275" t="s">
        <v>373</v>
      </c>
      <c r="L1424" s="275"/>
      <c r="M1424" s="275"/>
      <c r="N1424" s="278" t="str">
        <f>IF('Climat Mensual'!I$14="","",'Climat Mensual'!I$14)</f>
        <v/>
      </c>
      <c r="O1424" s="278"/>
      <c r="P1424" s="279"/>
    </row>
    <row r="1425" spans="1:16" ht="12.75" customHeight="1" x14ac:dyDescent="0.2">
      <c r="A1425" s="175" t="s">
        <v>398</v>
      </c>
      <c r="B1425" s="280" t="s">
        <v>371</v>
      </c>
      <c r="C1425" s="281"/>
      <c r="D1425" s="281"/>
      <c r="E1425" s="281"/>
      <c r="F1425" s="281"/>
      <c r="G1425" s="281"/>
      <c r="H1425" s="281"/>
      <c r="I1425" s="281"/>
      <c r="J1425" s="281"/>
      <c r="K1425" s="282" t="s">
        <v>373</v>
      </c>
      <c r="L1425" s="282"/>
      <c r="M1425" s="282"/>
      <c r="N1425" s="283" t="str">
        <f>IF('Climat Mensual'!I$3="","",'Climat Mensual'!I$3)</f>
        <v/>
      </c>
      <c r="O1425" s="283"/>
      <c r="P1425" s="284"/>
    </row>
    <row r="1426" spans="1:16" ht="12.75" customHeight="1" x14ac:dyDescent="0.2">
      <c r="A1426" s="175" t="s">
        <v>398</v>
      </c>
    </row>
    <row r="1427" spans="1:16" ht="12.75" customHeight="1" x14ac:dyDescent="0.2">
      <c r="A1427" s="175" t="s">
        <v>399</v>
      </c>
      <c r="B1427" s="285" t="str">
        <f>"Climat diario "&amp;H315&amp;"-"&amp;$F$7&amp;"-"&amp;$B$7</f>
        <v>Climat diario 08--</v>
      </c>
      <c r="C1427" s="286"/>
      <c r="D1427" s="286"/>
      <c r="E1427" s="286"/>
      <c r="F1427" s="286"/>
      <c r="G1427" s="286"/>
      <c r="H1427" s="286"/>
      <c r="I1427" s="286"/>
      <c r="J1427" s="286"/>
      <c r="K1427" s="286"/>
      <c r="L1427" s="286"/>
      <c r="M1427" s="286"/>
      <c r="N1427" s="286"/>
      <c r="O1427" s="286"/>
      <c r="P1427" s="287"/>
    </row>
    <row r="1428" spans="1:16" ht="12.75" customHeight="1" x14ac:dyDescent="0.2">
      <c r="A1428" s="175" t="s">
        <v>399</v>
      </c>
      <c r="B1428" s="288"/>
      <c r="C1428" s="289"/>
      <c r="D1428" s="289"/>
      <c r="E1428" s="289"/>
      <c r="F1428" s="289"/>
      <c r="G1428" s="289"/>
      <c r="H1428" s="289"/>
      <c r="I1428" s="289"/>
      <c r="J1428" s="289"/>
      <c r="K1428" s="289"/>
      <c r="L1428" s="289"/>
      <c r="M1428" s="289"/>
      <c r="N1428" s="289"/>
      <c r="O1428" s="289"/>
      <c r="P1428" s="290"/>
    </row>
    <row r="1429" spans="1:16" ht="12.75" customHeight="1" x14ac:dyDescent="0.2">
      <c r="A1429" s="175" t="s">
        <v>399</v>
      </c>
      <c r="B1429" s="273" t="s">
        <v>370</v>
      </c>
      <c r="C1429" s="274"/>
      <c r="D1429" s="274"/>
      <c r="E1429" s="274"/>
      <c r="F1429" s="274"/>
      <c r="G1429" s="274"/>
      <c r="H1429" s="274"/>
      <c r="I1429" s="274"/>
      <c r="J1429" s="274"/>
      <c r="K1429" s="275" t="s">
        <v>373</v>
      </c>
      <c r="L1429" s="275"/>
      <c r="M1429" s="275"/>
      <c r="N1429" s="276" t="str">
        <f>IF('Climat Mensual'!J$6="","",'Climat Mensual'!J$6)</f>
        <v/>
      </c>
      <c r="O1429" s="276"/>
      <c r="P1429" s="277"/>
    </row>
    <row r="1430" spans="1:16" ht="12.75" customHeight="1" x14ac:dyDescent="0.2">
      <c r="A1430" s="175" t="s">
        <v>399</v>
      </c>
      <c r="B1430" s="273" t="s">
        <v>255</v>
      </c>
      <c r="C1430" s="274"/>
      <c r="D1430" s="274"/>
      <c r="E1430" s="274"/>
      <c r="F1430" s="274"/>
      <c r="G1430" s="274"/>
      <c r="H1430" s="274"/>
      <c r="I1430" s="274"/>
      <c r="J1430" s="274"/>
      <c r="K1430" s="275" t="s">
        <v>373</v>
      </c>
      <c r="L1430" s="275"/>
      <c r="M1430" s="275"/>
      <c r="N1430" s="276" t="str">
        <f>IF('Climat Mensual'!J$5="","",'Climat Mensual'!J$5)</f>
        <v/>
      </c>
      <c r="O1430" s="276"/>
      <c r="P1430" s="277"/>
    </row>
    <row r="1431" spans="1:16" ht="12.75" customHeight="1" x14ac:dyDescent="0.2">
      <c r="A1431" s="175" t="s">
        <v>399</v>
      </c>
      <c r="B1431" s="273" t="s">
        <v>256</v>
      </c>
      <c r="C1431" s="274"/>
      <c r="D1431" s="274"/>
      <c r="E1431" s="274"/>
      <c r="F1431" s="274"/>
      <c r="G1431" s="274"/>
      <c r="H1431" s="274"/>
      <c r="I1431" s="274"/>
      <c r="J1431" s="274"/>
      <c r="K1431" s="275" t="s">
        <v>373</v>
      </c>
      <c r="L1431" s="275"/>
      <c r="M1431" s="275"/>
      <c r="N1431" s="276" t="str">
        <f>IF('Climat Mensual'!K$4="","",'Climat Mensual'!K$4)</f>
        <v/>
      </c>
      <c r="O1431" s="276"/>
      <c r="P1431" s="277"/>
    </row>
    <row r="1432" spans="1:16" ht="12.75" customHeight="1" x14ac:dyDescent="0.2">
      <c r="A1432" s="175" t="s">
        <v>399</v>
      </c>
      <c r="B1432" s="273" t="s">
        <v>372</v>
      </c>
      <c r="C1432" s="274"/>
      <c r="D1432" s="274"/>
      <c r="E1432" s="274"/>
      <c r="F1432" s="274"/>
      <c r="G1432" s="274"/>
      <c r="H1432" s="274"/>
      <c r="I1432" s="274"/>
      <c r="J1432" s="274"/>
      <c r="K1432" s="275" t="s">
        <v>373</v>
      </c>
      <c r="L1432" s="275"/>
      <c r="M1432" s="275"/>
      <c r="N1432" s="278" t="str">
        <f>IF('Climat Mensual'!J$14="","",'Climat Mensual'!J$14)</f>
        <v/>
      </c>
      <c r="O1432" s="278"/>
      <c r="P1432" s="279"/>
    </row>
    <row r="1433" spans="1:16" ht="12.75" customHeight="1" x14ac:dyDescent="0.2">
      <c r="A1433" s="175" t="s">
        <v>399</v>
      </c>
      <c r="B1433" s="280" t="s">
        <v>371</v>
      </c>
      <c r="C1433" s="281"/>
      <c r="D1433" s="281"/>
      <c r="E1433" s="281"/>
      <c r="F1433" s="281"/>
      <c r="G1433" s="281"/>
      <c r="H1433" s="281"/>
      <c r="I1433" s="281"/>
      <c r="J1433" s="281"/>
      <c r="K1433" s="282" t="s">
        <v>373</v>
      </c>
      <c r="L1433" s="282"/>
      <c r="M1433" s="282"/>
      <c r="N1433" s="283" t="str">
        <f>IF('Climat Mensual'!J$3="","",'Climat Mensual'!J$3)</f>
        <v/>
      </c>
      <c r="O1433" s="283"/>
      <c r="P1433" s="284"/>
    </row>
    <row r="1434" spans="1:16" ht="12.75" customHeight="1" x14ac:dyDescent="0.2">
      <c r="A1434" s="175" t="s">
        <v>399</v>
      </c>
    </row>
    <row r="1435" spans="1:16" ht="12.75" customHeight="1" x14ac:dyDescent="0.2">
      <c r="A1435" s="175" t="s">
        <v>400</v>
      </c>
      <c r="B1435" s="285" t="str">
        <f>"Climat diario "&amp;H359&amp;"-"&amp;$F$7&amp;"-"&amp;$B$7</f>
        <v>Climat diario 09--</v>
      </c>
      <c r="C1435" s="286"/>
      <c r="D1435" s="286"/>
      <c r="E1435" s="286"/>
      <c r="F1435" s="286"/>
      <c r="G1435" s="286"/>
      <c r="H1435" s="286"/>
      <c r="I1435" s="286"/>
      <c r="J1435" s="286"/>
      <c r="K1435" s="286"/>
      <c r="L1435" s="286"/>
      <c r="M1435" s="286"/>
      <c r="N1435" s="286"/>
      <c r="O1435" s="286"/>
      <c r="P1435" s="287"/>
    </row>
    <row r="1436" spans="1:16" ht="15" customHeight="1" x14ac:dyDescent="0.2">
      <c r="A1436" s="175" t="s">
        <v>400</v>
      </c>
      <c r="B1436" s="288"/>
      <c r="C1436" s="289"/>
      <c r="D1436" s="289"/>
      <c r="E1436" s="289"/>
      <c r="F1436" s="289"/>
      <c r="G1436" s="289"/>
      <c r="H1436" s="289"/>
      <c r="I1436" s="289"/>
      <c r="J1436" s="289"/>
      <c r="K1436" s="289"/>
      <c r="L1436" s="289"/>
      <c r="M1436" s="289"/>
      <c r="N1436" s="289"/>
      <c r="O1436" s="289"/>
      <c r="P1436" s="290"/>
    </row>
    <row r="1437" spans="1:16" ht="15" customHeight="1" x14ac:dyDescent="0.2">
      <c r="A1437" s="175" t="s">
        <v>400</v>
      </c>
      <c r="B1437" s="273" t="s">
        <v>370</v>
      </c>
      <c r="C1437" s="274"/>
      <c r="D1437" s="274"/>
      <c r="E1437" s="274"/>
      <c r="F1437" s="274"/>
      <c r="G1437" s="274"/>
      <c r="H1437" s="274"/>
      <c r="I1437" s="274"/>
      <c r="J1437" s="274"/>
      <c r="K1437" s="275" t="s">
        <v>373</v>
      </c>
      <c r="L1437" s="275"/>
      <c r="M1437" s="275"/>
      <c r="N1437" s="276" t="str">
        <f>IF('Climat Mensual'!K$6="","",'Climat Mensual'!K$6)</f>
        <v/>
      </c>
      <c r="O1437" s="276"/>
      <c r="P1437" s="277"/>
    </row>
    <row r="1438" spans="1:16" ht="15" customHeight="1" x14ac:dyDescent="0.2">
      <c r="A1438" s="175" t="s">
        <v>400</v>
      </c>
      <c r="B1438" s="273" t="s">
        <v>255</v>
      </c>
      <c r="C1438" s="274"/>
      <c r="D1438" s="274"/>
      <c r="E1438" s="274"/>
      <c r="F1438" s="274"/>
      <c r="G1438" s="274"/>
      <c r="H1438" s="274"/>
      <c r="I1438" s="274"/>
      <c r="J1438" s="274"/>
      <c r="K1438" s="275" t="s">
        <v>373</v>
      </c>
      <c r="L1438" s="275"/>
      <c r="M1438" s="275"/>
      <c r="N1438" s="276" t="str">
        <f>IF('Climat Mensual'!K$5="","",'Climat Mensual'!K$5)</f>
        <v/>
      </c>
      <c r="O1438" s="276"/>
      <c r="P1438" s="277"/>
    </row>
    <row r="1439" spans="1:16" ht="15" customHeight="1" x14ac:dyDescent="0.2">
      <c r="A1439" s="175" t="s">
        <v>400</v>
      </c>
      <c r="B1439" s="273" t="s">
        <v>256</v>
      </c>
      <c r="C1439" s="274"/>
      <c r="D1439" s="274"/>
      <c r="E1439" s="274"/>
      <c r="F1439" s="274"/>
      <c r="G1439" s="274"/>
      <c r="H1439" s="274"/>
      <c r="I1439" s="274"/>
      <c r="J1439" s="274"/>
      <c r="K1439" s="275" t="s">
        <v>373</v>
      </c>
      <c r="L1439" s="275"/>
      <c r="M1439" s="275"/>
      <c r="N1439" s="276" t="str">
        <f>IF('Climat Mensual'!L$4="","",'Climat Mensual'!L$4)</f>
        <v/>
      </c>
      <c r="O1439" s="276"/>
      <c r="P1439" s="277"/>
    </row>
    <row r="1440" spans="1:16" ht="15" customHeight="1" x14ac:dyDescent="0.2">
      <c r="A1440" s="175" t="s">
        <v>400</v>
      </c>
      <c r="B1440" s="273" t="s">
        <v>372</v>
      </c>
      <c r="C1440" s="274"/>
      <c r="D1440" s="274"/>
      <c r="E1440" s="274"/>
      <c r="F1440" s="274"/>
      <c r="G1440" s="274"/>
      <c r="H1440" s="274"/>
      <c r="I1440" s="274"/>
      <c r="J1440" s="274"/>
      <c r="K1440" s="275" t="s">
        <v>373</v>
      </c>
      <c r="L1440" s="275"/>
      <c r="M1440" s="275"/>
      <c r="N1440" s="278" t="str">
        <f>IF('Climat Mensual'!K$14="","",'Climat Mensual'!K$14)</f>
        <v/>
      </c>
      <c r="O1440" s="278"/>
      <c r="P1440" s="279"/>
    </row>
    <row r="1441" spans="1:16" ht="15" customHeight="1" x14ac:dyDescent="0.2">
      <c r="A1441" s="175" t="s">
        <v>400</v>
      </c>
      <c r="B1441" s="280" t="s">
        <v>371</v>
      </c>
      <c r="C1441" s="281"/>
      <c r="D1441" s="281"/>
      <c r="E1441" s="281"/>
      <c r="F1441" s="281"/>
      <c r="G1441" s="281"/>
      <c r="H1441" s="281"/>
      <c r="I1441" s="281"/>
      <c r="J1441" s="281"/>
      <c r="K1441" s="282" t="s">
        <v>373</v>
      </c>
      <c r="L1441" s="282"/>
      <c r="M1441" s="282"/>
      <c r="N1441" s="283" t="str">
        <f>IF('Climat Mensual'!K$3="","",'Climat Mensual'!K$3)</f>
        <v/>
      </c>
      <c r="O1441" s="283"/>
      <c r="P1441" s="284"/>
    </row>
    <row r="1442" spans="1:16" ht="15" customHeight="1" x14ac:dyDescent="0.2">
      <c r="A1442" s="175" t="s">
        <v>400</v>
      </c>
    </row>
    <row r="1443" spans="1:16" ht="15" customHeight="1" x14ac:dyDescent="0.2">
      <c r="A1443" s="175" t="s">
        <v>374</v>
      </c>
      <c r="B1443" s="285" t="str">
        <f>"Climat diario "&amp;H403&amp;"-"&amp;$F$7&amp;"-"&amp;$B$7</f>
        <v>Climat diario 10--</v>
      </c>
      <c r="C1443" s="286"/>
      <c r="D1443" s="286"/>
      <c r="E1443" s="286"/>
      <c r="F1443" s="286"/>
      <c r="G1443" s="286"/>
      <c r="H1443" s="286"/>
      <c r="I1443" s="286"/>
      <c r="J1443" s="286"/>
      <c r="K1443" s="286"/>
      <c r="L1443" s="286"/>
      <c r="M1443" s="286"/>
      <c r="N1443" s="286"/>
      <c r="O1443" s="286"/>
      <c r="P1443" s="287"/>
    </row>
    <row r="1444" spans="1:16" ht="15" customHeight="1" x14ac:dyDescent="0.2">
      <c r="A1444" s="175" t="s">
        <v>374</v>
      </c>
      <c r="B1444" s="288"/>
      <c r="C1444" s="289"/>
      <c r="D1444" s="289"/>
      <c r="E1444" s="289"/>
      <c r="F1444" s="289"/>
      <c r="G1444" s="289"/>
      <c r="H1444" s="289"/>
      <c r="I1444" s="289"/>
      <c r="J1444" s="289"/>
      <c r="K1444" s="289"/>
      <c r="L1444" s="289"/>
      <c r="M1444" s="289"/>
      <c r="N1444" s="289"/>
      <c r="O1444" s="289"/>
      <c r="P1444" s="290"/>
    </row>
    <row r="1445" spans="1:16" ht="15" customHeight="1" x14ac:dyDescent="0.2">
      <c r="A1445" s="175" t="s">
        <v>374</v>
      </c>
      <c r="B1445" s="273" t="s">
        <v>370</v>
      </c>
      <c r="C1445" s="274"/>
      <c r="D1445" s="274"/>
      <c r="E1445" s="274"/>
      <c r="F1445" s="274"/>
      <c r="G1445" s="274"/>
      <c r="H1445" s="274"/>
      <c r="I1445" s="274"/>
      <c r="J1445" s="274"/>
      <c r="K1445" s="275" t="s">
        <v>373</v>
      </c>
      <c r="L1445" s="275"/>
      <c r="M1445" s="275"/>
      <c r="N1445" s="276" t="str">
        <f>IF('Climat Mensual'!L$6="","",'Climat Mensual'!L$6)</f>
        <v/>
      </c>
      <c r="O1445" s="276"/>
      <c r="P1445" s="277"/>
    </row>
    <row r="1446" spans="1:16" ht="15" customHeight="1" x14ac:dyDescent="0.2">
      <c r="A1446" s="175" t="s">
        <v>374</v>
      </c>
      <c r="B1446" s="273" t="s">
        <v>255</v>
      </c>
      <c r="C1446" s="274"/>
      <c r="D1446" s="274"/>
      <c r="E1446" s="274"/>
      <c r="F1446" s="274"/>
      <c r="G1446" s="274"/>
      <c r="H1446" s="274"/>
      <c r="I1446" s="274"/>
      <c r="J1446" s="274"/>
      <c r="K1446" s="275" t="s">
        <v>373</v>
      </c>
      <c r="L1446" s="275"/>
      <c r="M1446" s="275"/>
      <c r="N1446" s="276" t="str">
        <f>IF('Climat Mensual'!L$5="","",'Climat Mensual'!L$5)</f>
        <v/>
      </c>
      <c r="O1446" s="276"/>
      <c r="P1446" s="277"/>
    </row>
    <row r="1447" spans="1:16" ht="15" customHeight="1" x14ac:dyDescent="0.2">
      <c r="A1447" s="175" t="s">
        <v>374</v>
      </c>
      <c r="B1447" s="273" t="s">
        <v>256</v>
      </c>
      <c r="C1447" s="274"/>
      <c r="D1447" s="274"/>
      <c r="E1447" s="274"/>
      <c r="F1447" s="274"/>
      <c r="G1447" s="274"/>
      <c r="H1447" s="274"/>
      <c r="I1447" s="274"/>
      <c r="J1447" s="274"/>
      <c r="K1447" s="275" t="s">
        <v>373</v>
      </c>
      <c r="L1447" s="275"/>
      <c r="M1447" s="275"/>
      <c r="N1447" s="276" t="str">
        <f>IF('Climat Mensual'!M$4="","",'Climat Mensual'!M$4)</f>
        <v/>
      </c>
      <c r="O1447" s="276"/>
      <c r="P1447" s="277"/>
    </row>
    <row r="1448" spans="1:16" ht="15" customHeight="1" x14ac:dyDescent="0.2">
      <c r="A1448" s="175" t="s">
        <v>374</v>
      </c>
      <c r="B1448" s="273" t="s">
        <v>372</v>
      </c>
      <c r="C1448" s="274"/>
      <c r="D1448" s="274"/>
      <c r="E1448" s="274"/>
      <c r="F1448" s="274"/>
      <c r="G1448" s="274"/>
      <c r="H1448" s="274"/>
      <c r="I1448" s="274"/>
      <c r="J1448" s="274"/>
      <c r="K1448" s="275" t="s">
        <v>373</v>
      </c>
      <c r="L1448" s="275"/>
      <c r="M1448" s="275"/>
      <c r="N1448" s="278" t="str">
        <f>IF('Climat Mensual'!L$14="","",'Climat Mensual'!L$14)</f>
        <v/>
      </c>
      <c r="O1448" s="278"/>
      <c r="P1448" s="279"/>
    </row>
    <row r="1449" spans="1:16" ht="15" customHeight="1" x14ac:dyDescent="0.2">
      <c r="A1449" s="175" t="s">
        <v>374</v>
      </c>
      <c r="B1449" s="280" t="s">
        <v>371</v>
      </c>
      <c r="C1449" s="281"/>
      <c r="D1449" s="281"/>
      <c r="E1449" s="281"/>
      <c r="F1449" s="281"/>
      <c r="G1449" s="281"/>
      <c r="H1449" s="281"/>
      <c r="I1449" s="281"/>
      <c r="J1449" s="281"/>
      <c r="K1449" s="282" t="s">
        <v>373</v>
      </c>
      <c r="L1449" s="282"/>
      <c r="M1449" s="282"/>
      <c r="N1449" s="283" t="str">
        <f>IF('Climat Mensual'!L$3="","",'Climat Mensual'!L$3)</f>
        <v/>
      </c>
      <c r="O1449" s="283"/>
      <c r="P1449" s="284"/>
    </row>
    <row r="1450" spans="1:16" ht="15" customHeight="1" x14ac:dyDescent="0.2">
      <c r="A1450" s="175" t="s">
        <v>374</v>
      </c>
    </row>
    <row r="1451" spans="1:16" ht="15" customHeight="1" x14ac:dyDescent="0.2">
      <c r="A1451" s="175" t="s">
        <v>375</v>
      </c>
      <c r="B1451" s="285" t="str">
        <f>"Climat diario "&amp;H447&amp;"-"&amp;$F$7&amp;"-"&amp;$B$7</f>
        <v>Climat diario 11--</v>
      </c>
      <c r="C1451" s="286"/>
      <c r="D1451" s="286"/>
      <c r="E1451" s="286"/>
      <c r="F1451" s="286"/>
      <c r="G1451" s="286"/>
      <c r="H1451" s="286"/>
      <c r="I1451" s="286"/>
      <c r="J1451" s="286"/>
      <c r="K1451" s="286"/>
      <c r="L1451" s="286"/>
      <c r="M1451" s="286"/>
      <c r="N1451" s="286"/>
      <c r="O1451" s="286"/>
      <c r="P1451" s="287"/>
    </row>
    <row r="1452" spans="1:16" ht="15" customHeight="1" x14ac:dyDescent="0.2">
      <c r="A1452" s="175" t="s">
        <v>375</v>
      </c>
      <c r="B1452" s="288"/>
      <c r="C1452" s="289"/>
      <c r="D1452" s="289"/>
      <c r="E1452" s="289"/>
      <c r="F1452" s="289"/>
      <c r="G1452" s="289"/>
      <c r="H1452" s="289"/>
      <c r="I1452" s="289"/>
      <c r="J1452" s="289"/>
      <c r="K1452" s="289"/>
      <c r="L1452" s="289"/>
      <c r="M1452" s="289"/>
      <c r="N1452" s="289"/>
      <c r="O1452" s="289"/>
      <c r="P1452" s="290"/>
    </row>
    <row r="1453" spans="1:16" ht="15" customHeight="1" x14ac:dyDescent="0.2">
      <c r="A1453" s="175" t="s">
        <v>375</v>
      </c>
      <c r="B1453" s="273" t="s">
        <v>370</v>
      </c>
      <c r="C1453" s="274"/>
      <c r="D1453" s="274"/>
      <c r="E1453" s="274"/>
      <c r="F1453" s="274"/>
      <c r="G1453" s="274"/>
      <c r="H1453" s="274"/>
      <c r="I1453" s="274"/>
      <c r="J1453" s="274"/>
      <c r="K1453" s="275" t="s">
        <v>373</v>
      </c>
      <c r="L1453" s="275"/>
      <c r="M1453" s="275"/>
      <c r="N1453" s="276" t="str">
        <f>IF('Climat Mensual'!M$6="","",'Climat Mensual'!M$6)</f>
        <v/>
      </c>
      <c r="O1453" s="276"/>
      <c r="P1453" s="277"/>
    </row>
    <row r="1454" spans="1:16" ht="15" customHeight="1" x14ac:dyDescent="0.2">
      <c r="A1454" s="175" t="s">
        <v>375</v>
      </c>
      <c r="B1454" s="273" t="s">
        <v>255</v>
      </c>
      <c r="C1454" s="274"/>
      <c r="D1454" s="274"/>
      <c r="E1454" s="274"/>
      <c r="F1454" s="274"/>
      <c r="G1454" s="274"/>
      <c r="H1454" s="274"/>
      <c r="I1454" s="274"/>
      <c r="J1454" s="274"/>
      <c r="K1454" s="275" t="s">
        <v>373</v>
      </c>
      <c r="L1454" s="275"/>
      <c r="M1454" s="275"/>
      <c r="N1454" s="276" t="str">
        <f>IF('Climat Mensual'!M$5="","",'Climat Mensual'!M$5)</f>
        <v/>
      </c>
      <c r="O1454" s="276"/>
      <c r="P1454" s="277"/>
    </row>
    <row r="1455" spans="1:16" ht="15" customHeight="1" x14ac:dyDescent="0.2">
      <c r="A1455" s="175" t="s">
        <v>375</v>
      </c>
      <c r="B1455" s="273" t="s">
        <v>256</v>
      </c>
      <c r="C1455" s="274"/>
      <c r="D1455" s="274"/>
      <c r="E1455" s="274"/>
      <c r="F1455" s="274"/>
      <c r="G1455" s="274"/>
      <c r="H1455" s="274"/>
      <c r="I1455" s="274"/>
      <c r="J1455" s="274"/>
      <c r="K1455" s="275" t="s">
        <v>373</v>
      </c>
      <c r="L1455" s="275"/>
      <c r="M1455" s="275"/>
      <c r="N1455" s="276" t="str">
        <f>IF('Climat Mensual'!N$4="","",'Climat Mensual'!N$4)</f>
        <v/>
      </c>
      <c r="O1455" s="276"/>
      <c r="P1455" s="277"/>
    </row>
    <row r="1456" spans="1:16" ht="15" customHeight="1" x14ac:dyDescent="0.2">
      <c r="A1456" s="175" t="s">
        <v>375</v>
      </c>
      <c r="B1456" s="273" t="s">
        <v>372</v>
      </c>
      <c r="C1456" s="274"/>
      <c r="D1456" s="274"/>
      <c r="E1456" s="274"/>
      <c r="F1456" s="274"/>
      <c r="G1456" s="274"/>
      <c r="H1456" s="274"/>
      <c r="I1456" s="274"/>
      <c r="J1456" s="274"/>
      <c r="K1456" s="275" t="s">
        <v>373</v>
      </c>
      <c r="L1456" s="275"/>
      <c r="M1456" s="275"/>
      <c r="N1456" s="278" t="str">
        <f>IF('Climat Mensual'!M$14="","",'Climat Mensual'!M$14)</f>
        <v/>
      </c>
      <c r="O1456" s="278"/>
      <c r="P1456" s="279"/>
    </row>
    <row r="1457" spans="1:16" ht="15" customHeight="1" x14ac:dyDescent="0.2">
      <c r="A1457" s="175" t="s">
        <v>375</v>
      </c>
      <c r="B1457" s="280" t="s">
        <v>371</v>
      </c>
      <c r="C1457" s="281"/>
      <c r="D1457" s="281"/>
      <c r="E1457" s="281"/>
      <c r="F1457" s="281"/>
      <c r="G1457" s="281"/>
      <c r="H1457" s="281"/>
      <c r="I1457" s="281"/>
      <c r="J1457" s="281"/>
      <c r="K1457" s="282" t="s">
        <v>373</v>
      </c>
      <c r="L1457" s="282"/>
      <c r="M1457" s="282"/>
      <c r="N1457" s="283" t="str">
        <f>IF('Climat Mensual'!M$3="","",'Climat Mensual'!M$3)</f>
        <v/>
      </c>
      <c r="O1457" s="283"/>
      <c r="P1457" s="284"/>
    </row>
    <row r="1458" spans="1:16" ht="15" customHeight="1" x14ac:dyDescent="0.2">
      <c r="A1458" s="175" t="s">
        <v>375</v>
      </c>
    </row>
    <row r="1459" spans="1:16" ht="15" customHeight="1" x14ac:dyDescent="0.2">
      <c r="A1459" s="176" t="s">
        <v>376</v>
      </c>
      <c r="B1459" s="285" t="str">
        <f>"Climat diario "&amp;H491&amp;"-"&amp;$F$7&amp;"-"&amp;$B$7</f>
        <v>Climat diario 12--</v>
      </c>
      <c r="C1459" s="286"/>
      <c r="D1459" s="286"/>
      <c r="E1459" s="286"/>
      <c r="F1459" s="286"/>
      <c r="G1459" s="286"/>
      <c r="H1459" s="286"/>
      <c r="I1459" s="286"/>
      <c r="J1459" s="286"/>
      <c r="K1459" s="286"/>
      <c r="L1459" s="286"/>
      <c r="M1459" s="286"/>
      <c r="N1459" s="286"/>
      <c r="O1459" s="286"/>
      <c r="P1459" s="287"/>
    </row>
    <row r="1460" spans="1:16" ht="15" customHeight="1" x14ac:dyDescent="0.2">
      <c r="A1460" s="176" t="s">
        <v>376</v>
      </c>
      <c r="B1460" s="288"/>
      <c r="C1460" s="289"/>
      <c r="D1460" s="289"/>
      <c r="E1460" s="289"/>
      <c r="F1460" s="289"/>
      <c r="G1460" s="289"/>
      <c r="H1460" s="289"/>
      <c r="I1460" s="289"/>
      <c r="J1460" s="289"/>
      <c r="K1460" s="289"/>
      <c r="L1460" s="289"/>
      <c r="M1460" s="289"/>
      <c r="N1460" s="289"/>
      <c r="O1460" s="289"/>
      <c r="P1460" s="290"/>
    </row>
    <row r="1461" spans="1:16" ht="15" customHeight="1" x14ac:dyDescent="0.2">
      <c r="A1461" s="176" t="s">
        <v>376</v>
      </c>
      <c r="B1461" s="273" t="s">
        <v>370</v>
      </c>
      <c r="C1461" s="274"/>
      <c r="D1461" s="274"/>
      <c r="E1461" s="274"/>
      <c r="F1461" s="274"/>
      <c r="G1461" s="274"/>
      <c r="H1461" s="274"/>
      <c r="I1461" s="274"/>
      <c r="J1461" s="274"/>
      <c r="K1461" s="275" t="s">
        <v>373</v>
      </c>
      <c r="L1461" s="275"/>
      <c r="M1461" s="275"/>
      <c r="N1461" s="276" t="str">
        <f>IF('Climat Mensual'!N$6="","",'Climat Mensual'!N$6)</f>
        <v/>
      </c>
      <c r="O1461" s="276"/>
      <c r="P1461" s="277"/>
    </row>
    <row r="1462" spans="1:16" ht="15" customHeight="1" x14ac:dyDescent="0.2">
      <c r="A1462" s="176" t="s">
        <v>376</v>
      </c>
      <c r="B1462" s="273" t="s">
        <v>255</v>
      </c>
      <c r="C1462" s="274"/>
      <c r="D1462" s="274"/>
      <c r="E1462" s="274"/>
      <c r="F1462" s="274"/>
      <c r="G1462" s="274"/>
      <c r="H1462" s="274"/>
      <c r="I1462" s="274"/>
      <c r="J1462" s="274"/>
      <c r="K1462" s="275" t="s">
        <v>373</v>
      </c>
      <c r="L1462" s="275"/>
      <c r="M1462" s="275"/>
      <c r="N1462" s="276" t="str">
        <f>IF('Climat Mensual'!N$5="","",'Climat Mensual'!N$5)</f>
        <v/>
      </c>
      <c r="O1462" s="276"/>
      <c r="P1462" s="277"/>
    </row>
    <row r="1463" spans="1:16" ht="15" customHeight="1" x14ac:dyDescent="0.2">
      <c r="A1463" s="176" t="s">
        <v>376</v>
      </c>
      <c r="B1463" s="273" t="s">
        <v>256</v>
      </c>
      <c r="C1463" s="274"/>
      <c r="D1463" s="274"/>
      <c r="E1463" s="274"/>
      <c r="F1463" s="274"/>
      <c r="G1463" s="274"/>
      <c r="H1463" s="274"/>
      <c r="I1463" s="274"/>
      <c r="J1463" s="274"/>
      <c r="K1463" s="275" t="s">
        <v>373</v>
      </c>
      <c r="L1463" s="275"/>
      <c r="M1463" s="275"/>
      <c r="N1463" s="276" t="str">
        <f>IF('Climat Mensual'!O$4="","",'Climat Mensual'!O$4)</f>
        <v/>
      </c>
      <c r="O1463" s="276"/>
      <c r="P1463" s="277"/>
    </row>
    <row r="1464" spans="1:16" ht="15" customHeight="1" x14ac:dyDescent="0.2">
      <c r="A1464" s="176" t="s">
        <v>376</v>
      </c>
      <c r="B1464" s="273" t="s">
        <v>372</v>
      </c>
      <c r="C1464" s="274"/>
      <c r="D1464" s="274"/>
      <c r="E1464" s="274"/>
      <c r="F1464" s="274"/>
      <c r="G1464" s="274"/>
      <c r="H1464" s="274"/>
      <c r="I1464" s="274"/>
      <c r="J1464" s="274"/>
      <c r="K1464" s="275" t="s">
        <v>373</v>
      </c>
      <c r="L1464" s="275"/>
      <c r="M1464" s="275"/>
      <c r="N1464" s="278" t="str">
        <f>IF('Climat Mensual'!N$14="","",'Climat Mensual'!N$14)</f>
        <v/>
      </c>
      <c r="O1464" s="278"/>
      <c r="P1464" s="279"/>
    </row>
    <row r="1465" spans="1:16" ht="15" customHeight="1" x14ac:dyDescent="0.2">
      <c r="A1465" s="176" t="s">
        <v>376</v>
      </c>
      <c r="B1465" s="280" t="s">
        <v>371</v>
      </c>
      <c r="C1465" s="281"/>
      <c r="D1465" s="281"/>
      <c r="E1465" s="281"/>
      <c r="F1465" s="281"/>
      <c r="G1465" s="281"/>
      <c r="H1465" s="281"/>
      <c r="I1465" s="281"/>
      <c r="J1465" s="281"/>
      <c r="K1465" s="282" t="s">
        <v>373</v>
      </c>
      <c r="L1465" s="282"/>
      <c r="M1465" s="282"/>
      <c r="N1465" s="283" t="str">
        <f>IF('Climat Mensual'!N$3="","",'Climat Mensual'!N$3)</f>
        <v/>
      </c>
      <c r="O1465" s="283"/>
      <c r="P1465" s="284"/>
    </row>
    <row r="1466" spans="1:16" ht="15" customHeight="1" x14ac:dyDescent="0.2">
      <c r="A1466" s="176" t="s">
        <v>376</v>
      </c>
    </row>
    <row r="1467" spans="1:16" ht="15" customHeight="1" x14ac:dyDescent="0.2">
      <c r="A1467" s="176" t="s">
        <v>377</v>
      </c>
      <c r="B1467" s="285" t="str">
        <f>"Climat diario "&amp;H535&amp;"-"&amp;$F$7&amp;"-"&amp;$B$7</f>
        <v>Climat diario 13--</v>
      </c>
      <c r="C1467" s="286"/>
      <c r="D1467" s="286"/>
      <c r="E1467" s="286"/>
      <c r="F1467" s="286"/>
      <c r="G1467" s="286"/>
      <c r="H1467" s="286"/>
      <c r="I1467" s="286"/>
      <c r="J1467" s="286"/>
      <c r="K1467" s="286"/>
      <c r="L1467" s="286"/>
      <c r="M1467" s="286"/>
      <c r="N1467" s="286"/>
      <c r="O1467" s="286"/>
      <c r="P1467" s="287"/>
    </row>
    <row r="1468" spans="1:16" ht="15" customHeight="1" x14ac:dyDescent="0.2">
      <c r="A1468" s="176" t="s">
        <v>377</v>
      </c>
      <c r="B1468" s="288"/>
      <c r="C1468" s="289"/>
      <c r="D1468" s="289"/>
      <c r="E1468" s="289"/>
      <c r="F1468" s="289"/>
      <c r="G1468" s="289"/>
      <c r="H1468" s="289"/>
      <c r="I1468" s="289"/>
      <c r="J1468" s="289"/>
      <c r="K1468" s="289"/>
      <c r="L1468" s="289"/>
      <c r="M1468" s="289"/>
      <c r="N1468" s="289"/>
      <c r="O1468" s="289"/>
      <c r="P1468" s="290"/>
    </row>
    <row r="1469" spans="1:16" ht="15" customHeight="1" x14ac:dyDescent="0.2">
      <c r="A1469" s="176" t="s">
        <v>377</v>
      </c>
      <c r="B1469" s="273" t="s">
        <v>370</v>
      </c>
      <c r="C1469" s="274"/>
      <c r="D1469" s="274"/>
      <c r="E1469" s="274"/>
      <c r="F1469" s="274"/>
      <c r="G1469" s="274"/>
      <c r="H1469" s="274"/>
      <c r="I1469" s="274"/>
      <c r="J1469" s="274"/>
      <c r="K1469" s="275" t="s">
        <v>373</v>
      </c>
      <c r="L1469" s="275"/>
      <c r="M1469" s="275"/>
      <c r="N1469" s="276" t="str">
        <f>IF('Climat Mensual'!O$6="","",'Climat Mensual'!O$6)</f>
        <v/>
      </c>
      <c r="O1469" s="276"/>
      <c r="P1469" s="277"/>
    </row>
    <row r="1470" spans="1:16" ht="15" customHeight="1" x14ac:dyDescent="0.2">
      <c r="A1470" s="176" t="s">
        <v>377</v>
      </c>
      <c r="B1470" s="273" t="s">
        <v>255</v>
      </c>
      <c r="C1470" s="274"/>
      <c r="D1470" s="274"/>
      <c r="E1470" s="274"/>
      <c r="F1470" s="274"/>
      <c r="G1470" s="274"/>
      <c r="H1470" s="274"/>
      <c r="I1470" s="274"/>
      <c r="J1470" s="274"/>
      <c r="K1470" s="275" t="s">
        <v>373</v>
      </c>
      <c r="L1470" s="275"/>
      <c r="M1470" s="275"/>
      <c r="N1470" s="276" t="str">
        <f>IF('Climat Mensual'!O$5="","",'Climat Mensual'!O$5)</f>
        <v/>
      </c>
      <c r="O1470" s="276"/>
      <c r="P1470" s="277"/>
    </row>
    <row r="1471" spans="1:16" ht="15" customHeight="1" x14ac:dyDescent="0.2">
      <c r="A1471" s="176" t="s">
        <v>377</v>
      </c>
      <c r="B1471" s="273" t="s">
        <v>256</v>
      </c>
      <c r="C1471" s="274"/>
      <c r="D1471" s="274"/>
      <c r="E1471" s="274"/>
      <c r="F1471" s="274"/>
      <c r="G1471" s="274"/>
      <c r="H1471" s="274"/>
      <c r="I1471" s="274"/>
      <c r="J1471" s="274"/>
      <c r="K1471" s="275" t="s">
        <v>373</v>
      </c>
      <c r="L1471" s="275"/>
      <c r="M1471" s="275"/>
      <c r="N1471" s="276" t="str">
        <f>IF('Climat Mensual'!P$4="","",'Climat Mensual'!P$4)</f>
        <v/>
      </c>
      <c r="O1471" s="276"/>
      <c r="P1471" s="277"/>
    </row>
    <row r="1472" spans="1:16" ht="15" customHeight="1" x14ac:dyDescent="0.2">
      <c r="A1472" s="176" t="s">
        <v>377</v>
      </c>
      <c r="B1472" s="273" t="s">
        <v>372</v>
      </c>
      <c r="C1472" s="274"/>
      <c r="D1472" s="274"/>
      <c r="E1472" s="274"/>
      <c r="F1472" s="274"/>
      <c r="G1472" s="274"/>
      <c r="H1472" s="274"/>
      <c r="I1472" s="274"/>
      <c r="J1472" s="274"/>
      <c r="K1472" s="275" t="s">
        <v>373</v>
      </c>
      <c r="L1472" s="275"/>
      <c r="M1472" s="275"/>
      <c r="N1472" s="278" t="str">
        <f>IF('Climat Mensual'!O$14="","",'Climat Mensual'!O$14)</f>
        <v/>
      </c>
      <c r="O1472" s="278"/>
      <c r="P1472" s="279"/>
    </row>
    <row r="1473" spans="1:16" ht="15" customHeight="1" x14ac:dyDescent="0.2">
      <c r="A1473" s="176" t="s">
        <v>377</v>
      </c>
      <c r="B1473" s="280" t="s">
        <v>371</v>
      </c>
      <c r="C1473" s="281"/>
      <c r="D1473" s="281"/>
      <c r="E1473" s="281"/>
      <c r="F1473" s="281"/>
      <c r="G1473" s="281"/>
      <c r="H1473" s="281"/>
      <c r="I1473" s="281"/>
      <c r="J1473" s="281"/>
      <c r="K1473" s="282" t="s">
        <v>373</v>
      </c>
      <c r="L1473" s="282"/>
      <c r="M1473" s="282"/>
      <c r="N1473" s="283" t="str">
        <f>IF('Climat Mensual'!O$3="","",'Climat Mensual'!O$3)</f>
        <v/>
      </c>
      <c r="O1473" s="283"/>
      <c r="P1473" s="284"/>
    </row>
    <row r="1474" spans="1:16" ht="15" customHeight="1" x14ac:dyDescent="0.2">
      <c r="A1474" s="176" t="s">
        <v>377</v>
      </c>
    </row>
    <row r="1475" spans="1:16" ht="15" customHeight="1" x14ac:dyDescent="0.2">
      <c r="A1475" s="176" t="s">
        <v>378</v>
      </c>
      <c r="B1475" s="285" t="str">
        <f>"Climat diario "&amp;H579&amp;"-"&amp;$F$7&amp;"-"&amp;$B$7</f>
        <v>Climat diario 14--</v>
      </c>
      <c r="C1475" s="286"/>
      <c r="D1475" s="286"/>
      <c r="E1475" s="286"/>
      <c r="F1475" s="286"/>
      <c r="G1475" s="286"/>
      <c r="H1475" s="286"/>
      <c r="I1475" s="286"/>
      <c r="J1475" s="286"/>
      <c r="K1475" s="286"/>
      <c r="L1475" s="286"/>
      <c r="M1475" s="286"/>
      <c r="N1475" s="286"/>
      <c r="O1475" s="286"/>
      <c r="P1475" s="287"/>
    </row>
    <row r="1476" spans="1:16" ht="15" customHeight="1" x14ac:dyDescent="0.2">
      <c r="A1476" s="176" t="s">
        <v>378</v>
      </c>
      <c r="B1476" s="288"/>
      <c r="C1476" s="289"/>
      <c r="D1476" s="289"/>
      <c r="E1476" s="289"/>
      <c r="F1476" s="289"/>
      <c r="G1476" s="289"/>
      <c r="H1476" s="289"/>
      <c r="I1476" s="289"/>
      <c r="J1476" s="289"/>
      <c r="K1476" s="289"/>
      <c r="L1476" s="289"/>
      <c r="M1476" s="289"/>
      <c r="N1476" s="289"/>
      <c r="O1476" s="289"/>
      <c r="P1476" s="290"/>
    </row>
    <row r="1477" spans="1:16" ht="15" customHeight="1" x14ac:dyDescent="0.2">
      <c r="A1477" s="176" t="s">
        <v>378</v>
      </c>
      <c r="B1477" s="273" t="s">
        <v>370</v>
      </c>
      <c r="C1477" s="274"/>
      <c r="D1477" s="274"/>
      <c r="E1477" s="274"/>
      <c r="F1477" s="274"/>
      <c r="G1477" s="274"/>
      <c r="H1477" s="274"/>
      <c r="I1477" s="274"/>
      <c r="J1477" s="274"/>
      <c r="K1477" s="275" t="s">
        <v>373</v>
      </c>
      <c r="L1477" s="275"/>
      <c r="M1477" s="275"/>
      <c r="N1477" s="276" t="str">
        <f>IF('Climat Mensual'!P$6="","",'Climat Mensual'!P$6)</f>
        <v/>
      </c>
      <c r="O1477" s="276"/>
      <c r="P1477" s="277"/>
    </row>
    <row r="1478" spans="1:16" ht="15" customHeight="1" x14ac:dyDescent="0.2">
      <c r="A1478" s="176" t="s">
        <v>378</v>
      </c>
      <c r="B1478" s="273" t="s">
        <v>255</v>
      </c>
      <c r="C1478" s="274"/>
      <c r="D1478" s="274"/>
      <c r="E1478" s="274"/>
      <c r="F1478" s="274"/>
      <c r="G1478" s="274"/>
      <c r="H1478" s="274"/>
      <c r="I1478" s="274"/>
      <c r="J1478" s="274"/>
      <c r="K1478" s="275" t="s">
        <v>373</v>
      </c>
      <c r="L1478" s="275"/>
      <c r="M1478" s="275"/>
      <c r="N1478" s="276" t="str">
        <f>IF('Climat Mensual'!P$5="","",'Climat Mensual'!P$5)</f>
        <v/>
      </c>
      <c r="O1478" s="276"/>
      <c r="P1478" s="277"/>
    </row>
    <row r="1479" spans="1:16" ht="15" customHeight="1" x14ac:dyDescent="0.2">
      <c r="A1479" s="176" t="s">
        <v>378</v>
      </c>
      <c r="B1479" s="273" t="s">
        <v>256</v>
      </c>
      <c r="C1479" s="274"/>
      <c r="D1479" s="274"/>
      <c r="E1479" s="274"/>
      <c r="F1479" s="274"/>
      <c r="G1479" s="274"/>
      <c r="H1479" s="274"/>
      <c r="I1479" s="274"/>
      <c r="J1479" s="274"/>
      <c r="K1479" s="275" t="s">
        <v>373</v>
      </c>
      <c r="L1479" s="275"/>
      <c r="M1479" s="275"/>
      <c r="N1479" s="276" t="str">
        <f>IF('Climat Mensual'!Q$4="","",'Climat Mensual'!Q$4)</f>
        <v/>
      </c>
      <c r="O1479" s="276"/>
      <c r="P1479" s="277"/>
    </row>
    <row r="1480" spans="1:16" ht="15" customHeight="1" x14ac:dyDescent="0.2">
      <c r="A1480" s="176" t="s">
        <v>378</v>
      </c>
      <c r="B1480" s="273" t="s">
        <v>372</v>
      </c>
      <c r="C1480" s="274"/>
      <c r="D1480" s="274"/>
      <c r="E1480" s="274"/>
      <c r="F1480" s="274"/>
      <c r="G1480" s="274"/>
      <c r="H1480" s="274"/>
      <c r="I1480" s="274"/>
      <c r="J1480" s="274"/>
      <c r="K1480" s="275" t="s">
        <v>373</v>
      </c>
      <c r="L1480" s="275"/>
      <c r="M1480" s="275"/>
      <c r="N1480" s="278" t="str">
        <f>IF('Climat Mensual'!P$14="","",'Climat Mensual'!P$14)</f>
        <v/>
      </c>
      <c r="O1480" s="278"/>
      <c r="P1480" s="279"/>
    </row>
    <row r="1481" spans="1:16" ht="15" customHeight="1" x14ac:dyDescent="0.2">
      <c r="A1481" s="176" t="s">
        <v>378</v>
      </c>
      <c r="B1481" s="280" t="s">
        <v>371</v>
      </c>
      <c r="C1481" s="281"/>
      <c r="D1481" s="281"/>
      <c r="E1481" s="281"/>
      <c r="F1481" s="281"/>
      <c r="G1481" s="281"/>
      <c r="H1481" s="281"/>
      <c r="I1481" s="281"/>
      <c r="J1481" s="281"/>
      <c r="K1481" s="282" t="s">
        <v>373</v>
      </c>
      <c r="L1481" s="282"/>
      <c r="M1481" s="282"/>
      <c r="N1481" s="283" t="str">
        <f>IF('Climat Mensual'!P$3="","",'Climat Mensual'!P$3)</f>
        <v/>
      </c>
      <c r="O1481" s="283"/>
      <c r="P1481" s="284"/>
    </row>
    <row r="1482" spans="1:16" ht="15" customHeight="1" x14ac:dyDescent="0.2">
      <c r="A1482" s="176" t="s">
        <v>378</v>
      </c>
    </row>
    <row r="1483" spans="1:16" ht="15" customHeight="1" x14ac:dyDescent="0.2">
      <c r="A1483" s="176" t="s">
        <v>379</v>
      </c>
      <c r="B1483" s="285" t="str">
        <f>"Climat diario "&amp;H623&amp;"-"&amp;$F$7&amp;"-"&amp;$B$7</f>
        <v>Climat diario 15--</v>
      </c>
      <c r="C1483" s="286"/>
      <c r="D1483" s="286"/>
      <c r="E1483" s="286"/>
      <c r="F1483" s="286"/>
      <c r="G1483" s="286"/>
      <c r="H1483" s="286"/>
      <c r="I1483" s="286"/>
      <c r="J1483" s="286"/>
      <c r="K1483" s="286"/>
      <c r="L1483" s="286"/>
      <c r="M1483" s="286"/>
      <c r="N1483" s="286"/>
      <c r="O1483" s="286"/>
      <c r="P1483" s="287"/>
    </row>
    <row r="1484" spans="1:16" ht="15" customHeight="1" x14ac:dyDescent="0.2">
      <c r="A1484" s="176" t="s">
        <v>379</v>
      </c>
      <c r="B1484" s="288"/>
      <c r="C1484" s="289"/>
      <c r="D1484" s="289"/>
      <c r="E1484" s="289"/>
      <c r="F1484" s="289"/>
      <c r="G1484" s="289"/>
      <c r="H1484" s="289"/>
      <c r="I1484" s="289"/>
      <c r="J1484" s="289"/>
      <c r="K1484" s="289"/>
      <c r="L1484" s="289"/>
      <c r="M1484" s="289"/>
      <c r="N1484" s="289"/>
      <c r="O1484" s="289"/>
      <c r="P1484" s="290"/>
    </row>
    <row r="1485" spans="1:16" ht="15" customHeight="1" x14ac:dyDescent="0.2">
      <c r="A1485" s="176" t="s">
        <v>379</v>
      </c>
      <c r="B1485" s="273" t="s">
        <v>370</v>
      </c>
      <c r="C1485" s="274"/>
      <c r="D1485" s="274"/>
      <c r="E1485" s="274"/>
      <c r="F1485" s="274"/>
      <c r="G1485" s="274"/>
      <c r="H1485" s="274"/>
      <c r="I1485" s="274"/>
      <c r="J1485" s="274"/>
      <c r="K1485" s="275" t="s">
        <v>373</v>
      </c>
      <c r="L1485" s="275"/>
      <c r="M1485" s="275"/>
      <c r="N1485" s="276" t="str">
        <f>IF('Climat Mensual'!Q$6="","",'Climat Mensual'!Q$6)</f>
        <v/>
      </c>
      <c r="O1485" s="276"/>
      <c r="P1485" s="277"/>
    </row>
    <row r="1486" spans="1:16" ht="15" customHeight="1" x14ac:dyDescent="0.2">
      <c r="A1486" s="176" t="s">
        <v>379</v>
      </c>
      <c r="B1486" s="273" t="s">
        <v>255</v>
      </c>
      <c r="C1486" s="274"/>
      <c r="D1486" s="274"/>
      <c r="E1486" s="274"/>
      <c r="F1486" s="274"/>
      <c r="G1486" s="274"/>
      <c r="H1486" s="274"/>
      <c r="I1486" s="274"/>
      <c r="J1486" s="274"/>
      <c r="K1486" s="275" t="s">
        <v>373</v>
      </c>
      <c r="L1486" s="275"/>
      <c r="M1486" s="275"/>
      <c r="N1486" s="276" t="str">
        <f>IF('Climat Mensual'!Q$5="","",'Climat Mensual'!Q$5)</f>
        <v/>
      </c>
      <c r="O1486" s="276"/>
      <c r="P1486" s="277"/>
    </row>
    <row r="1487" spans="1:16" ht="15" customHeight="1" x14ac:dyDescent="0.2">
      <c r="A1487" s="176" t="s">
        <v>379</v>
      </c>
      <c r="B1487" s="273" t="s">
        <v>256</v>
      </c>
      <c r="C1487" s="274"/>
      <c r="D1487" s="274"/>
      <c r="E1487" s="274"/>
      <c r="F1487" s="274"/>
      <c r="G1487" s="274"/>
      <c r="H1487" s="274"/>
      <c r="I1487" s="274"/>
      <c r="J1487" s="274"/>
      <c r="K1487" s="275" t="s">
        <v>373</v>
      </c>
      <c r="L1487" s="275"/>
      <c r="M1487" s="275"/>
      <c r="N1487" s="276" t="str">
        <f>IF('Climat Mensual'!R$4="","",'Climat Mensual'!R$4)</f>
        <v/>
      </c>
      <c r="O1487" s="276"/>
      <c r="P1487" s="277"/>
    </row>
    <row r="1488" spans="1:16" ht="15" customHeight="1" x14ac:dyDescent="0.2">
      <c r="A1488" s="176" t="s">
        <v>379</v>
      </c>
      <c r="B1488" s="273" t="s">
        <v>372</v>
      </c>
      <c r="C1488" s="274"/>
      <c r="D1488" s="274"/>
      <c r="E1488" s="274"/>
      <c r="F1488" s="274"/>
      <c r="G1488" s="274"/>
      <c r="H1488" s="274"/>
      <c r="I1488" s="274"/>
      <c r="J1488" s="274"/>
      <c r="K1488" s="275" t="s">
        <v>373</v>
      </c>
      <c r="L1488" s="275"/>
      <c r="M1488" s="275"/>
      <c r="N1488" s="278" t="str">
        <f>IF('Climat Mensual'!Q$14="","",'Climat Mensual'!Q$14)</f>
        <v/>
      </c>
      <c r="O1488" s="278"/>
      <c r="P1488" s="279"/>
    </row>
    <row r="1489" spans="1:16" ht="15" customHeight="1" x14ac:dyDescent="0.2">
      <c r="A1489" s="176" t="s">
        <v>379</v>
      </c>
      <c r="B1489" s="280" t="s">
        <v>371</v>
      </c>
      <c r="C1489" s="281"/>
      <c r="D1489" s="281"/>
      <c r="E1489" s="281"/>
      <c r="F1489" s="281"/>
      <c r="G1489" s="281"/>
      <c r="H1489" s="281"/>
      <c r="I1489" s="281"/>
      <c r="J1489" s="281"/>
      <c r="K1489" s="282" t="s">
        <v>373</v>
      </c>
      <c r="L1489" s="282"/>
      <c r="M1489" s="282"/>
      <c r="N1489" s="283" t="str">
        <f>IF('Climat Mensual'!Q$3="","",'Climat Mensual'!Q$3)</f>
        <v/>
      </c>
      <c r="O1489" s="283"/>
      <c r="P1489" s="284"/>
    </row>
    <row r="1490" spans="1:16" ht="15" customHeight="1" x14ac:dyDescent="0.2">
      <c r="A1490" s="176" t="s">
        <v>379</v>
      </c>
    </row>
    <row r="1491" spans="1:16" ht="15" customHeight="1" x14ac:dyDescent="0.2">
      <c r="A1491" s="176" t="s">
        <v>380</v>
      </c>
      <c r="B1491" s="285" t="str">
        <f>"Climat diario "&amp;H667&amp;"-"&amp;$F$7&amp;"-"&amp;$B$7</f>
        <v>Climat diario 16--</v>
      </c>
      <c r="C1491" s="286"/>
      <c r="D1491" s="286"/>
      <c r="E1491" s="286"/>
      <c r="F1491" s="286"/>
      <c r="G1491" s="286"/>
      <c r="H1491" s="286"/>
      <c r="I1491" s="286"/>
      <c r="J1491" s="286"/>
      <c r="K1491" s="286"/>
      <c r="L1491" s="286"/>
      <c r="M1491" s="286"/>
      <c r="N1491" s="286"/>
      <c r="O1491" s="286"/>
      <c r="P1491" s="287"/>
    </row>
    <row r="1492" spans="1:16" ht="15" customHeight="1" x14ac:dyDescent="0.2">
      <c r="A1492" s="176" t="s">
        <v>380</v>
      </c>
      <c r="B1492" s="288"/>
      <c r="C1492" s="289"/>
      <c r="D1492" s="289"/>
      <c r="E1492" s="289"/>
      <c r="F1492" s="289"/>
      <c r="G1492" s="289"/>
      <c r="H1492" s="289"/>
      <c r="I1492" s="289"/>
      <c r="J1492" s="289"/>
      <c r="K1492" s="289"/>
      <c r="L1492" s="289"/>
      <c r="M1492" s="289"/>
      <c r="N1492" s="289"/>
      <c r="O1492" s="289"/>
      <c r="P1492" s="290"/>
    </row>
    <row r="1493" spans="1:16" ht="15" customHeight="1" x14ac:dyDescent="0.2">
      <c r="A1493" s="176" t="s">
        <v>380</v>
      </c>
      <c r="B1493" s="273" t="s">
        <v>370</v>
      </c>
      <c r="C1493" s="274"/>
      <c r="D1493" s="274"/>
      <c r="E1493" s="274"/>
      <c r="F1493" s="274"/>
      <c r="G1493" s="274"/>
      <c r="H1493" s="274"/>
      <c r="I1493" s="274"/>
      <c r="J1493" s="274"/>
      <c r="K1493" s="275" t="s">
        <v>373</v>
      </c>
      <c r="L1493" s="275"/>
      <c r="M1493" s="275"/>
      <c r="N1493" s="276" t="str">
        <f>IF('Climat Mensual'!R$6="","",'Climat Mensual'!R$6)</f>
        <v/>
      </c>
      <c r="O1493" s="276"/>
      <c r="P1493" s="277"/>
    </row>
    <row r="1494" spans="1:16" ht="15" customHeight="1" x14ac:dyDescent="0.2">
      <c r="A1494" s="176" t="s">
        <v>380</v>
      </c>
      <c r="B1494" s="273" t="s">
        <v>255</v>
      </c>
      <c r="C1494" s="274"/>
      <c r="D1494" s="274"/>
      <c r="E1494" s="274"/>
      <c r="F1494" s="274"/>
      <c r="G1494" s="274"/>
      <c r="H1494" s="274"/>
      <c r="I1494" s="274"/>
      <c r="J1494" s="274"/>
      <c r="K1494" s="275" t="s">
        <v>373</v>
      </c>
      <c r="L1494" s="275"/>
      <c r="M1494" s="275"/>
      <c r="N1494" s="276" t="str">
        <f>IF('Climat Mensual'!R$5="","",'Climat Mensual'!R$5)</f>
        <v/>
      </c>
      <c r="O1494" s="276"/>
      <c r="P1494" s="277"/>
    </row>
    <row r="1495" spans="1:16" ht="15" customHeight="1" x14ac:dyDescent="0.2">
      <c r="A1495" s="176" t="s">
        <v>380</v>
      </c>
      <c r="B1495" s="273" t="s">
        <v>256</v>
      </c>
      <c r="C1495" s="274"/>
      <c r="D1495" s="274"/>
      <c r="E1495" s="274"/>
      <c r="F1495" s="274"/>
      <c r="G1495" s="274"/>
      <c r="H1495" s="274"/>
      <c r="I1495" s="274"/>
      <c r="J1495" s="274"/>
      <c r="K1495" s="275" t="s">
        <v>373</v>
      </c>
      <c r="L1495" s="275"/>
      <c r="M1495" s="275"/>
      <c r="N1495" s="276" t="str">
        <f>IF('Climat Mensual'!S$4="","",'Climat Mensual'!S$4)</f>
        <v/>
      </c>
      <c r="O1495" s="276"/>
      <c r="P1495" s="277"/>
    </row>
    <row r="1496" spans="1:16" ht="15" customHeight="1" x14ac:dyDescent="0.2">
      <c r="A1496" s="176" t="s">
        <v>380</v>
      </c>
      <c r="B1496" s="273" t="s">
        <v>372</v>
      </c>
      <c r="C1496" s="274"/>
      <c r="D1496" s="274"/>
      <c r="E1496" s="274"/>
      <c r="F1496" s="274"/>
      <c r="G1496" s="274"/>
      <c r="H1496" s="274"/>
      <c r="I1496" s="274"/>
      <c r="J1496" s="274"/>
      <c r="K1496" s="275" t="s">
        <v>373</v>
      </c>
      <c r="L1496" s="275"/>
      <c r="M1496" s="275"/>
      <c r="N1496" s="278" t="str">
        <f>IF('Climat Mensual'!R$14="","",'Climat Mensual'!R$14)</f>
        <v/>
      </c>
      <c r="O1496" s="278"/>
      <c r="P1496" s="279"/>
    </row>
    <row r="1497" spans="1:16" ht="15" customHeight="1" x14ac:dyDescent="0.2">
      <c r="A1497" s="176" t="s">
        <v>380</v>
      </c>
      <c r="B1497" s="280" t="s">
        <v>371</v>
      </c>
      <c r="C1497" s="281"/>
      <c r="D1497" s="281"/>
      <c r="E1497" s="281"/>
      <c r="F1497" s="281"/>
      <c r="G1497" s="281"/>
      <c r="H1497" s="281"/>
      <c r="I1497" s="281"/>
      <c r="J1497" s="281"/>
      <c r="K1497" s="282" t="s">
        <v>373</v>
      </c>
      <c r="L1497" s="282"/>
      <c r="M1497" s="282"/>
      <c r="N1497" s="283" t="str">
        <f>IF('Climat Mensual'!R$3="","",'Climat Mensual'!R$3)</f>
        <v/>
      </c>
      <c r="O1497" s="283"/>
      <c r="P1497" s="284"/>
    </row>
    <row r="1498" spans="1:16" ht="15" customHeight="1" x14ac:dyDescent="0.2">
      <c r="A1498" s="176" t="s">
        <v>380</v>
      </c>
    </row>
    <row r="1499" spans="1:16" ht="15" customHeight="1" x14ac:dyDescent="0.2">
      <c r="A1499" s="176" t="s">
        <v>381</v>
      </c>
      <c r="B1499" s="285" t="str">
        <f>"Climat diario "&amp;H711&amp;"-"&amp;$F$7&amp;"-"&amp;$B$7</f>
        <v>Climat diario 17--</v>
      </c>
      <c r="C1499" s="286"/>
      <c r="D1499" s="286"/>
      <c r="E1499" s="286"/>
      <c r="F1499" s="286"/>
      <c r="G1499" s="286"/>
      <c r="H1499" s="286"/>
      <c r="I1499" s="286"/>
      <c r="J1499" s="286"/>
      <c r="K1499" s="286"/>
      <c r="L1499" s="286"/>
      <c r="M1499" s="286"/>
      <c r="N1499" s="286"/>
      <c r="O1499" s="286"/>
      <c r="P1499" s="287"/>
    </row>
    <row r="1500" spans="1:16" ht="15" customHeight="1" x14ac:dyDescent="0.2">
      <c r="A1500" s="176" t="s">
        <v>381</v>
      </c>
      <c r="B1500" s="288"/>
      <c r="C1500" s="289"/>
      <c r="D1500" s="289"/>
      <c r="E1500" s="289"/>
      <c r="F1500" s="289"/>
      <c r="G1500" s="289"/>
      <c r="H1500" s="289"/>
      <c r="I1500" s="289"/>
      <c r="J1500" s="289"/>
      <c r="K1500" s="289"/>
      <c r="L1500" s="289"/>
      <c r="M1500" s="289"/>
      <c r="N1500" s="289"/>
      <c r="O1500" s="289"/>
      <c r="P1500" s="290"/>
    </row>
    <row r="1501" spans="1:16" ht="15" customHeight="1" x14ac:dyDescent="0.2">
      <c r="A1501" s="176" t="s">
        <v>381</v>
      </c>
      <c r="B1501" s="273" t="s">
        <v>370</v>
      </c>
      <c r="C1501" s="274"/>
      <c r="D1501" s="274"/>
      <c r="E1501" s="274"/>
      <c r="F1501" s="274"/>
      <c r="G1501" s="274"/>
      <c r="H1501" s="274"/>
      <c r="I1501" s="274"/>
      <c r="J1501" s="274"/>
      <c r="K1501" s="275" t="s">
        <v>373</v>
      </c>
      <c r="L1501" s="275"/>
      <c r="M1501" s="275"/>
      <c r="N1501" s="276" t="str">
        <f>IF('Climat Mensual'!S$6="","",'Climat Mensual'!S$6)</f>
        <v/>
      </c>
      <c r="O1501" s="276"/>
      <c r="P1501" s="277"/>
    </row>
    <row r="1502" spans="1:16" ht="15" customHeight="1" x14ac:dyDescent="0.2">
      <c r="A1502" s="176" t="s">
        <v>381</v>
      </c>
      <c r="B1502" s="273" t="s">
        <v>255</v>
      </c>
      <c r="C1502" s="274"/>
      <c r="D1502" s="274"/>
      <c r="E1502" s="274"/>
      <c r="F1502" s="274"/>
      <c r="G1502" s="274"/>
      <c r="H1502" s="274"/>
      <c r="I1502" s="274"/>
      <c r="J1502" s="274"/>
      <c r="K1502" s="275" t="s">
        <v>373</v>
      </c>
      <c r="L1502" s="275"/>
      <c r="M1502" s="275"/>
      <c r="N1502" s="276" t="str">
        <f>IF('Climat Mensual'!S$5="","",'Climat Mensual'!S$5)</f>
        <v/>
      </c>
      <c r="O1502" s="276"/>
      <c r="P1502" s="277"/>
    </row>
    <row r="1503" spans="1:16" ht="15" customHeight="1" x14ac:dyDescent="0.2">
      <c r="A1503" s="176" t="s">
        <v>381</v>
      </c>
      <c r="B1503" s="273" t="s">
        <v>256</v>
      </c>
      <c r="C1503" s="274"/>
      <c r="D1503" s="274"/>
      <c r="E1503" s="274"/>
      <c r="F1503" s="274"/>
      <c r="G1503" s="274"/>
      <c r="H1503" s="274"/>
      <c r="I1503" s="274"/>
      <c r="J1503" s="274"/>
      <c r="K1503" s="275" t="s">
        <v>373</v>
      </c>
      <c r="L1503" s="275"/>
      <c r="M1503" s="275"/>
      <c r="N1503" s="276" t="str">
        <f>IF('Climat Mensual'!T$4="","",'Climat Mensual'!T$4)</f>
        <v/>
      </c>
      <c r="O1503" s="276"/>
      <c r="P1503" s="277"/>
    </row>
    <row r="1504" spans="1:16" ht="15" customHeight="1" x14ac:dyDescent="0.2">
      <c r="A1504" s="176" t="s">
        <v>381</v>
      </c>
      <c r="B1504" s="273" t="s">
        <v>372</v>
      </c>
      <c r="C1504" s="274"/>
      <c r="D1504" s="274"/>
      <c r="E1504" s="274"/>
      <c r="F1504" s="274"/>
      <c r="G1504" s="274"/>
      <c r="H1504" s="274"/>
      <c r="I1504" s="274"/>
      <c r="J1504" s="274"/>
      <c r="K1504" s="275" t="s">
        <v>373</v>
      </c>
      <c r="L1504" s="275"/>
      <c r="M1504" s="275"/>
      <c r="N1504" s="278" t="str">
        <f>IF('Climat Mensual'!S$14="","",'Climat Mensual'!S$14)</f>
        <v/>
      </c>
      <c r="O1504" s="278"/>
      <c r="P1504" s="279"/>
    </row>
    <row r="1505" spans="1:16" ht="15" customHeight="1" x14ac:dyDescent="0.2">
      <c r="A1505" s="176" t="s">
        <v>381</v>
      </c>
      <c r="B1505" s="280" t="s">
        <v>371</v>
      </c>
      <c r="C1505" s="281"/>
      <c r="D1505" s="281"/>
      <c r="E1505" s="281"/>
      <c r="F1505" s="281"/>
      <c r="G1505" s="281"/>
      <c r="H1505" s="281"/>
      <c r="I1505" s="281"/>
      <c r="J1505" s="281"/>
      <c r="K1505" s="282" t="s">
        <v>373</v>
      </c>
      <c r="L1505" s="282"/>
      <c r="M1505" s="282"/>
      <c r="N1505" s="283" t="str">
        <f>IF('Climat Mensual'!S$3="","",'Climat Mensual'!S$3)</f>
        <v/>
      </c>
      <c r="O1505" s="283"/>
      <c r="P1505" s="284"/>
    </row>
    <row r="1506" spans="1:16" ht="15" customHeight="1" x14ac:dyDescent="0.2">
      <c r="A1506" s="176" t="s">
        <v>381</v>
      </c>
    </row>
    <row r="1507" spans="1:16" ht="15" customHeight="1" x14ac:dyDescent="0.2">
      <c r="A1507" s="176" t="s">
        <v>382</v>
      </c>
      <c r="B1507" s="285" t="str">
        <f>"Climat diario "&amp;H755&amp;"-"&amp;$F$7&amp;"-"&amp;$B$7</f>
        <v>Climat diario 18--</v>
      </c>
      <c r="C1507" s="286"/>
      <c r="D1507" s="286"/>
      <c r="E1507" s="286"/>
      <c r="F1507" s="286"/>
      <c r="G1507" s="286"/>
      <c r="H1507" s="286"/>
      <c r="I1507" s="286"/>
      <c r="J1507" s="286"/>
      <c r="K1507" s="286"/>
      <c r="L1507" s="286"/>
      <c r="M1507" s="286"/>
      <c r="N1507" s="286"/>
      <c r="O1507" s="286"/>
      <c r="P1507" s="287"/>
    </row>
    <row r="1508" spans="1:16" ht="15" customHeight="1" x14ac:dyDescent="0.2">
      <c r="A1508" s="176" t="s">
        <v>382</v>
      </c>
      <c r="B1508" s="288"/>
      <c r="C1508" s="289"/>
      <c r="D1508" s="289"/>
      <c r="E1508" s="289"/>
      <c r="F1508" s="289"/>
      <c r="G1508" s="289"/>
      <c r="H1508" s="289"/>
      <c r="I1508" s="289"/>
      <c r="J1508" s="289"/>
      <c r="K1508" s="289"/>
      <c r="L1508" s="289"/>
      <c r="M1508" s="289"/>
      <c r="N1508" s="289"/>
      <c r="O1508" s="289"/>
      <c r="P1508" s="290"/>
    </row>
    <row r="1509" spans="1:16" ht="15" customHeight="1" x14ac:dyDescent="0.2">
      <c r="A1509" s="176" t="s">
        <v>382</v>
      </c>
      <c r="B1509" s="273" t="s">
        <v>370</v>
      </c>
      <c r="C1509" s="274"/>
      <c r="D1509" s="274"/>
      <c r="E1509" s="274"/>
      <c r="F1509" s="274"/>
      <c r="G1509" s="274"/>
      <c r="H1509" s="274"/>
      <c r="I1509" s="274"/>
      <c r="J1509" s="274"/>
      <c r="K1509" s="275" t="s">
        <v>373</v>
      </c>
      <c r="L1509" s="275"/>
      <c r="M1509" s="275"/>
      <c r="N1509" s="276" t="str">
        <f>IF('Climat Mensual'!T$6="","",'Climat Mensual'!T$6)</f>
        <v/>
      </c>
      <c r="O1509" s="276"/>
      <c r="P1509" s="277"/>
    </row>
    <row r="1510" spans="1:16" ht="15" customHeight="1" x14ac:dyDescent="0.2">
      <c r="A1510" s="176" t="s">
        <v>382</v>
      </c>
      <c r="B1510" s="273" t="s">
        <v>255</v>
      </c>
      <c r="C1510" s="274"/>
      <c r="D1510" s="274"/>
      <c r="E1510" s="274"/>
      <c r="F1510" s="274"/>
      <c r="G1510" s="274"/>
      <c r="H1510" s="274"/>
      <c r="I1510" s="274"/>
      <c r="J1510" s="274"/>
      <c r="K1510" s="275" t="s">
        <v>373</v>
      </c>
      <c r="L1510" s="275"/>
      <c r="M1510" s="275"/>
      <c r="N1510" s="276" t="str">
        <f>IF('Climat Mensual'!T$5="","",'Climat Mensual'!T$5)</f>
        <v/>
      </c>
      <c r="O1510" s="276"/>
      <c r="P1510" s="277"/>
    </row>
    <row r="1511" spans="1:16" ht="15" customHeight="1" x14ac:dyDescent="0.2">
      <c r="A1511" s="176" t="s">
        <v>382</v>
      </c>
      <c r="B1511" s="273" t="s">
        <v>256</v>
      </c>
      <c r="C1511" s="274"/>
      <c r="D1511" s="274"/>
      <c r="E1511" s="274"/>
      <c r="F1511" s="274"/>
      <c r="G1511" s="274"/>
      <c r="H1511" s="274"/>
      <c r="I1511" s="274"/>
      <c r="J1511" s="274"/>
      <c r="K1511" s="275" t="s">
        <v>373</v>
      </c>
      <c r="L1511" s="275"/>
      <c r="M1511" s="275"/>
      <c r="N1511" s="276" t="str">
        <f>IF('Climat Mensual'!U$4="","",'Climat Mensual'!U$4)</f>
        <v/>
      </c>
      <c r="O1511" s="276"/>
      <c r="P1511" s="277"/>
    </row>
    <row r="1512" spans="1:16" ht="15" customHeight="1" x14ac:dyDescent="0.2">
      <c r="A1512" s="176" t="s">
        <v>382</v>
      </c>
      <c r="B1512" s="273" t="s">
        <v>372</v>
      </c>
      <c r="C1512" s="274"/>
      <c r="D1512" s="274"/>
      <c r="E1512" s="274"/>
      <c r="F1512" s="274"/>
      <c r="G1512" s="274"/>
      <c r="H1512" s="274"/>
      <c r="I1512" s="274"/>
      <c r="J1512" s="274"/>
      <c r="K1512" s="275" t="s">
        <v>373</v>
      </c>
      <c r="L1512" s="275"/>
      <c r="M1512" s="275"/>
      <c r="N1512" s="278" t="str">
        <f>IF('Climat Mensual'!T$14="","",'Climat Mensual'!T$14)</f>
        <v/>
      </c>
      <c r="O1512" s="278"/>
      <c r="P1512" s="279"/>
    </row>
    <row r="1513" spans="1:16" ht="15" customHeight="1" x14ac:dyDescent="0.2">
      <c r="A1513" s="176" t="s">
        <v>382</v>
      </c>
      <c r="B1513" s="280" t="s">
        <v>371</v>
      </c>
      <c r="C1513" s="281"/>
      <c r="D1513" s="281"/>
      <c r="E1513" s="281"/>
      <c r="F1513" s="281"/>
      <c r="G1513" s="281"/>
      <c r="H1513" s="281"/>
      <c r="I1513" s="281"/>
      <c r="J1513" s="281"/>
      <c r="K1513" s="282" t="s">
        <v>373</v>
      </c>
      <c r="L1513" s="282"/>
      <c r="M1513" s="282"/>
      <c r="N1513" s="283" t="str">
        <f>IF('Climat Mensual'!T$3="","",'Climat Mensual'!T$3)</f>
        <v/>
      </c>
      <c r="O1513" s="283"/>
      <c r="P1513" s="284"/>
    </row>
    <row r="1514" spans="1:16" ht="15" customHeight="1" x14ac:dyDescent="0.2">
      <c r="A1514" s="176" t="s">
        <v>382</v>
      </c>
    </row>
    <row r="1515" spans="1:16" ht="15" customHeight="1" x14ac:dyDescent="0.2">
      <c r="A1515" s="176" t="s">
        <v>383</v>
      </c>
      <c r="B1515" s="285" t="str">
        <f>"Climat diario "&amp;H799&amp;"-"&amp;$F$7&amp;"-"&amp;$B$7</f>
        <v>Climat diario 19--</v>
      </c>
      <c r="C1515" s="286"/>
      <c r="D1515" s="286"/>
      <c r="E1515" s="286"/>
      <c r="F1515" s="286"/>
      <c r="G1515" s="286"/>
      <c r="H1515" s="286"/>
      <c r="I1515" s="286"/>
      <c r="J1515" s="286"/>
      <c r="K1515" s="286"/>
      <c r="L1515" s="286"/>
      <c r="M1515" s="286"/>
      <c r="N1515" s="286"/>
      <c r="O1515" s="286"/>
      <c r="P1515" s="287"/>
    </row>
    <row r="1516" spans="1:16" ht="15" customHeight="1" x14ac:dyDescent="0.2">
      <c r="A1516" s="176" t="s">
        <v>383</v>
      </c>
      <c r="B1516" s="288"/>
      <c r="C1516" s="289"/>
      <c r="D1516" s="289"/>
      <c r="E1516" s="289"/>
      <c r="F1516" s="289"/>
      <c r="G1516" s="289"/>
      <c r="H1516" s="289"/>
      <c r="I1516" s="289"/>
      <c r="J1516" s="289"/>
      <c r="K1516" s="289"/>
      <c r="L1516" s="289"/>
      <c r="M1516" s="289"/>
      <c r="N1516" s="289"/>
      <c r="O1516" s="289"/>
      <c r="P1516" s="290"/>
    </row>
    <row r="1517" spans="1:16" ht="15" customHeight="1" x14ac:dyDescent="0.2">
      <c r="A1517" s="176" t="s">
        <v>383</v>
      </c>
      <c r="B1517" s="273" t="s">
        <v>370</v>
      </c>
      <c r="C1517" s="274"/>
      <c r="D1517" s="274"/>
      <c r="E1517" s="274"/>
      <c r="F1517" s="274"/>
      <c r="G1517" s="274"/>
      <c r="H1517" s="274"/>
      <c r="I1517" s="274"/>
      <c r="J1517" s="274"/>
      <c r="K1517" s="275" t="s">
        <v>373</v>
      </c>
      <c r="L1517" s="275"/>
      <c r="M1517" s="275"/>
      <c r="N1517" s="276" t="str">
        <f>IF('Climat Mensual'!U$6="","",'Climat Mensual'!U$6)</f>
        <v/>
      </c>
      <c r="O1517" s="276"/>
      <c r="P1517" s="277"/>
    </row>
    <row r="1518" spans="1:16" ht="15" customHeight="1" x14ac:dyDescent="0.2">
      <c r="A1518" s="176" t="s">
        <v>383</v>
      </c>
      <c r="B1518" s="273" t="s">
        <v>255</v>
      </c>
      <c r="C1518" s="274"/>
      <c r="D1518" s="274"/>
      <c r="E1518" s="274"/>
      <c r="F1518" s="274"/>
      <c r="G1518" s="274"/>
      <c r="H1518" s="274"/>
      <c r="I1518" s="274"/>
      <c r="J1518" s="274"/>
      <c r="K1518" s="275" t="s">
        <v>373</v>
      </c>
      <c r="L1518" s="275"/>
      <c r="M1518" s="275"/>
      <c r="N1518" s="276" t="str">
        <f>IF('Climat Mensual'!U$5="","",'Climat Mensual'!U$5)</f>
        <v/>
      </c>
      <c r="O1518" s="276"/>
      <c r="P1518" s="277"/>
    </row>
    <row r="1519" spans="1:16" ht="15" customHeight="1" x14ac:dyDescent="0.2">
      <c r="A1519" s="176" t="s">
        <v>383</v>
      </c>
      <c r="B1519" s="273" t="s">
        <v>256</v>
      </c>
      <c r="C1519" s="274"/>
      <c r="D1519" s="274"/>
      <c r="E1519" s="274"/>
      <c r="F1519" s="274"/>
      <c r="G1519" s="274"/>
      <c r="H1519" s="274"/>
      <c r="I1519" s="274"/>
      <c r="J1519" s="274"/>
      <c r="K1519" s="275" t="s">
        <v>373</v>
      </c>
      <c r="L1519" s="275"/>
      <c r="M1519" s="275"/>
      <c r="N1519" s="276" t="str">
        <f>IF('Climat Mensual'!V$4="","",'Climat Mensual'!V$4)</f>
        <v/>
      </c>
      <c r="O1519" s="276"/>
      <c r="P1519" s="277"/>
    </row>
    <row r="1520" spans="1:16" ht="15" customHeight="1" x14ac:dyDescent="0.2">
      <c r="A1520" s="176" t="s">
        <v>383</v>
      </c>
      <c r="B1520" s="273" t="s">
        <v>372</v>
      </c>
      <c r="C1520" s="274"/>
      <c r="D1520" s="274"/>
      <c r="E1520" s="274"/>
      <c r="F1520" s="274"/>
      <c r="G1520" s="274"/>
      <c r="H1520" s="274"/>
      <c r="I1520" s="274"/>
      <c r="J1520" s="274"/>
      <c r="K1520" s="275" t="s">
        <v>373</v>
      </c>
      <c r="L1520" s="275"/>
      <c r="M1520" s="275"/>
      <c r="N1520" s="278" t="str">
        <f>IF('Climat Mensual'!U$14="","",'Climat Mensual'!U$14)</f>
        <v/>
      </c>
      <c r="O1520" s="278"/>
      <c r="P1520" s="279"/>
    </row>
    <row r="1521" spans="1:16" ht="15" customHeight="1" x14ac:dyDescent="0.2">
      <c r="A1521" s="176" t="s">
        <v>383</v>
      </c>
      <c r="B1521" s="280" t="s">
        <v>371</v>
      </c>
      <c r="C1521" s="281"/>
      <c r="D1521" s="281"/>
      <c r="E1521" s="281"/>
      <c r="F1521" s="281"/>
      <c r="G1521" s="281"/>
      <c r="H1521" s="281"/>
      <c r="I1521" s="281"/>
      <c r="J1521" s="281"/>
      <c r="K1521" s="282" t="s">
        <v>373</v>
      </c>
      <c r="L1521" s="282"/>
      <c r="M1521" s="282"/>
      <c r="N1521" s="283" t="str">
        <f>IF('Climat Mensual'!U$3="","",'Climat Mensual'!U$3)</f>
        <v/>
      </c>
      <c r="O1521" s="283"/>
      <c r="P1521" s="284"/>
    </row>
    <row r="1522" spans="1:16" ht="15" customHeight="1" x14ac:dyDescent="0.2">
      <c r="A1522" s="176" t="s">
        <v>383</v>
      </c>
    </row>
    <row r="1523" spans="1:16" ht="15" customHeight="1" x14ac:dyDescent="0.2">
      <c r="A1523" s="176" t="s">
        <v>384</v>
      </c>
      <c r="B1523" s="285" t="str">
        <f>"Climat diario "&amp;H843&amp;"-"&amp;$F$7&amp;"-"&amp;$B$7</f>
        <v>Climat diario 20--</v>
      </c>
      <c r="C1523" s="286"/>
      <c r="D1523" s="286"/>
      <c r="E1523" s="286"/>
      <c r="F1523" s="286"/>
      <c r="G1523" s="286"/>
      <c r="H1523" s="286"/>
      <c r="I1523" s="286"/>
      <c r="J1523" s="286"/>
      <c r="K1523" s="286"/>
      <c r="L1523" s="286"/>
      <c r="M1523" s="286"/>
      <c r="N1523" s="286"/>
      <c r="O1523" s="286"/>
      <c r="P1523" s="287"/>
    </row>
    <row r="1524" spans="1:16" ht="15" customHeight="1" x14ac:dyDescent="0.2">
      <c r="A1524" s="176" t="s">
        <v>384</v>
      </c>
      <c r="B1524" s="288"/>
      <c r="C1524" s="289"/>
      <c r="D1524" s="289"/>
      <c r="E1524" s="289"/>
      <c r="F1524" s="289"/>
      <c r="G1524" s="289"/>
      <c r="H1524" s="289"/>
      <c r="I1524" s="289"/>
      <c r="J1524" s="289"/>
      <c r="K1524" s="289"/>
      <c r="L1524" s="289"/>
      <c r="M1524" s="289"/>
      <c r="N1524" s="289"/>
      <c r="O1524" s="289"/>
      <c r="P1524" s="290"/>
    </row>
    <row r="1525" spans="1:16" ht="15" customHeight="1" x14ac:dyDescent="0.2">
      <c r="A1525" s="176" t="s">
        <v>384</v>
      </c>
      <c r="B1525" s="273" t="s">
        <v>370</v>
      </c>
      <c r="C1525" s="274"/>
      <c r="D1525" s="274"/>
      <c r="E1525" s="274"/>
      <c r="F1525" s="274"/>
      <c r="G1525" s="274"/>
      <c r="H1525" s="274"/>
      <c r="I1525" s="274"/>
      <c r="J1525" s="274"/>
      <c r="K1525" s="275" t="s">
        <v>373</v>
      </c>
      <c r="L1525" s="275"/>
      <c r="M1525" s="275"/>
      <c r="N1525" s="276" t="str">
        <f>IF('Climat Mensual'!V$6="","",'Climat Mensual'!V$6)</f>
        <v/>
      </c>
      <c r="O1525" s="276"/>
      <c r="P1525" s="277"/>
    </row>
    <row r="1526" spans="1:16" ht="15" customHeight="1" x14ac:dyDescent="0.2">
      <c r="A1526" s="176" t="s">
        <v>384</v>
      </c>
      <c r="B1526" s="273" t="s">
        <v>255</v>
      </c>
      <c r="C1526" s="274"/>
      <c r="D1526" s="274"/>
      <c r="E1526" s="274"/>
      <c r="F1526" s="274"/>
      <c r="G1526" s="274"/>
      <c r="H1526" s="274"/>
      <c r="I1526" s="274"/>
      <c r="J1526" s="274"/>
      <c r="K1526" s="275" t="s">
        <v>373</v>
      </c>
      <c r="L1526" s="275"/>
      <c r="M1526" s="275"/>
      <c r="N1526" s="276" t="str">
        <f>IF('Climat Mensual'!V$5="","",'Climat Mensual'!V$5)</f>
        <v/>
      </c>
      <c r="O1526" s="276"/>
      <c r="P1526" s="277"/>
    </row>
    <row r="1527" spans="1:16" ht="15" customHeight="1" x14ac:dyDescent="0.2">
      <c r="A1527" s="176" t="s">
        <v>384</v>
      </c>
      <c r="B1527" s="273" t="s">
        <v>256</v>
      </c>
      <c r="C1527" s="274"/>
      <c r="D1527" s="274"/>
      <c r="E1527" s="274"/>
      <c r="F1527" s="274"/>
      <c r="G1527" s="274"/>
      <c r="H1527" s="274"/>
      <c r="I1527" s="274"/>
      <c r="J1527" s="274"/>
      <c r="K1527" s="275" t="s">
        <v>373</v>
      </c>
      <c r="L1527" s="275"/>
      <c r="M1527" s="275"/>
      <c r="N1527" s="276" t="str">
        <f>IF('Climat Mensual'!W$4="","",'Climat Mensual'!W$4)</f>
        <v/>
      </c>
      <c r="O1527" s="276"/>
      <c r="P1527" s="277"/>
    </row>
    <row r="1528" spans="1:16" ht="15" customHeight="1" x14ac:dyDescent="0.2">
      <c r="A1528" s="176" t="s">
        <v>384</v>
      </c>
      <c r="B1528" s="273" t="s">
        <v>372</v>
      </c>
      <c r="C1528" s="274"/>
      <c r="D1528" s="274"/>
      <c r="E1528" s="274"/>
      <c r="F1528" s="274"/>
      <c r="G1528" s="274"/>
      <c r="H1528" s="274"/>
      <c r="I1528" s="274"/>
      <c r="J1528" s="274"/>
      <c r="K1528" s="275" t="s">
        <v>373</v>
      </c>
      <c r="L1528" s="275"/>
      <c r="M1528" s="275"/>
      <c r="N1528" s="278" t="str">
        <f>IF('Climat Mensual'!V$14="","",'Climat Mensual'!V$14)</f>
        <v/>
      </c>
      <c r="O1528" s="278"/>
      <c r="P1528" s="279"/>
    </row>
    <row r="1529" spans="1:16" ht="15" customHeight="1" x14ac:dyDescent="0.2">
      <c r="A1529" s="176" t="s">
        <v>384</v>
      </c>
      <c r="B1529" s="280" t="s">
        <v>371</v>
      </c>
      <c r="C1529" s="281"/>
      <c r="D1529" s="281"/>
      <c r="E1529" s="281"/>
      <c r="F1529" s="281"/>
      <c r="G1529" s="281"/>
      <c r="H1529" s="281"/>
      <c r="I1529" s="281"/>
      <c r="J1529" s="281"/>
      <c r="K1529" s="282" t="s">
        <v>373</v>
      </c>
      <c r="L1529" s="282"/>
      <c r="M1529" s="282"/>
      <c r="N1529" s="283" t="str">
        <f>IF('Climat Mensual'!V$3="","",'Climat Mensual'!V$3)</f>
        <v/>
      </c>
      <c r="O1529" s="283"/>
      <c r="P1529" s="284"/>
    </row>
    <row r="1530" spans="1:16" ht="15" customHeight="1" x14ac:dyDescent="0.2">
      <c r="A1530" s="176" t="s">
        <v>384</v>
      </c>
    </row>
    <row r="1531" spans="1:16" ht="15" customHeight="1" x14ac:dyDescent="0.2">
      <c r="A1531" s="176" t="s">
        <v>385</v>
      </c>
      <c r="B1531" s="285" t="str">
        <f>"Climat diario "&amp;H887&amp;"-"&amp;$F$7&amp;"-"&amp;$B$7</f>
        <v>Climat diario 21--</v>
      </c>
      <c r="C1531" s="286"/>
      <c r="D1531" s="286"/>
      <c r="E1531" s="286"/>
      <c r="F1531" s="286"/>
      <c r="G1531" s="286"/>
      <c r="H1531" s="286"/>
      <c r="I1531" s="286"/>
      <c r="J1531" s="286"/>
      <c r="K1531" s="286"/>
      <c r="L1531" s="286"/>
      <c r="M1531" s="286"/>
      <c r="N1531" s="286"/>
      <c r="O1531" s="286"/>
      <c r="P1531" s="287"/>
    </row>
    <row r="1532" spans="1:16" ht="15" customHeight="1" x14ac:dyDescent="0.2">
      <c r="A1532" s="176" t="s">
        <v>385</v>
      </c>
      <c r="B1532" s="288"/>
      <c r="C1532" s="289"/>
      <c r="D1532" s="289"/>
      <c r="E1532" s="289"/>
      <c r="F1532" s="289"/>
      <c r="G1532" s="289"/>
      <c r="H1532" s="289"/>
      <c r="I1532" s="289"/>
      <c r="J1532" s="289"/>
      <c r="K1532" s="289"/>
      <c r="L1532" s="289"/>
      <c r="M1532" s="289"/>
      <c r="N1532" s="289"/>
      <c r="O1532" s="289"/>
      <c r="P1532" s="290"/>
    </row>
    <row r="1533" spans="1:16" ht="15" customHeight="1" x14ac:dyDescent="0.2">
      <c r="A1533" s="176" t="s">
        <v>385</v>
      </c>
      <c r="B1533" s="273" t="s">
        <v>370</v>
      </c>
      <c r="C1533" s="274"/>
      <c r="D1533" s="274"/>
      <c r="E1533" s="274"/>
      <c r="F1533" s="274"/>
      <c r="G1533" s="274"/>
      <c r="H1533" s="274"/>
      <c r="I1533" s="274"/>
      <c r="J1533" s="274"/>
      <c r="K1533" s="275" t="s">
        <v>373</v>
      </c>
      <c r="L1533" s="275"/>
      <c r="M1533" s="275"/>
      <c r="N1533" s="276" t="str">
        <f>IF('Climat Mensual'!W$6="","",'Climat Mensual'!W$6)</f>
        <v/>
      </c>
      <c r="O1533" s="276"/>
      <c r="P1533" s="277"/>
    </row>
    <row r="1534" spans="1:16" ht="15" customHeight="1" x14ac:dyDescent="0.2">
      <c r="A1534" s="176" t="s">
        <v>385</v>
      </c>
      <c r="B1534" s="273" t="s">
        <v>255</v>
      </c>
      <c r="C1534" s="274"/>
      <c r="D1534" s="274"/>
      <c r="E1534" s="274"/>
      <c r="F1534" s="274"/>
      <c r="G1534" s="274"/>
      <c r="H1534" s="274"/>
      <c r="I1534" s="274"/>
      <c r="J1534" s="274"/>
      <c r="K1534" s="275" t="s">
        <v>373</v>
      </c>
      <c r="L1534" s="275"/>
      <c r="M1534" s="275"/>
      <c r="N1534" s="276" t="str">
        <f>IF('Climat Mensual'!W$5="","",'Climat Mensual'!W$5)</f>
        <v/>
      </c>
      <c r="O1534" s="276"/>
      <c r="P1534" s="277"/>
    </row>
    <row r="1535" spans="1:16" ht="15" customHeight="1" x14ac:dyDescent="0.2">
      <c r="A1535" s="176" t="s">
        <v>385</v>
      </c>
      <c r="B1535" s="273" t="s">
        <v>256</v>
      </c>
      <c r="C1535" s="274"/>
      <c r="D1535" s="274"/>
      <c r="E1535" s="274"/>
      <c r="F1535" s="274"/>
      <c r="G1535" s="274"/>
      <c r="H1535" s="274"/>
      <c r="I1535" s="274"/>
      <c r="J1535" s="274"/>
      <c r="K1535" s="275" t="s">
        <v>373</v>
      </c>
      <c r="L1535" s="275"/>
      <c r="M1535" s="275"/>
      <c r="N1535" s="276" t="str">
        <f>IF('Climat Mensual'!X$4="","",'Climat Mensual'!X$4)</f>
        <v/>
      </c>
      <c r="O1535" s="276"/>
      <c r="P1535" s="277"/>
    </row>
    <row r="1536" spans="1:16" ht="15" customHeight="1" x14ac:dyDescent="0.2">
      <c r="A1536" s="176" t="s">
        <v>385</v>
      </c>
      <c r="B1536" s="273" t="s">
        <v>372</v>
      </c>
      <c r="C1536" s="274"/>
      <c r="D1536" s="274"/>
      <c r="E1536" s="274"/>
      <c r="F1536" s="274"/>
      <c r="G1536" s="274"/>
      <c r="H1536" s="274"/>
      <c r="I1536" s="274"/>
      <c r="J1536" s="274"/>
      <c r="K1536" s="275" t="s">
        <v>373</v>
      </c>
      <c r="L1536" s="275"/>
      <c r="M1536" s="275"/>
      <c r="N1536" s="278" t="str">
        <f>IF('Climat Mensual'!W$14="","",'Climat Mensual'!W$14)</f>
        <v/>
      </c>
      <c r="O1536" s="278"/>
      <c r="P1536" s="279"/>
    </row>
    <row r="1537" spans="1:16" ht="15" customHeight="1" x14ac:dyDescent="0.2">
      <c r="A1537" s="176" t="s">
        <v>385</v>
      </c>
      <c r="B1537" s="280" t="s">
        <v>371</v>
      </c>
      <c r="C1537" s="281"/>
      <c r="D1537" s="281"/>
      <c r="E1537" s="281"/>
      <c r="F1537" s="281"/>
      <c r="G1537" s="281"/>
      <c r="H1537" s="281"/>
      <c r="I1537" s="281"/>
      <c r="J1537" s="281"/>
      <c r="K1537" s="282" t="s">
        <v>373</v>
      </c>
      <c r="L1537" s="282"/>
      <c r="M1537" s="282"/>
      <c r="N1537" s="283" t="str">
        <f>IF('Climat Mensual'!W$3="","",'Climat Mensual'!W$3)</f>
        <v/>
      </c>
      <c r="O1537" s="283"/>
      <c r="P1537" s="284"/>
    </row>
    <row r="1538" spans="1:16" ht="15" customHeight="1" x14ac:dyDescent="0.2">
      <c r="A1538" s="176" t="s">
        <v>385</v>
      </c>
    </row>
    <row r="1539" spans="1:16" ht="15" customHeight="1" x14ac:dyDescent="0.2">
      <c r="A1539" s="176" t="s">
        <v>386</v>
      </c>
      <c r="B1539" s="285" t="str">
        <f>"Climat diario "&amp;H931&amp;"-"&amp;$F$7&amp;"-"&amp;$B$7</f>
        <v>Climat diario 22--</v>
      </c>
      <c r="C1539" s="286"/>
      <c r="D1539" s="286"/>
      <c r="E1539" s="286"/>
      <c r="F1539" s="286"/>
      <c r="G1539" s="286"/>
      <c r="H1539" s="286"/>
      <c r="I1539" s="286"/>
      <c r="J1539" s="286"/>
      <c r="K1539" s="286"/>
      <c r="L1539" s="286"/>
      <c r="M1539" s="286"/>
      <c r="N1539" s="286"/>
      <c r="O1539" s="286"/>
      <c r="P1539" s="287"/>
    </row>
    <row r="1540" spans="1:16" ht="15" customHeight="1" x14ac:dyDescent="0.2">
      <c r="A1540" s="176" t="s">
        <v>386</v>
      </c>
      <c r="B1540" s="288"/>
      <c r="C1540" s="289"/>
      <c r="D1540" s="289"/>
      <c r="E1540" s="289"/>
      <c r="F1540" s="289"/>
      <c r="G1540" s="289"/>
      <c r="H1540" s="289"/>
      <c r="I1540" s="289"/>
      <c r="J1540" s="289"/>
      <c r="K1540" s="289"/>
      <c r="L1540" s="289"/>
      <c r="M1540" s="289"/>
      <c r="N1540" s="289"/>
      <c r="O1540" s="289"/>
      <c r="P1540" s="290"/>
    </row>
    <row r="1541" spans="1:16" ht="15" customHeight="1" x14ac:dyDescent="0.2">
      <c r="A1541" s="176" t="s">
        <v>386</v>
      </c>
      <c r="B1541" s="273" t="s">
        <v>370</v>
      </c>
      <c r="C1541" s="274"/>
      <c r="D1541" s="274"/>
      <c r="E1541" s="274"/>
      <c r="F1541" s="274"/>
      <c r="G1541" s="274"/>
      <c r="H1541" s="274"/>
      <c r="I1541" s="274"/>
      <c r="J1541" s="274"/>
      <c r="K1541" s="275" t="s">
        <v>373</v>
      </c>
      <c r="L1541" s="275"/>
      <c r="M1541" s="275"/>
      <c r="N1541" s="276" t="str">
        <f>IF('Climat Mensual'!X$6="","",'Climat Mensual'!X$6)</f>
        <v/>
      </c>
      <c r="O1541" s="276"/>
      <c r="P1541" s="277"/>
    </row>
    <row r="1542" spans="1:16" ht="15" customHeight="1" x14ac:dyDescent="0.2">
      <c r="A1542" s="176" t="s">
        <v>386</v>
      </c>
      <c r="B1542" s="273" t="s">
        <v>255</v>
      </c>
      <c r="C1542" s="274"/>
      <c r="D1542" s="274"/>
      <c r="E1542" s="274"/>
      <c r="F1542" s="274"/>
      <c r="G1542" s="274"/>
      <c r="H1542" s="274"/>
      <c r="I1542" s="274"/>
      <c r="J1542" s="274"/>
      <c r="K1542" s="275" t="s">
        <v>373</v>
      </c>
      <c r="L1542" s="275"/>
      <c r="M1542" s="275"/>
      <c r="N1542" s="276" t="str">
        <f>IF('Climat Mensual'!X$5="","",'Climat Mensual'!X$5)</f>
        <v/>
      </c>
      <c r="O1542" s="276"/>
      <c r="P1542" s="277"/>
    </row>
    <row r="1543" spans="1:16" ht="15" customHeight="1" x14ac:dyDescent="0.2">
      <c r="A1543" s="176" t="s">
        <v>386</v>
      </c>
      <c r="B1543" s="273" t="s">
        <v>256</v>
      </c>
      <c r="C1543" s="274"/>
      <c r="D1543" s="274"/>
      <c r="E1543" s="274"/>
      <c r="F1543" s="274"/>
      <c r="G1543" s="274"/>
      <c r="H1543" s="274"/>
      <c r="I1543" s="274"/>
      <c r="J1543" s="274"/>
      <c r="K1543" s="275" t="s">
        <v>373</v>
      </c>
      <c r="L1543" s="275"/>
      <c r="M1543" s="275"/>
      <c r="N1543" s="276" t="str">
        <f>IF('Climat Mensual'!Y$4="","",'Climat Mensual'!Y$4)</f>
        <v/>
      </c>
      <c r="O1543" s="276"/>
      <c r="P1543" s="277"/>
    </row>
    <row r="1544" spans="1:16" ht="15" customHeight="1" x14ac:dyDescent="0.2">
      <c r="A1544" s="176" t="s">
        <v>386</v>
      </c>
      <c r="B1544" s="273" t="s">
        <v>372</v>
      </c>
      <c r="C1544" s="274"/>
      <c r="D1544" s="274"/>
      <c r="E1544" s="274"/>
      <c r="F1544" s="274"/>
      <c r="G1544" s="274"/>
      <c r="H1544" s="274"/>
      <c r="I1544" s="274"/>
      <c r="J1544" s="274"/>
      <c r="K1544" s="275" t="s">
        <v>373</v>
      </c>
      <c r="L1544" s="275"/>
      <c r="M1544" s="275"/>
      <c r="N1544" s="278" t="str">
        <f>IF('Climat Mensual'!X$14="","",'Climat Mensual'!X$14)</f>
        <v/>
      </c>
      <c r="O1544" s="278"/>
      <c r="P1544" s="279"/>
    </row>
    <row r="1545" spans="1:16" ht="15" customHeight="1" x14ac:dyDescent="0.2">
      <c r="A1545" s="176" t="s">
        <v>386</v>
      </c>
      <c r="B1545" s="280" t="s">
        <v>371</v>
      </c>
      <c r="C1545" s="281"/>
      <c r="D1545" s="281"/>
      <c r="E1545" s="281"/>
      <c r="F1545" s="281"/>
      <c r="G1545" s="281"/>
      <c r="H1545" s="281"/>
      <c r="I1545" s="281"/>
      <c r="J1545" s="281"/>
      <c r="K1545" s="282" t="s">
        <v>373</v>
      </c>
      <c r="L1545" s="282"/>
      <c r="M1545" s="282"/>
      <c r="N1545" s="283" t="str">
        <f>IF('Climat Mensual'!X$3="","",'Climat Mensual'!X$3)</f>
        <v/>
      </c>
      <c r="O1545" s="283"/>
      <c r="P1545" s="284"/>
    </row>
    <row r="1546" spans="1:16" ht="15" customHeight="1" x14ac:dyDescent="0.2">
      <c r="A1546" s="176" t="s">
        <v>386</v>
      </c>
    </row>
    <row r="1547" spans="1:16" ht="15" customHeight="1" x14ac:dyDescent="0.2">
      <c r="A1547" s="176" t="s">
        <v>387</v>
      </c>
      <c r="B1547" s="285" t="str">
        <f>"Climat diario "&amp;H975&amp;"-"&amp;$F$7&amp;"-"&amp;$B$7</f>
        <v>Climat diario 23--</v>
      </c>
      <c r="C1547" s="286"/>
      <c r="D1547" s="286"/>
      <c r="E1547" s="286"/>
      <c r="F1547" s="286"/>
      <c r="G1547" s="286"/>
      <c r="H1547" s="286"/>
      <c r="I1547" s="286"/>
      <c r="J1547" s="286"/>
      <c r="K1547" s="286"/>
      <c r="L1547" s="286"/>
      <c r="M1547" s="286"/>
      <c r="N1547" s="286"/>
      <c r="O1547" s="286"/>
      <c r="P1547" s="287"/>
    </row>
    <row r="1548" spans="1:16" ht="15" customHeight="1" x14ac:dyDescent="0.2">
      <c r="A1548" s="176" t="s">
        <v>387</v>
      </c>
      <c r="B1548" s="288"/>
      <c r="C1548" s="289"/>
      <c r="D1548" s="289"/>
      <c r="E1548" s="289"/>
      <c r="F1548" s="289"/>
      <c r="G1548" s="289"/>
      <c r="H1548" s="289"/>
      <c r="I1548" s="289"/>
      <c r="J1548" s="289"/>
      <c r="K1548" s="289"/>
      <c r="L1548" s="289"/>
      <c r="M1548" s="289"/>
      <c r="N1548" s="289"/>
      <c r="O1548" s="289"/>
      <c r="P1548" s="290"/>
    </row>
    <row r="1549" spans="1:16" ht="15" customHeight="1" x14ac:dyDescent="0.2">
      <c r="A1549" s="176" t="s">
        <v>387</v>
      </c>
      <c r="B1549" s="273" t="s">
        <v>370</v>
      </c>
      <c r="C1549" s="274"/>
      <c r="D1549" s="274"/>
      <c r="E1549" s="274"/>
      <c r="F1549" s="274"/>
      <c r="G1549" s="274"/>
      <c r="H1549" s="274"/>
      <c r="I1549" s="274"/>
      <c r="J1549" s="274"/>
      <c r="K1549" s="275" t="s">
        <v>373</v>
      </c>
      <c r="L1549" s="275"/>
      <c r="M1549" s="275"/>
      <c r="N1549" s="276" t="str">
        <f>IF('Climat Mensual'!Y$6="","",'Climat Mensual'!Y$6)</f>
        <v/>
      </c>
      <c r="O1549" s="276"/>
      <c r="P1549" s="277"/>
    </row>
    <row r="1550" spans="1:16" ht="15" customHeight="1" x14ac:dyDescent="0.2">
      <c r="A1550" s="176" t="s">
        <v>387</v>
      </c>
      <c r="B1550" s="273" t="s">
        <v>255</v>
      </c>
      <c r="C1550" s="274"/>
      <c r="D1550" s="274"/>
      <c r="E1550" s="274"/>
      <c r="F1550" s="274"/>
      <c r="G1550" s="274"/>
      <c r="H1550" s="274"/>
      <c r="I1550" s="274"/>
      <c r="J1550" s="274"/>
      <c r="K1550" s="275" t="s">
        <v>373</v>
      </c>
      <c r="L1550" s="275"/>
      <c r="M1550" s="275"/>
      <c r="N1550" s="276" t="str">
        <f>IF('Climat Mensual'!Y$5="","",'Climat Mensual'!Y$5)</f>
        <v/>
      </c>
      <c r="O1550" s="276"/>
      <c r="P1550" s="277"/>
    </row>
    <row r="1551" spans="1:16" ht="15" customHeight="1" x14ac:dyDescent="0.2">
      <c r="A1551" s="176" t="s">
        <v>387</v>
      </c>
      <c r="B1551" s="273" t="s">
        <v>256</v>
      </c>
      <c r="C1551" s="274"/>
      <c r="D1551" s="274"/>
      <c r="E1551" s="274"/>
      <c r="F1551" s="274"/>
      <c r="G1551" s="274"/>
      <c r="H1551" s="274"/>
      <c r="I1551" s="274"/>
      <c r="J1551" s="274"/>
      <c r="K1551" s="275" t="s">
        <v>373</v>
      </c>
      <c r="L1551" s="275"/>
      <c r="M1551" s="275"/>
      <c r="N1551" s="276" t="str">
        <f>IF('Climat Mensual'!Z$4="","",'Climat Mensual'!Z$4)</f>
        <v/>
      </c>
      <c r="O1551" s="276"/>
      <c r="P1551" s="277"/>
    </row>
    <row r="1552" spans="1:16" ht="15" customHeight="1" x14ac:dyDescent="0.2">
      <c r="A1552" s="176" t="s">
        <v>387</v>
      </c>
      <c r="B1552" s="273" t="s">
        <v>372</v>
      </c>
      <c r="C1552" s="274"/>
      <c r="D1552" s="274"/>
      <c r="E1552" s="274"/>
      <c r="F1552" s="274"/>
      <c r="G1552" s="274"/>
      <c r="H1552" s="274"/>
      <c r="I1552" s="274"/>
      <c r="J1552" s="274"/>
      <c r="K1552" s="275" t="s">
        <v>373</v>
      </c>
      <c r="L1552" s="275"/>
      <c r="M1552" s="275"/>
      <c r="N1552" s="278" t="str">
        <f>IF('Climat Mensual'!Y$14="","",'Climat Mensual'!Y$14)</f>
        <v/>
      </c>
      <c r="O1552" s="278"/>
      <c r="P1552" s="279"/>
    </row>
    <row r="1553" spans="1:16" ht="15" customHeight="1" x14ac:dyDescent="0.2">
      <c r="A1553" s="176" t="s">
        <v>387</v>
      </c>
      <c r="B1553" s="280" t="s">
        <v>371</v>
      </c>
      <c r="C1553" s="281"/>
      <c r="D1553" s="281"/>
      <c r="E1553" s="281"/>
      <c r="F1553" s="281"/>
      <c r="G1553" s="281"/>
      <c r="H1553" s="281"/>
      <c r="I1553" s="281"/>
      <c r="J1553" s="281"/>
      <c r="K1553" s="282" t="s">
        <v>373</v>
      </c>
      <c r="L1553" s="282"/>
      <c r="M1553" s="282"/>
      <c r="N1553" s="283" t="str">
        <f>IF('Climat Mensual'!Y$3="","",'Climat Mensual'!Y$3)</f>
        <v/>
      </c>
      <c r="O1553" s="283"/>
      <c r="P1553" s="284"/>
    </row>
    <row r="1554" spans="1:16" ht="15" customHeight="1" x14ac:dyDescent="0.2">
      <c r="A1554" s="176" t="s">
        <v>387</v>
      </c>
    </row>
    <row r="1555" spans="1:16" ht="15" customHeight="1" x14ac:dyDescent="0.2">
      <c r="A1555" s="176" t="s">
        <v>388</v>
      </c>
      <c r="B1555" s="285" t="str">
        <f>"Climat diario "&amp;H1019&amp;"-"&amp;$F$7&amp;"-"&amp;$B$7</f>
        <v>Climat diario 24--</v>
      </c>
      <c r="C1555" s="286"/>
      <c r="D1555" s="286"/>
      <c r="E1555" s="286"/>
      <c r="F1555" s="286"/>
      <c r="G1555" s="286"/>
      <c r="H1555" s="286"/>
      <c r="I1555" s="286"/>
      <c r="J1555" s="286"/>
      <c r="K1555" s="286"/>
      <c r="L1555" s="286"/>
      <c r="M1555" s="286"/>
      <c r="N1555" s="286"/>
      <c r="O1555" s="286"/>
      <c r="P1555" s="287"/>
    </row>
    <row r="1556" spans="1:16" ht="15" customHeight="1" x14ac:dyDescent="0.2">
      <c r="A1556" s="176" t="s">
        <v>388</v>
      </c>
      <c r="B1556" s="288"/>
      <c r="C1556" s="289"/>
      <c r="D1556" s="289"/>
      <c r="E1556" s="289"/>
      <c r="F1556" s="289"/>
      <c r="G1556" s="289"/>
      <c r="H1556" s="289"/>
      <c r="I1556" s="289"/>
      <c r="J1556" s="289"/>
      <c r="K1556" s="289"/>
      <c r="L1556" s="289"/>
      <c r="M1556" s="289"/>
      <c r="N1556" s="289"/>
      <c r="O1556" s="289"/>
      <c r="P1556" s="290"/>
    </row>
    <row r="1557" spans="1:16" ht="15" customHeight="1" x14ac:dyDescent="0.2">
      <c r="A1557" s="176" t="s">
        <v>388</v>
      </c>
      <c r="B1557" s="273" t="s">
        <v>370</v>
      </c>
      <c r="C1557" s="274"/>
      <c r="D1557" s="274"/>
      <c r="E1557" s="274"/>
      <c r="F1557" s="274"/>
      <c r="G1557" s="274"/>
      <c r="H1557" s="274"/>
      <c r="I1557" s="274"/>
      <c r="J1557" s="274"/>
      <c r="K1557" s="275" t="s">
        <v>373</v>
      </c>
      <c r="L1557" s="275"/>
      <c r="M1557" s="275"/>
      <c r="N1557" s="276" t="str">
        <f>IF('Climat Mensual'!Z$6="","",'Climat Mensual'!Z$6)</f>
        <v/>
      </c>
      <c r="O1557" s="276"/>
      <c r="P1557" s="277"/>
    </row>
    <row r="1558" spans="1:16" ht="15" customHeight="1" x14ac:dyDescent="0.2">
      <c r="A1558" s="176" t="s">
        <v>388</v>
      </c>
      <c r="B1558" s="273" t="s">
        <v>255</v>
      </c>
      <c r="C1558" s="274"/>
      <c r="D1558" s="274"/>
      <c r="E1558" s="274"/>
      <c r="F1558" s="274"/>
      <c r="G1558" s="274"/>
      <c r="H1558" s="274"/>
      <c r="I1558" s="274"/>
      <c r="J1558" s="274"/>
      <c r="K1558" s="275" t="s">
        <v>373</v>
      </c>
      <c r="L1558" s="275"/>
      <c r="M1558" s="275"/>
      <c r="N1558" s="276" t="str">
        <f>IF('Climat Mensual'!Z$5="","",'Climat Mensual'!Z$5)</f>
        <v/>
      </c>
      <c r="O1558" s="276"/>
      <c r="P1558" s="277"/>
    </row>
    <row r="1559" spans="1:16" ht="15" customHeight="1" x14ac:dyDescent="0.2">
      <c r="A1559" s="176" t="s">
        <v>388</v>
      </c>
      <c r="B1559" s="273" t="s">
        <v>256</v>
      </c>
      <c r="C1559" s="274"/>
      <c r="D1559" s="274"/>
      <c r="E1559" s="274"/>
      <c r="F1559" s="274"/>
      <c r="G1559" s="274"/>
      <c r="H1559" s="274"/>
      <c r="I1559" s="274"/>
      <c r="J1559" s="274"/>
      <c r="K1559" s="275" t="s">
        <v>373</v>
      </c>
      <c r="L1559" s="275"/>
      <c r="M1559" s="275"/>
      <c r="N1559" s="276" t="str">
        <f>IF('Climat Mensual'!AA$4="","",'Climat Mensual'!AA$4)</f>
        <v/>
      </c>
      <c r="O1559" s="276"/>
      <c r="P1559" s="277"/>
    </row>
    <row r="1560" spans="1:16" ht="15" customHeight="1" x14ac:dyDescent="0.2">
      <c r="A1560" s="176" t="s">
        <v>388</v>
      </c>
      <c r="B1560" s="273" t="s">
        <v>372</v>
      </c>
      <c r="C1560" s="274"/>
      <c r="D1560" s="274"/>
      <c r="E1560" s="274"/>
      <c r="F1560" s="274"/>
      <c r="G1560" s="274"/>
      <c r="H1560" s="274"/>
      <c r="I1560" s="274"/>
      <c r="J1560" s="274"/>
      <c r="K1560" s="275" t="s">
        <v>373</v>
      </c>
      <c r="L1560" s="275"/>
      <c r="M1560" s="275"/>
      <c r="N1560" s="278" t="str">
        <f>IF('Climat Mensual'!Z$14="","",'Climat Mensual'!Z$14)</f>
        <v/>
      </c>
      <c r="O1560" s="278"/>
      <c r="P1560" s="279"/>
    </row>
    <row r="1561" spans="1:16" ht="15" customHeight="1" x14ac:dyDescent="0.2">
      <c r="A1561" s="176" t="s">
        <v>388</v>
      </c>
      <c r="B1561" s="280" t="s">
        <v>371</v>
      </c>
      <c r="C1561" s="281"/>
      <c r="D1561" s="281"/>
      <c r="E1561" s="281"/>
      <c r="F1561" s="281"/>
      <c r="G1561" s="281"/>
      <c r="H1561" s="281"/>
      <c r="I1561" s="281"/>
      <c r="J1561" s="281"/>
      <c r="K1561" s="282" t="s">
        <v>373</v>
      </c>
      <c r="L1561" s="282"/>
      <c r="M1561" s="282"/>
      <c r="N1561" s="283" t="str">
        <f>IF('Climat Mensual'!Z$3="","",'Climat Mensual'!Z$3)</f>
        <v/>
      </c>
      <c r="O1561" s="283"/>
      <c r="P1561" s="284"/>
    </row>
    <row r="1562" spans="1:16" ht="15" customHeight="1" x14ac:dyDescent="0.2">
      <c r="A1562" s="176" t="s">
        <v>388</v>
      </c>
    </row>
    <row r="1563" spans="1:16" ht="15" customHeight="1" x14ac:dyDescent="0.2">
      <c r="A1563" s="176" t="s">
        <v>389</v>
      </c>
      <c r="B1563" s="285" t="str">
        <f>"Climat diario "&amp;H1063&amp;"-"&amp;$F$7&amp;"-"&amp;$B$7</f>
        <v>Climat diario 25--</v>
      </c>
      <c r="C1563" s="286"/>
      <c r="D1563" s="286"/>
      <c r="E1563" s="286"/>
      <c r="F1563" s="286"/>
      <c r="G1563" s="286"/>
      <c r="H1563" s="286"/>
      <c r="I1563" s="286"/>
      <c r="J1563" s="286"/>
      <c r="K1563" s="286"/>
      <c r="L1563" s="286"/>
      <c r="M1563" s="286"/>
      <c r="N1563" s="286"/>
      <c r="O1563" s="286"/>
      <c r="P1563" s="287"/>
    </row>
    <row r="1564" spans="1:16" ht="15" customHeight="1" x14ac:dyDescent="0.2">
      <c r="A1564" s="176" t="s">
        <v>389</v>
      </c>
      <c r="B1564" s="288"/>
      <c r="C1564" s="289"/>
      <c r="D1564" s="289"/>
      <c r="E1564" s="289"/>
      <c r="F1564" s="289"/>
      <c r="G1564" s="289"/>
      <c r="H1564" s="289"/>
      <c r="I1564" s="289"/>
      <c r="J1564" s="289"/>
      <c r="K1564" s="289"/>
      <c r="L1564" s="289"/>
      <c r="M1564" s="289"/>
      <c r="N1564" s="289"/>
      <c r="O1564" s="289"/>
      <c r="P1564" s="290"/>
    </row>
    <row r="1565" spans="1:16" ht="15" customHeight="1" x14ac:dyDescent="0.2">
      <c r="A1565" s="176" t="s">
        <v>389</v>
      </c>
      <c r="B1565" s="273" t="s">
        <v>370</v>
      </c>
      <c r="C1565" s="274"/>
      <c r="D1565" s="274"/>
      <c r="E1565" s="274"/>
      <c r="F1565" s="274"/>
      <c r="G1565" s="274"/>
      <c r="H1565" s="274"/>
      <c r="I1565" s="274"/>
      <c r="J1565" s="274"/>
      <c r="K1565" s="275" t="s">
        <v>373</v>
      </c>
      <c r="L1565" s="275"/>
      <c r="M1565" s="275"/>
      <c r="N1565" s="276" t="str">
        <f>IF('Climat Mensual'!AA$6="","",'Climat Mensual'!AA$6)</f>
        <v/>
      </c>
      <c r="O1565" s="276"/>
      <c r="P1565" s="277"/>
    </row>
    <row r="1566" spans="1:16" ht="15" customHeight="1" x14ac:dyDescent="0.2">
      <c r="A1566" s="176" t="s">
        <v>389</v>
      </c>
      <c r="B1566" s="273" t="s">
        <v>255</v>
      </c>
      <c r="C1566" s="274"/>
      <c r="D1566" s="274"/>
      <c r="E1566" s="274"/>
      <c r="F1566" s="274"/>
      <c r="G1566" s="274"/>
      <c r="H1566" s="274"/>
      <c r="I1566" s="274"/>
      <c r="J1566" s="274"/>
      <c r="K1566" s="275" t="s">
        <v>373</v>
      </c>
      <c r="L1566" s="275"/>
      <c r="M1566" s="275"/>
      <c r="N1566" s="276" t="str">
        <f>IF('Climat Mensual'!AA$5="","",'Climat Mensual'!AA$5)</f>
        <v/>
      </c>
      <c r="O1566" s="276"/>
      <c r="P1566" s="277"/>
    </row>
    <row r="1567" spans="1:16" ht="15" customHeight="1" x14ac:dyDescent="0.2">
      <c r="A1567" s="176" t="s">
        <v>389</v>
      </c>
      <c r="B1567" s="273" t="s">
        <v>256</v>
      </c>
      <c r="C1567" s="274"/>
      <c r="D1567" s="274"/>
      <c r="E1567" s="274"/>
      <c r="F1567" s="274"/>
      <c r="G1567" s="274"/>
      <c r="H1567" s="274"/>
      <c r="I1567" s="274"/>
      <c r="J1567" s="274"/>
      <c r="K1567" s="275" t="s">
        <v>373</v>
      </c>
      <c r="L1567" s="275"/>
      <c r="M1567" s="275"/>
      <c r="N1567" s="276" t="str">
        <f>IF('Climat Mensual'!AB$4="","",'Climat Mensual'!AB$4)</f>
        <v/>
      </c>
      <c r="O1567" s="276"/>
      <c r="P1567" s="277"/>
    </row>
    <row r="1568" spans="1:16" ht="15" customHeight="1" x14ac:dyDescent="0.2">
      <c r="A1568" s="176" t="s">
        <v>389</v>
      </c>
      <c r="B1568" s="273" t="s">
        <v>372</v>
      </c>
      <c r="C1568" s="274"/>
      <c r="D1568" s="274"/>
      <c r="E1568" s="274"/>
      <c r="F1568" s="274"/>
      <c r="G1568" s="274"/>
      <c r="H1568" s="274"/>
      <c r="I1568" s="274"/>
      <c r="J1568" s="274"/>
      <c r="K1568" s="275" t="s">
        <v>373</v>
      </c>
      <c r="L1568" s="275"/>
      <c r="M1568" s="275"/>
      <c r="N1568" s="278" t="str">
        <f>IF('Climat Mensual'!AA$14="","",'Climat Mensual'!AA$14)</f>
        <v/>
      </c>
      <c r="O1568" s="278"/>
      <c r="P1568" s="279"/>
    </row>
    <row r="1569" spans="1:16" ht="15" customHeight="1" x14ac:dyDescent="0.2">
      <c r="A1569" s="176" t="s">
        <v>389</v>
      </c>
      <c r="B1569" s="280" t="s">
        <v>371</v>
      </c>
      <c r="C1569" s="281"/>
      <c r="D1569" s="281"/>
      <c r="E1569" s="281"/>
      <c r="F1569" s="281"/>
      <c r="G1569" s="281"/>
      <c r="H1569" s="281"/>
      <c r="I1569" s="281"/>
      <c r="J1569" s="281"/>
      <c r="K1569" s="282" t="s">
        <v>373</v>
      </c>
      <c r="L1569" s="282"/>
      <c r="M1569" s="282"/>
      <c r="N1569" s="283" t="str">
        <f>IF('Climat Mensual'!AA$3="","",'Climat Mensual'!AA$3)</f>
        <v/>
      </c>
      <c r="O1569" s="283"/>
      <c r="P1569" s="284"/>
    </row>
    <row r="1570" spans="1:16" ht="15" customHeight="1" x14ac:dyDescent="0.2">
      <c r="A1570" s="176" t="s">
        <v>389</v>
      </c>
    </row>
    <row r="1571" spans="1:16" ht="15" customHeight="1" x14ac:dyDescent="0.2">
      <c r="A1571" s="176" t="s">
        <v>390</v>
      </c>
      <c r="B1571" s="285" t="str">
        <f>"Climat diario "&amp;H1107&amp;"-"&amp;$F$7&amp;"-"&amp;$B$7</f>
        <v>Climat diario 26--</v>
      </c>
      <c r="C1571" s="286"/>
      <c r="D1571" s="286"/>
      <c r="E1571" s="286"/>
      <c r="F1571" s="286"/>
      <c r="G1571" s="286"/>
      <c r="H1571" s="286"/>
      <c r="I1571" s="286"/>
      <c r="J1571" s="286"/>
      <c r="K1571" s="286"/>
      <c r="L1571" s="286"/>
      <c r="M1571" s="286"/>
      <c r="N1571" s="286"/>
      <c r="O1571" s="286"/>
      <c r="P1571" s="287"/>
    </row>
    <row r="1572" spans="1:16" ht="15" customHeight="1" x14ac:dyDescent="0.2">
      <c r="A1572" s="176" t="s">
        <v>390</v>
      </c>
      <c r="B1572" s="288"/>
      <c r="C1572" s="289"/>
      <c r="D1572" s="289"/>
      <c r="E1572" s="289"/>
      <c r="F1572" s="289"/>
      <c r="G1572" s="289"/>
      <c r="H1572" s="289"/>
      <c r="I1572" s="289"/>
      <c r="J1572" s="289"/>
      <c r="K1572" s="289"/>
      <c r="L1572" s="289"/>
      <c r="M1572" s="289"/>
      <c r="N1572" s="289"/>
      <c r="O1572" s="289"/>
      <c r="P1572" s="290"/>
    </row>
    <row r="1573" spans="1:16" ht="15" customHeight="1" x14ac:dyDescent="0.2">
      <c r="A1573" s="176" t="s">
        <v>390</v>
      </c>
      <c r="B1573" s="273" t="s">
        <v>370</v>
      </c>
      <c r="C1573" s="274"/>
      <c r="D1573" s="274"/>
      <c r="E1573" s="274"/>
      <c r="F1573" s="274"/>
      <c r="G1573" s="274"/>
      <c r="H1573" s="274"/>
      <c r="I1573" s="274"/>
      <c r="J1573" s="274"/>
      <c r="K1573" s="275" t="s">
        <v>373</v>
      </c>
      <c r="L1573" s="275"/>
      <c r="M1573" s="275"/>
      <c r="N1573" s="276" t="str">
        <f>IF('Climat Mensual'!AB$6="","",'Climat Mensual'!AB$6)</f>
        <v/>
      </c>
      <c r="O1573" s="276"/>
      <c r="P1573" s="277"/>
    </row>
    <row r="1574" spans="1:16" ht="15" customHeight="1" x14ac:dyDescent="0.2">
      <c r="A1574" s="176" t="s">
        <v>390</v>
      </c>
      <c r="B1574" s="273" t="s">
        <v>255</v>
      </c>
      <c r="C1574" s="274"/>
      <c r="D1574" s="274"/>
      <c r="E1574" s="274"/>
      <c r="F1574" s="274"/>
      <c r="G1574" s="274"/>
      <c r="H1574" s="274"/>
      <c r="I1574" s="274"/>
      <c r="J1574" s="274"/>
      <c r="K1574" s="275" t="s">
        <v>373</v>
      </c>
      <c r="L1574" s="275"/>
      <c r="M1574" s="275"/>
      <c r="N1574" s="276" t="str">
        <f>IF('Climat Mensual'!AB$5="","",'Climat Mensual'!AB$5)</f>
        <v/>
      </c>
      <c r="O1574" s="276"/>
      <c r="P1574" s="277"/>
    </row>
    <row r="1575" spans="1:16" ht="15" customHeight="1" x14ac:dyDescent="0.2">
      <c r="A1575" s="176" t="s">
        <v>390</v>
      </c>
      <c r="B1575" s="273" t="s">
        <v>256</v>
      </c>
      <c r="C1575" s="274"/>
      <c r="D1575" s="274"/>
      <c r="E1575" s="274"/>
      <c r="F1575" s="274"/>
      <c r="G1575" s="274"/>
      <c r="H1575" s="274"/>
      <c r="I1575" s="274"/>
      <c r="J1575" s="274"/>
      <c r="K1575" s="275" t="s">
        <v>373</v>
      </c>
      <c r="L1575" s="275"/>
      <c r="M1575" s="275"/>
      <c r="N1575" s="276" t="str">
        <f>IF('Climat Mensual'!AC$4="","",'Climat Mensual'!AC$4)</f>
        <v/>
      </c>
      <c r="O1575" s="276"/>
      <c r="P1575" s="277"/>
    </row>
    <row r="1576" spans="1:16" ht="15" customHeight="1" x14ac:dyDescent="0.2">
      <c r="A1576" s="176" t="s">
        <v>390</v>
      </c>
      <c r="B1576" s="273" t="s">
        <v>372</v>
      </c>
      <c r="C1576" s="274"/>
      <c r="D1576" s="274"/>
      <c r="E1576" s="274"/>
      <c r="F1576" s="274"/>
      <c r="G1576" s="274"/>
      <c r="H1576" s="274"/>
      <c r="I1576" s="274"/>
      <c r="J1576" s="274"/>
      <c r="K1576" s="275" t="s">
        <v>373</v>
      </c>
      <c r="L1576" s="275"/>
      <c r="M1576" s="275"/>
      <c r="N1576" s="278" t="str">
        <f>IF('Climat Mensual'!AB$14="","",'Climat Mensual'!AB$14)</f>
        <v/>
      </c>
      <c r="O1576" s="278"/>
      <c r="P1576" s="279"/>
    </row>
    <row r="1577" spans="1:16" ht="15" customHeight="1" x14ac:dyDescent="0.2">
      <c r="A1577" s="176" t="s">
        <v>390</v>
      </c>
      <c r="B1577" s="280" t="s">
        <v>371</v>
      </c>
      <c r="C1577" s="281"/>
      <c r="D1577" s="281"/>
      <c r="E1577" s="281"/>
      <c r="F1577" s="281"/>
      <c r="G1577" s="281"/>
      <c r="H1577" s="281"/>
      <c r="I1577" s="281"/>
      <c r="J1577" s="281"/>
      <c r="K1577" s="282" t="s">
        <v>373</v>
      </c>
      <c r="L1577" s="282"/>
      <c r="M1577" s="282"/>
      <c r="N1577" s="283" t="str">
        <f>IF('Climat Mensual'!AB$3="","",'Climat Mensual'!AB$3)</f>
        <v/>
      </c>
      <c r="O1577" s="283"/>
      <c r="P1577" s="284"/>
    </row>
    <row r="1578" spans="1:16" ht="15" customHeight="1" x14ac:dyDescent="0.2">
      <c r="A1578" s="176" t="s">
        <v>390</v>
      </c>
    </row>
    <row r="1579" spans="1:16" ht="15" customHeight="1" x14ac:dyDescent="0.2">
      <c r="A1579" s="176" t="s">
        <v>391</v>
      </c>
      <c r="B1579" s="285" t="str">
        <f>"Climat diario "&amp;H1151&amp;"-"&amp;$F$7&amp;"-"&amp;$B$7</f>
        <v>Climat diario 27--</v>
      </c>
      <c r="C1579" s="286"/>
      <c r="D1579" s="286"/>
      <c r="E1579" s="286"/>
      <c r="F1579" s="286"/>
      <c r="G1579" s="286"/>
      <c r="H1579" s="286"/>
      <c r="I1579" s="286"/>
      <c r="J1579" s="286"/>
      <c r="K1579" s="286"/>
      <c r="L1579" s="286"/>
      <c r="M1579" s="286"/>
      <c r="N1579" s="286"/>
      <c r="O1579" s="286"/>
      <c r="P1579" s="287"/>
    </row>
    <row r="1580" spans="1:16" ht="15" customHeight="1" x14ac:dyDescent="0.2">
      <c r="A1580" s="176" t="s">
        <v>391</v>
      </c>
      <c r="B1580" s="288"/>
      <c r="C1580" s="289"/>
      <c r="D1580" s="289"/>
      <c r="E1580" s="289"/>
      <c r="F1580" s="289"/>
      <c r="G1580" s="289"/>
      <c r="H1580" s="289"/>
      <c r="I1580" s="289"/>
      <c r="J1580" s="289"/>
      <c r="K1580" s="289"/>
      <c r="L1580" s="289"/>
      <c r="M1580" s="289"/>
      <c r="N1580" s="289"/>
      <c r="O1580" s="289"/>
      <c r="P1580" s="290"/>
    </row>
    <row r="1581" spans="1:16" ht="15" customHeight="1" x14ac:dyDescent="0.2">
      <c r="A1581" s="176" t="s">
        <v>391</v>
      </c>
      <c r="B1581" s="273" t="s">
        <v>370</v>
      </c>
      <c r="C1581" s="274"/>
      <c r="D1581" s="274"/>
      <c r="E1581" s="274"/>
      <c r="F1581" s="274"/>
      <c r="G1581" s="274"/>
      <c r="H1581" s="274"/>
      <c r="I1581" s="274"/>
      <c r="J1581" s="274"/>
      <c r="K1581" s="275" t="s">
        <v>373</v>
      </c>
      <c r="L1581" s="275"/>
      <c r="M1581" s="275"/>
      <c r="N1581" s="276" t="str">
        <f>IF('Climat Mensual'!AC$6="","",'Climat Mensual'!AC$6)</f>
        <v/>
      </c>
      <c r="O1581" s="276"/>
      <c r="P1581" s="277"/>
    </row>
    <row r="1582" spans="1:16" ht="15" customHeight="1" x14ac:dyDescent="0.2">
      <c r="A1582" s="176" t="s">
        <v>391</v>
      </c>
      <c r="B1582" s="273" t="s">
        <v>255</v>
      </c>
      <c r="C1582" s="274"/>
      <c r="D1582" s="274"/>
      <c r="E1582" s="274"/>
      <c r="F1582" s="274"/>
      <c r="G1582" s="274"/>
      <c r="H1582" s="274"/>
      <c r="I1582" s="274"/>
      <c r="J1582" s="274"/>
      <c r="K1582" s="275" t="s">
        <v>373</v>
      </c>
      <c r="L1582" s="275"/>
      <c r="M1582" s="275"/>
      <c r="N1582" s="276" t="str">
        <f>IF('Climat Mensual'!AC$5="","",'Climat Mensual'!AC$5)</f>
        <v/>
      </c>
      <c r="O1582" s="276"/>
      <c r="P1582" s="277"/>
    </row>
    <row r="1583" spans="1:16" ht="15" customHeight="1" x14ac:dyDescent="0.2">
      <c r="A1583" s="176" t="s">
        <v>391</v>
      </c>
      <c r="B1583" s="273" t="s">
        <v>256</v>
      </c>
      <c r="C1583" s="274"/>
      <c r="D1583" s="274"/>
      <c r="E1583" s="274"/>
      <c r="F1583" s="274"/>
      <c r="G1583" s="274"/>
      <c r="H1583" s="274"/>
      <c r="I1583" s="274"/>
      <c r="J1583" s="274"/>
      <c r="K1583" s="275" t="s">
        <v>373</v>
      </c>
      <c r="L1583" s="275"/>
      <c r="M1583" s="275"/>
      <c r="N1583" s="276" t="str">
        <f>IF('Climat Mensual'!AD$4="","",'Climat Mensual'!AD$4)</f>
        <v/>
      </c>
      <c r="O1583" s="276"/>
      <c r="P1583" s="277"/>
    </row>
    <row r="1584" spans="1:16" ht="15" customHeight="1" x14ac:dyDescent="0.2">
      <c r="A1584" s="176" t="s">
        <v>391</v>
      </c>
      <c r="B1584" s="273" t="s">
        <v>372</v>
      </c>
      <c r="C1584" s="274"/>
      <c r="D1584" s="274"/>
      <c r="E1584" s="274"/>
      <c r="F1584" s="274"/>
      <c r="G1584" s="274"/>
      <c r="H1584" s="274"/>
      <c r="I1584" s="274"/>
      <c r="J1584" s="274"/>
      <c r="K1584" s="275" t="s">
        <v>373</v>
      </c>
      <c r="L1584" s="275"/>
      <c r="M1584" s="275"/>
      <c r="N1584" s="278" t="str">
        <f>IF('Climat Mensual'!AC$14="","",'Climat Mensual'!AC$14)</f>
        <v/>
      </c>
      <c r="O1584" s="278"/>
      <c r="P1584" s="279"/>
    </row>
    <row r="1585" spans="1:16" ht="15" customHeight="1" x14ac:dyDescent="0.2">
      <c r="A1585" s="176" t="s">
        <v>391</v>
      </c>
      <c r="B1585" s="280" t="s">
        <v>371</v>
      </c>
      <c r="C1585" s="281"/>
      <c r="D1585" s="281"/>
      <c r="E1585" s="281"/>
      <c r="F1585" s="281"/>
      <c r="G1585" s="281"/>
      <c r="H1585" s="281"/>
      <c r="I1585" s="281"/>
      <c r="J1585" s="281"/>
      <c r="K1585" s="282" t="s">
        <v>373</v>
      </c>
      <c r="L1585" s="282"/>
      <c r="M1585" s="282"/>
      <c r="N1585" s="283" t="str">
        <f>IF('Climat Mensual'!AC$3="","",'Climat Mensual'!AC$3)</f>
        <v/>
      </c>
      <c r="O1585" s="283"/>
      <c r="P1585" s="284"/>
    </row>
    <row r="1586" spans="1:16" ht="15" customHeight="1" x14ac:dyDescent="0.2">
      <c r="A1586" s="176" t="s">
        <v>391</v>
      </c>
    </row>
    <row r="1587" spans="1:16" ht="15" customHeight="1" x14ac:dyDescent="0.2">
      <c r="A1587" s="176" t="s">
        <v>401</v>
      </c>
      <c r="B1587" s="285" t="str">
        <f>"Climat diario "&amp;H1195&amp;"-"&amp;$F$7&amp;"-"&amp;$B$7</f>
        <v>Climat diario 28--</v>
      </c>
      <c r="C1587" s="286"/>
      <c r="D1587" s="286"/>
      <c r="E1587" s="286"/>
      <c r="F1587" s="286"/>
      <c r="G1587" s="286"/>
      <c r="H1587" s="286"/>
      <c r="I1587" s="286"/>
      <c r="J1587" s="286"/>
      <c r="K1587" s="286"/>
      <c r="L1587" s="286"/>
      <c r="M1587" s="286"/>
      <c r="N1587" s="286"/>
      <c r="O1587" s="286"/>
      <c r="P1587" s="287"/>
    </row>
    <row r="1588" spans="1:16" ht="15" customHeight="1" x14ac:dyDescent="0.2">
      <c r="A1588" s="176" t="s">
        <v>401</v>
      </c>
      <c r="B1588" s="288"/>
      <c r="C1588" s="289"/>
      <c r="D1588" s="289"/>
      <c r="E1588" s="289"/>
      <c r="F1588" s="289"/>
      <c r="G1588" s="289"/>
      <c r="H1588" s="289"/>
      <c r="I1588" s="289"/>
      <c r="J1588" s="289"/>
      <c r="K1588" s="289"/>
      <c r="L1588" s="289"/>
      <c r="M1588" s="289"/>
      <c r="N1588" s="289"/>
      <c r="O1588" s="289"/>
      <c r="P1588" s="290"/>
    </row>
    <row r="1589" spans="1:16" ht="15" customHeight="1" x14ac:dyDescent="0.2">
      <c r="A1589" s="176" t="s">
        <v>401</v>
      </c>
      <c r="B1589" s="273" t="s">
        <v>370</v>
      </c>
      <c r="C1589" s="274"/>
      <c r="D1589" s="274"/>
      <c r="E1589" s="274"/>
      <c r="F1589" s="274"/>
      <c r="G1589" s="274"/>
      <c r="H1589" s="274"/>
      <c r="I1589" s="274"/>
      <c r="J1589" s="274"/>
      <c r="K1589" s="275" t="s">
        <v>373</v>
      </c>
      <c r="L1589" s="275"/>
      <c r="M1589" s="275"/>
      <c r="N1589" s="276" t="str">
        <f>IF('Climat Mensual'!AD$6="","",'Climat Mensual'!AD$6)</f>
        <v/>
      </c>
      <c r="O1589" s="276"/>
      <c r="P1589" s="277"/>
    </row>
    <row r="1590" spans="1:16" ht="15" customHeight="1" x14ac:dyDescent="0.2">
      <c r="A1590" s="176" t="s">
        <v>401</v>
      </c>
      <c r="B1590" s="273" t="s">
        <v>255</v>
      </c>
      <c r="C1590" s="274"/>
      <c r="D1590" s="274"/>
      <c r="E1590" s="274"/>
      <c r="F1590" s="274"/>
      <c r="G1590" s="274"/>
      <c r="H1590" s="274"/>
      <c r="I1590" s="274"/>
      <c r="J1590" s="274"/>
      <c r="K1590" s="275" t="s">
        <v>373</v>
      </c>
      <c r="L1590" s="275"/>
      <c r="M1590" s="275"/>
      <c r="N1590" s="276" t="str">
        <f>IF('Climat Mensual'!AD$5="","",'Climat Mensual'!AD$5)</f>
        <v/>
      </c>
      <c r="O1590" s="276"/>
      <c r="P1590" s="277"/>
    </row>
    <row r="1591" spans="1:16" ht="15" customHeight="1" x14ac:dyDescent="0.2">
      <c r="A1591" s="176" t="s">
        <v>401</v>
      </c>
      <c r="B1591" s="273" t="s">
        <v>256</v>
      </c>
      <c r="C1591" s="274"/>
      <c r="D1591" s="274"/>
      <c r="E1591" s="274"/>
      <c r="F1591" s="274"/>
      <c r="G1591" s="274"/>
      <c r="H1591" s="274"/>
      <c r="I1591" s="274"/>
      <c r="J1591" s="274"/>
      <c r="K1591" s="275" t="s">
        <v>373</v>
      </c>
      <c r="L1591" s="275"/>
      <c r="M1591" s="275"/>
      <c r="N1591" s="276" t="str">
        <f>IF('Climat Mensual'!AE$4="","",'Climat Mensual'!AE$4)</f>
        <v/>
      </c>
      <c r="O1591" s="276"/>
      <c r="P1591" s="277"/>
    </row>
    <row r="1592" spans="1:16" ht="15" customHeight="1" x14ac:dyDescent="0.2">
      <c r="A1592" s="176" t="s">
        <v>401</v>
      </c>
      <c r="B1592" s="273" t="s">
        <v>372</v>
      </c>
      <c r="C1592" s="274"/>
      <c r="D1592" s="274"/>
      <c r="E1592" s="274"/>
      <c r="F1592" s="274"/>
      <c r="G1592" s="274"/>
      <c r="H1592" s="274"/>
      <c r="I1592" s="274"/>
      <c r="J1592" s="274"/>
      <c r="K1592" s="275" t="s">
        <v>373</v>
      </c>
      <c r="L1592" s="275"/>
      <c r="M1592" s="275"/>
      <c r="N1592" s="278" t="str">
        <f>IF('Climat Mensual'!AD$14="","",'Climat Mensual'!AD$14)</f>
        <v/>
      </c>
      <c r="O1592" s="278"/>
      <c r="P1592" s="279"/>
    </row>
    <row r="1593" spans="1:16" ht="15" customHeight="1" x14ac:dyDescent="0.2">
      <c r="A1593" s="176" t="s">
        <v>401</v>
      </c>
      <c r="B1593" s="280" t="s">
        <v>371</v>
      </c>
      <c r="C1593" s="281"/>
      <c r="D1593" s="281"/>
      <c r="E1593" s="281"/>
      <c r="F1593" s="281"/>
      <c r="G1593" s="281"/>
      <c r="H1593" s="281"/>
      <c r="I1593" s="281"/>
      <c r="J1593" s="281"/>
      <c r="K1593" s="282" t="s">
        <v>373</v>
      </c>
      <c r="L1593" s="282"/>
      <c r="M1593" s="282"/>
      <c r="N1593" s="283" t="str">
        <f>IF('Climat Mensual'!AD$3="","",'Climat Mensual'!AD$3)</f>
        <v/>
      </c>
      <c r="O1593" s="283"/>
      <c r="P1593" s="284"/>
    </row>
    <row r="1594" spans="1:16" ht="15" customHeight="1" x14ac:dyDescent="0.2">
      <c r="A1594" s="176" t="s">
        <v>401</v>
      </c>
    </row>
    <row r="1595" spans="1:16" ht="15" customHeight="1" x14ac:dyDescent="0.2">
      <c r="A1595" s="176" t="s">
        <v>402</v>
      </c>
      <c r="B1595" s="285" t="str">
        <f>"Climat diario "&amp;H1239&amp;"-"&amp;$F$7&amp;"-"&amp;$B$7</f>
        <v>Climat diario 29--</v>
      </c>
      <c r="C1595" s="286"/>
      <c r="D1595" s="286"/>
      <c r="E1595" s="286"/>
      <c r="F1595" s="286"/>
      <c r="G1595" s="286"/>
      <c r="H1595" s="286"/>
      <c r="I1595" s="286"/>
      <c r="J1595" s="286"/>
      <c r="K1595" s="286"/>
      <c r="L1595" s="286"/>
      <c r="M1595" s="286"/>
      <c r="N1595" s="286"/>
      <c r="O1595" s="286"/>
      <c r="P1595" s="287"/>
    </row>
    <row r="1596" spans="1:16" ht="15" customHeight="1" x14ac:dyDescent="0.2">
      <c r="A1596" s="176" t="s">
        <v>402</v>
      </c>
      <c r="B1596" s="288"/>
      <c r="C1596" s="289"/>
      <c r="D1596" s="289"/>
      <c r="E1596" s="289"/>
      <c r="F1596" s="289"/>
      <c r="G1596" s="289"/>
      <c r="H1596" s="289"/>
      <c r="I1596" s="289"/>
      <c r="J1596" s="289"/>
      <c r="K1596" s="289"/>
      <c r="L1596" s="289"/>
      <c r="M1596" s="289"/>
      <c r="N1596" s="289"/>
      <c r="O1596" s="289"/>
      <c r="P1596" s="290"/>
    </row>
    <row r="1597" spans="1:16" ht="15" customHeight="1" x14ac:dyDescent="0.2">
      <c r="A1597" s="176" t="s">
        <v>402</v>
      </c>
      <c r="B1597" s="273" t="s">
        <v>370</v>
      </c>
      <c r="C1597" s="274"/>
      <c r="D1597" s="274"/>
      <c r="E1597" s="274"/>
      <c r="F1597" s="274"/>
      <c r="G1597" s="274"/>
      <c r="H1597" s="274"/>
      <c r="I1597" s="274"/>
      <c r="J1597" s="274"/>
      <c r="K1597" s="275" t="s">
        <v>373</v>
      </c>
      <c r="L1597" s="275"/>
      <c r="M1597" s="275"/>
      <c r="N1597" s="276" t="str">
        <f>IF('Climat Mensual'!AE$6="","",'Climat Mensual'!AE$6)</f>
        <v/>
      </c>
      <c r="O1597" s="276"/>
      <c r="P1597" s="277"/>
    </row>
    <row r="1598" spans="1:16" ht="15" customHeight="1" x14ac:dyDescent="0.2">
      <c r="A1598" s="176" t="s">
        <v>402</v>
      </c>
      <c r="B1598" s="273" t="s">
        <v>255</v>
      </c>
      <c r="C1598" s="274"/>
      <c r="D1598" s="274"/>
      <c r="E1598" s="274"/>
      <c r="F1598" s="274"/>
      <c r="G1598" s="274"/>
      <c r="H1598" s="274"/>
      <c r="I1598" s="274"/>
      <c r="J1598" s="274"/>
      <c r="K1598" s="275" t="s">
        <v>373</v>
      </c>
      <c r="L1598" s="275"/>
      <c r="M1598" s="275"/>
      <c r="N1598" s="276" t="str">
        <f>IF('Climat Mensual'!AE$5="","",'Climat Mensual'!AE$5)</f>
        <v/>
      </c>
      <c r="O1598" s="276"/>
      <c r="P1598" s="277"/>
    </row>
    <row r="1599" spans="1:16" ht="15" customHeight="1" x14ac:dyDescent="0.2">
      <c r="A1599" s="176" t="s">
        <v>402</v>
      </c>
      <c r="B1599" s="273" t="s">
        <v>256</v>
      </c>
      <c r="C1599" s="274"/>
      <c r="D1599" s="274"/>
      <c r="E1599" s="274"/>
      <c r="F1599" s="274"/>
      <c r="G1599" s="274"/>
      <c r="H1599" s="274"/>
      <c r="I1599" s="274"/>
      <c r="J1599" s="274"/>
      <c r="K1599" s="275" t="s">
        <v>373</v>
      </c>
      <c r="L1599" s="275"/>
      <c r="M1599" s="275"/>
      <c r="N1599" s="276" t="str">
        <f>IF('Climat Mensual'!AF$4="","",'Climat Mensual'!AF$4)</f>
        <v/>
      </c>
      <c r="O1599" s="276"/>
      <c r="P1599" s="277"/>
    </row>
    <row r="1600" spans="1:16" ht="15" customHeight="1" x14ac:dyDescent="0.2">
      <c r="A1600" s="176" t="s">
        <v>402</v>
      </c>
      <c r="B1600" s="273" t="s">
        <v>372</v>
      </c>
      <c r="C1600" s="274"/>
      <c r="D1600" s="274"/>
      <c r="E1600" s="274"/>
      <c r="F1600" s="274"/>
      <c r="G1600" s="274"/>
      <c r="H1600" s="274"/>
      <c r="I1600" s="274"/>
      <c r="J1600" s="274"/>
      <c r="K1600" s="275" t="s">
        <v>373</v>
      </c>
      <c r="L1600" s="275"/>
      <c r="M1600" s="275"/>
      <c r="N1600" s="278" t="str">
        <f>IF('Climat Mensual'!AE$14="","",'Climat Mensual'!AE$14)</f>
        <v/>
      </c>
      <c r="O1600" s="278"/>
      <c r="P1600" s="279"/>
    </row>
    <row r="1601" spans="1:16" ht="15" customHeight="1" x14ac:dyDescent="0.2">
      <c r="A1601" s="176" t="s">
        <v>402</v>
      </c>
      <c r="B1601" s="280" t="s">
        <v>371</v>
      </c>
      <c r="C1601" s="281"/>
      <c r="D1601" s="281"/>
      <c r="E1601" s="281"/>
      <c r="F1601" s="281"/>
      <c r="G1601" s="281"/>
      <c r="H1601" s="281"/>
      <c r="I1601" s="281"/>
      <c r="J1601" s="281"/>
      <c r="K1601" s="282" t="s">
        <v>373</v>
      </c>
      <c r="L1601" s="282"/>
      <c r="M1601" s="282"/>
      <c r="N1601" s="283" t="str">
        <f>IF('Climat Mensual'!AE$3="","",'Climat Mensual'!AE$3)</f>
        <v/>
      </c>
      <c r="O1601" s="283"/>
      <c r="P1601" s="284"/>
    </row>
    <row r="1602" spans="1:16" ht="15" customHeight="1" x14ac:dyDescent="0.2">
      <c r="A1602" s="176" t="s">
        <v>402</v>
      </c>
    </row>
    <row r="1603" spans="1:16" ht="15" customHeight="1" x14ac:dyDescent="0.2">
      <c r="A1603" s="176" t="s">
        <v>403</v>
      </c>
      <c r="B1603" s="285" t="str">
        <f>"Climat diario "&amp;H1283&amp;"-"&amp;$F$7&amp;"-"&amp;$B$7</f>
        <v>Climat diario 30--</v>
      </c>
      <c r="C1603" s="286"/>
      <c r="D1603" s="286"/>
      <c r="E1603" s="286"/>
      <c r="F1603" s="286"/>
      <c r="G1603" s="286"/>
      <c r="H1603" s="286"/>
      <c r="I1603" s="286"/>
      <c r="J1603" s="286"/>
      <c r="K1603" s="286"/>
      <c r="L1603" s="286"/>
      <c r="M1603" s="286"/>
      <c r="N1603" s="286"/>
      <c r="O1603" s="286"/>
      <c r="P1603" s="287"/>
    </row>
    <row r="1604" spans="1:16" ht="15" customHeight="1" x14ac:dyDescent="0.2">
      <c r="A1604" s="176" t="s">
        <v>403</v>
      </c>
      <c r="B1604" s="288"/>
      <c r="C1604" s="289"/>
      <c r="D1604" s="289"/>
      <c r="E1604" s="289"/>
      <c r="F1604" s="289"/>
      <c r="G1604" s="289"/>
      <c r="H1604" s="289"/>
      <c r="I1604" s="289"/>
      <c r="J1604" s="289"/>
      <c r="K1604" s="289"/>
      <c r="L1604" s="289"/>
      <c r="M1604" s="289"/>
      <c r="N1604" s="289"/>
      <c r="O1604" s="289"/>
      <c r="P1604" s="290"/>
    </row>
    <row r="1605" spans="1:16" ht="15" customHeight="1" x14ac:dyDescent="0.2">
      <c r="A1605" s="176" t="s">
        <v>403</v>
      </c>
      <c r="B1605" s="273" t="s">
        <v>370</v>
      </c>
      <c r="C1605" s="274"/>
      <c r="D1605" s="274"/>
      <c r="E1605" s="274"/>
      <c r="F1605" s="274"/>
      <c r="G1605" s="274"/>
      <c r="H1605" s="274"/>
      <c r="I1605" s="274"/>
      <c r="J1605" s="274"/>
      <c r="K1605" s="275" t="s">
        <v>373</v>
      </c>
      <c r="L1605" s="275"/>
      <c r="M1605" s="275"/>
      <c r="N1605" s="276" t="str">
        <f>IF('Climat Mensual'!AF$6="","",'Climat Mensual'!AF$6)</f>
        <v/>
      </c>
      <c r="O1605" s="276"/>
      <c r="P1605" s="277"/>
    </row>
    <row r="1606" spans="1:16" ht="15" customHeight="1" x14ac:dyDescent="0.2">
      <c r="A1606" s="176" t="s">
        <v>403</v>
      </c>
      <c r="B1606" s="273" t="s">
        <v>255</v>
      </c>
      <c r="C1606" s="274"/>
      <c r="D1606" s="274"/>
      <c r="E1606" s="274"/>
      <c r="F1606" s="274"/>
      <c r="G1606" s="274"/>
      <c r="H1606" s="274"/>
      <c r="I1606" s="274"/>
      <c r="J1606" s="274"/>
      <c r="K1606" s="275" t="s">
        <v>373</v>
      </c>
      <c r="L1606" s="275"/>
      <c r="M1606" s="275"/>
      <c r="N1606" s="276" t="str">
        <f>IF('Climat Mensual'!AF$5="","",'Climat Mensual'!AF$5)</f>
        <v/>
      </c>
      <c r="O1606" s="276"/>
      <c r="P1606" s="277"/>
    </row>
    <row r="1607" spans="1:16" ht="15" customHeight="1" x14ac:dyDescent="0.2">
      <c r="A1607" s="176" t="s">
        <v>403</v>
      </c>
      <c r="B1607" s="273" t="s">
        <v>256</v>
      </c>
      <c r="C1607" s="274"/>
      <c r="D1607" s="274"/>
      <c r="E1607" s="274"/>
      <c r="F1607" s="274"/>
      <c r="G1607" s="274"/>
      <c r="H1607" s="274"/>
      <c r="I1607" s="274"/>
      <c r="J1607" s="274"/>
      <c r="K1607" s="275" t="s">
        <v>373</v>
      </c>
      <c r="L1607" s="275"/>
      <c r="M1607" s="275"/>
      <c r="N1607" s="276" t="str">
        <f>IF('Climat Mensual'!AG$4="","",'Climat Mensual'!AG$4)</f>
        <v/>
      </c>
      <c r="O1607" s="276"/>
      <c r="P1607" s="277"/>
    </row>
    <row r="1608" spans="1:16" ht="15" customHeight="1" x14ac:dyDescent="0.2">
      <c r="A1608" s="176" t="s">
        <v>403</v>
      </c>
      <c r="B1608" s="273" t="s">
        <v>372</v>
      </c>
      <c r="C1608" s="274"/>
      <c r="D1608" s="274"/>
      <c r="E1608" s="274"/>
      <c r="F1608" s="274"/>
      <c r="G1608" s="274"/>
      <c r="H1608" s="274"/>
      <c r="I1608" s="274"/>
      <c r="J1608" s="274"/>
      <c r="K1608" s="275" t="s">
        <v>373</v>
      </c>
      <c r="L1608" s="275"/>
      <c r="M1608" s="275"/>
      <c r="N1608" s="278" t="str">
        <f>IF('Climat Mensual'!AF$14="","",'Climat Mensual'!AF$14)</f>
        <v/>
      </c>
      <c r="O1608" s="278"/>
      <c r="P1608" s="279"/>
    </row>
    <row r="1609" spans="1:16" ht="15" customHeight="1" x14ac:dyDescent="0.2">
      <c r="A1609" s="176" t="s">
        <v>403</v>
      </c>
      <c r="B1609" s="280" t="s">
        <v>371</v>
      </c>
      <c r="C1609" s="281"/>
      <c r="D1609" s="281"/>
      <c r="E1609" s="281"/>
      <c r="F1609" s="281"/>
      <c r="G1609" s="281"/>
      <c r="H1609" s="281"/>
      <c r="I1609" s="281"/>
      <c r="J1609" s="281"/>
      <c r="K1609" s="282" t="s">
        <v>373</v>
      </c>
      <c r="L1609" s="282"/>
      <c r="M1609" s="282"/>
      <c r="N1609" s="283" t="str">
        <f>IF('Climat Mensual'!AF$3="","",'Climat Mensual'!AF$3)</f>
        <v/>
      </c>
      <c r="O1609" s="283"/>
      <c r="P1609" s="284"/>
    </row>
    <row r="1610" spans="1:16" ht="15" customHeight="1" x14ac:dyDescent="0.2">
      <c r="A1610" s="176" t="s">
        <v>403</v>
      </c>
    </row>
    <row r="1611" spans="1:16" ht="15" customHeight="1" x14ac:dyDescent="0.2">
      <c r="A1611" s="176" t="s">
        <v>404</v>
      </c>
      <c r="B1611" s="285" t="str">
        <f>"Climat diario "&amp;H1327&amp;"-"&amp;$F$7&amp;"-"&amp;$B$7</f>
        <v>Climat diario 31--</v>
      </c>
      <c r="C1611" s="286"/>
      <c r="D1611" s="286"/>
      <c r="E1611" s="286"/>
      <c r="F1611" s="286"/>
      <c r="G1611" s="286"/>
      <c r="H1611" s="286"/>
      <c r="I1611" s="286"/>
      <c r="J1611" s="286"/>
      <c r="K1611" s="286"/>
      <c r="L1611" s="286"/>
      <c r="M1611" s="286"/>
      <c r="N1611" s="286"/>
      <c r="O1611" s="286"/>
      <c r="P1611" s="287"/>
    </row>
    <row r="1612" spans="1:16" ht="15" customHeight="1" x14ac:dyDescent="0.2">
      <c r="A1612" s="176" t="s">
        <v>404</v>
      </c>
      <c r="B1612" s="288"/>
      <c r="C1612" s="289"/>
      <c r="D1612" s="289"/>
      <c r="E1612" s="289"/>
      <c r="F1612" s="289"/>
      <c r="G1612" s="289"/>
      <c r="H1612" s="289"/>
      <c r="I1612" s="289"/>
      <c r="J1612" s="289"/>
      <c r="K1612" s="289"/>
      <c r="L1612" s="289"/>
      <c r="M1612" s="289"/>
      <c r="N1612" s="289"/>
      <c r="O1612" s="289"/>
      <c r="P1612" s="290"/>
    </row>
    <row r="1613" spans="1:16" ht="15" customHeight="1" x14ac:dyDescent="0.2">
      <c r="A1613" s="176" t="s">
        <v>404</v>
      </c>
      <c r="B1613" s="273" t="s">
        <v>370</v>
      </c>
      <c r="C1613" s="274"/>
      <c r="D1613" s="274"/>
      <c r="E1613" s="274"/>
      <c r="F1613" s="274"/>
      <c r="G1613" s="274"/>
      <c r="H1613" s="274"/>
      <c r="I1613" s="274"/>
      <c r="J1613" s="274"/>
      <c r="K1613" s="275" t="s">
        <v>373</v>
      </c>
      <c r="L1613" s="275"/>
      <c r="M1613" s="275"/>
      <c r="N1613" s="276" t="str">
        <f>IF('Climat Mensual'!AG$6="","",'Climat Mensual'!AG$6)</f>
        <v/>
      </c>
      <c r="O1613" s="276"/>
      <c r="P1613" s="277"/>
    </row>
    <row r="1614" spans="1:16" ht="15" customHeight="1" x14ac:dyDescent="0.2">
      <c r="A1614" s="176" t="s">
        <v>404</v>
      </c>
      <c r="B1614" s="273" t="s">
        <v>255</v>
      </c>
      <c r="C1614" s="274"/>
      <c r="D1614" s="274"/>
      <c r="E1614" s="274"/>
      <c r="F1614" s="274"/>
      <c r="G1614" s="274"/>
      <c r="H1614" s="274"/>
      <c r="I1614" s="274"/>
      <c r="J1614" s="274"/>
      <c r="K1614" s="275" t="s">
        <v>373</v>
      </c>
      <c r="L1614" s="275"/>
      <c r="M1614" s="275"/>
      <c r="N1614" s="276" t="str">
        <f>IF('Climat Mensual'!AG$5="","",'Climat Mensual'!AG$5)</f>
        <v/>
      </c>
      <c r="O1614" s="276"/>
      <c r="P1614" s="277"/>
    </row>
    <row r="1615" spans="1:16" ht="15" customHeight="1" x14ac:dyDescent="0.2">
      <c r="A1615" s="176" t="s">
        <v>404</v>
      </c>
      <c r="B1615" s="273" t="s">
        <v>256</v>
      </c>
      <c r="C1615" s="274"/>
      <c r="D1615" s="274"/>
      <c r="E1615" s="274"/>
      <c r="F1615" s="274"/>
      <c r="G1615" s="274"/>
      <c r="H1615" s="274"/>
      <c r="I1615" s="274"/>
      <c r="J1615" s="274"/>
      <c r="K1615" s="275" t="s">
        <v>373</v>
      </c>
      <c r="L1615" s="275"/>
      <c r="M1615" s="275"/>
      <c r="N1615" s="276"/>
      <c r="O1615" s="276"/>
      <c r="P1615" s="277"/>
    </row>
    <row r="1616" spans="1:16" ht="15" customHeight="1" x14ac:dyDescent="0.2">
      <c r="A1616" s="176" t="s">
        <v>404</v>
      </c>
      <c r="B1616" s="273" t="s">
        <v>372</v>
      </c>
      <c r="C1616" s="274"/>
      <c r="D1616" s="274"/>
      <c r="E1616" s="274"/>
      <c r="F1616" s="274"/>
      <c r="G1616" s="274"/>
      <c r="H1616" s="274"/>
      <c r="I1616" s="274"/>
      <c r="J1616" s="274"/>
      <c r="K1616" s="275" t="s">
        <v>373</v>
      </c>
      <c r="L1616" s="275"/>
      <c r="M1616" s="275"/>
      <c r="N1616" s="278" t="str">
        <f>IF('Climat Mensual'!AG$14="","",'Climat Mensual'!AG$14)</f>
        <v/>
      </c>
      <c r="O1616" s="278"/>
      <c r="P1616" s="279"/>
    </row>
    <row r="1617" spans="1:81" ht="15" customHeight="1" x14ac:dyDescent="0.2">
      <c r="A1617" s="176" t="s">
        <v>404</v>
      </c>
      <c r="B1617" s="280" t="s">
        <v>371</v>
      </c>
      <c r="C1617" s="281"/>
      <c r="D1617" s="281"/>
      <c r="E1617" s="281"/>
      <c r="F1617" s="281"/>
      <c r="G1617" s="281"/>
      <c r="H1617" s="281"/>
      <c r="I1617" s="281"/>
      <c r="J1617" s="281"/>
      <c r="K1617" s="282" t="s">
        <v>373</v>
      </c>
      <c r="L1617" s="282"/>
      <c r="M1617" s="282"/>
      <c r="N1617" s="283" t="str">
        <f>IF('Climat Mensual'!AG$3="","",'Climat Mensual'!AG$3)</f>
        <v/>
      </c>
      <c r="O1617" s="283"/>
      <c r="P1617" s="284"/>
    </row>
    <row r="1618" spans="1:81" ht="15" customHeight="1" x14ac:dyDescent="0.2">
      <c r="A1618" s="176" t="s">
        <v>404</v>
      </c>
    </row>
    <row r="1619" spans="1:81" ht="15" customHeight="1" x14ac:dyDescent="0.25">
      <c r="A1619" s="261" t="s">
        <v>439</v>
      </c>
      <c r="B1619" s="261"/>
      <c r="C1619" s="261"/>
      <c r="D1619" s="261"/>
      <c r="E1619" s="261"/>
      <c r="F1619" s="261"/>
      <c r="G1619" s="261"/>
      <c r="H1619" s="261"/>
      <c r="I1619" s="261"/>
      <c r="J1619" s="261"/>
      <c r="K1619" s="261"/>
      <c r="L1619" s="261"/>
      <c r="M1619" s="261"/>
      <c r="N1619" s="261"/>
      <c r="O1619" s="261"/>
      <c r="P1619" s="261"/>
      <c r="Q1619" s="261"/>
      <c r="R1619" s="261"/>
      <c r="S1619" s="261"/>
      <c r="T1619" s="261"/>
      <c r="U1619" s="261"/>
      <c r="V1619" s="261"/>
      <c r="W1619" s="261"/>
      <c r="X1619" s="261"/>
      <c r="Y1619" s="261"/>
      <c r="Z1619" s="261"/>
      <c r="AA1619" s="261"/>
      <c r="AB1619" s="261"/>
      <c r="AC1619" s="261"/>
      <c r="AD1619" s="261"/>
      <c r="AE1619" s="261"/>
      <c r="AF1619" s="261"/>
      <c r="AG1619" s="261"/>
      <c r="AH1619" s="261"/>
      <c r="AI1619" s="261"/>
      <c r="AJ1619" s="261"/>
      <c r="AK1619" s="261"/>
      <c r="AL1619" s="261"/>
      <c r="AM1619" s="261"/>
      <c r="AN1619" s="261"/>
      <c r="AO1619" s="261"/>
      <c r="AP1619" s="261"/>
      <c r="AQ1619" s="261"/>
      <c r="AR1619" s="261"/>
      <c r="AS1619" s="261"/>
      <c r="AT1619" s="261"/>
      <c r="AU1619" s="261"/>
      <c r="AV1619" s="261"/>
      <c r="AW1619" s="261"/>
      <c r="AX1619" s="261"/>
      <c r="AY1619" s="261"/>
      <c r="AZ1619" s="261"/>
      <c r="BA1619" s="261"/>
      <c r="BB1619" s="261"/>
      <c r="BC1619" s="261"/>
      <c r="BD1619" s="261"/>
      <c r="BE1619" s="261"/>
      <c r="BF1619" s="261"/>
      <c r="BG1619" s="261"/>
      <c r="BH1619" s="261"/>
    </row>
    <row r="1620" spans="1:81" ht="15" customHeight="1" x14ac:dyDescent="0.25">
      <c r="A1620" s="261" t="s">
        <v>440</v>
      </c>
      <c r="B1620" s="261"/>
      <c r="C1620" s="261"/>
      <c r="D1620" s="261"/>
      <c r="E1620" s="261"/>
      <c r="F1620" s="261"/>
      <c r="G1620" s="261"/>
      <c r="H1620" s="261"/>
      <c r="I1620" s="261"/>
      <c r="J1620" s="261"/>
      <c r="K1620" s="261"/>
      <c r="L1620" s="261"/>
      <c r="M1620" s="261"/>
      <c r="N1620" s="261"/>
      <c r="O1620" s="261"/>
      <c r="P1620" s="261"/>
      <c r="Q1620" s="261"/>
      <c r="R1620" s="261"/>
      <c r="S1620" s="261"/>
      <c r="T1620" s="261"/>
      <c r="U1620" s="261"/>
      <c r="V1620" s="261"/>
      <c r="W1620" s="261"/>
      <c r="X1620" s="261"/>
      <c r="Y1620" s="261" t="s">
        <v>421</v>
      </c>
      <c r="Z1620" s="261"/>
      <c r="AA1620" s="261"/>
      <c r="AB1620" s="261"/>
      <c r="AC1620" s="261"/>
      <c r="AD1620" s="261"/>
      <c r="AE1620" s="261"/>
      <c r="AF1620" s="261"/>
      <c r="AG1620" s="261"/>
      <c r="AH1620" s="261"/>
      <c r="AI1620" s="261"/>
      <c r="AJ1620" s="261"/>
      <c r="AK1620" s="261"/>
      <c r="AL1620" s="261"/>
      <c r="AM1620" s="261"/>
      <c r="AN1620" s="261"/>
      <c r="AO1620" s="261"/>
      <c r="AP1620" s="261"/>
      <c r="AQ1620" s="261"/>
      <c r="AR1620" s="261"/>
      <c r="AS1620" s="261" t="s">
        <v>441</v>
      </c>
      <c r="AT1620" s="261"/>
      <c r="AU1620" s="261"/>
      <c r="AV1620" s="261"/>
      <c r="AW1620" s="261"/>
      <c r="AX1620" s="261"/>
      <c r="AY1620" s="261"/>
      <c r="AZ1620" s="261"/>
      <c r="BA1620" s="261"/>
      <c r="BB1620" s="261"/>
      <c r="BC1620" s="261"/>
      <c r="BD1620" s="261"/>
      <c r="BE1620" s="261"/>
      <c r="BF1620" s="261"/>
      <c r="BG1620" s="261"/>
      <c r="BH1620" s="261"/>
      <c r="BJ1620" s="173"/>
      <c r="BK1620" s="173"/>
      <c r="BL1620" s="173"/>
      <c r="BM1620" s="173"/>
      <c r="BN1620" s="173"/>
      <c r="BY1620"/>
      <c r="BZ1620"/>
      <c r="CA1620"/>
      <c r="CB1620"/>
      <c r="CC1620"/>
    </row>
    <row r="1621" spans="1:81" ht="15" customHeight="1" x14ac:dyDescent="0.2">
      <c r="A1621" s="252">
        <v>1</v>
      </c>
      <c r="B1621" s="252"/>
      <c r="C1621" s="252"/>
      <c r="D1621" s="252"/>
      <c r="E1621" s="252"/>
      <c r="F1621" s="252"/>
      <c r="G1621" s="252"/>
      <c r="H1621" s="252"/>
      <c r="I1621" s="252"/>
      <c r="J1621" s="252"/>
      <c r="K1621" s="252"/>
      <c r="L1621" s="252"/>
      <c r="M1621" s="252"/>
      <c r="N1621" s="252"/>
      <c r="O1621" s="252"/>
      <c r="P1621" s="252"/>
      <c r="Q1621" s="252"/>
      <c r="R1621" s="252"/>
      <c r="S1621" s="252"/>
      <c r="T1621" s="252"/>
      <c r="U1621" s="252"/>
      <c r="V1621" s="252"/>
      <c r="W1621" s="252"/>
      <c r="X1621" s="252"/>
      <c r="Y1621" s="257">
        <v>44764</v>
      </c>
      <c r="Z1621" s="252"/>
      <c r="AA1621" s="252"/>
      <c r="AB1621" s="252"/>
      <c r="AC1621" s="252"/>
      <c r="AD1621" s="252"/>
      <c r="AE1621" s="252"/>
      <c r="AF1621" s="252"/>
      <c r="AG1621" s="252"/>
      <c r="AH1621" s="252"/>
      <c r="AI1621" s="252"/>
      <c r="AJ1621" s="252"/>
      <c r="AK1621" s="252"/>
      <c r="AL1621" s="252"/>
      <c r="AM1621" s="252"/>
      <c r="AN1621" s="252"/>
      <c r="AO1621" s="252"/>
      <c r="AP1621" s="252"/>
      <c r="AQ1621" s="252"/>
      <c r="AR1621" s="252"/>
      <c r="AS1621" s="258" t="s">
        <v>448</v>
      </c>
      <c r="AT1621" s="252"/>
      <c r="AU1621" s="252"/>
      <c r="AV1621" s="252"/>
      <c r="AW1621" s="252"/>
      <c r="AX1621" s="252"/>
      <c r="AY1621" s="252"/>
      <c r="AZ1621" s="252"/>
      <c r="BA1621" s="252"/>
      <c r="BB1621" s="252"/>
      <c r="BC1621" s="252"/>
      <c r="BD1621" s="252"/>
      <c r="BE1621" s="252"/>
      <c r="BF1621" s="252"/>
      <c r="BG1621" s="252"/>
      <c r="BH1621" s="252"/>
      <c r="BJ1621" s="173"/>
      <c r="BK1621" s="173"/>
      <c r="BL1621" s="173"/>
      <c r="BM1621" s="173"/>
      <c r="BN1621" s="173"/>
      <c r="BY1621"/>
      <c r="BZ1621"/>
      <c r="CA1621"/>
      <c r="CB1621"/>
      <c r="CC1621"/>
    </row>
    <row r="1622" spans="1:81" ht="15" customHeight="1" x14ac:dyDescent="0.2">
      <c r="A1622" s="252">
        <v>2</v>
      </c>
      <c r="B1622" s="252"/>
      <c r="C1622" s="252"/>
      <c r="D1622" s="252"/>
      <c r="E1622" s="252"/>
      <c r="F1622" s="252"/>
      <c r="G1622" s="252"/>
      <c r="H1622" s="252"/>
      <c r="I1622" s="252"/>
      <c r="J1622" s="252"/>
      <c r="K1622" s="252"/>
      <c r="L1622" s="252"/>
      <c r="M1622" s="252"/>
      <c r="N1622" s="252"/>
      <c r="O1622" s="252"/>
      <c r="P1622" s="252"/>
      <c r="Q1622" s="252"/>
      <c r="R1622" s="252"/>
      <c r="S1622" s="252"/>
      <c r="T1622" s="252"/>
      <c r="U1622" s="252"/>
      <c r="V1622" s="252"/>
      <c r="W1622" s="252"/>
      <c r="X1622" s="252"/>
      <c r="Y1622" s="257">
        <v>44802</v>
      </c>
      <c r="Z1622" s="252"/>
      <c r="AA1622" s="252"/>
      <c r="AB1622" s="252"/>
      <c r="AC1622" s="252"/>
      <c r="AD1622" s="252"/>
      <c r="AE1622" s="252"/>
      <c r="AF1622" s="252"/>
      <c r="AG1622" s="252"/>
      <c r="AH1622" s="252"/>
      <c r="AI1622" s="252"/>
      <c r="AJ1622" s="252"/>
      <c r="AK1622" s="252"/>
      <c r="AL1622" s="252"/>
      <c r="AM1622" s="252"/>
      <c r="AN1622" s="252"/>
      <c r="AO1622" s="252"/>
      <c r="AP1622" s="252"/>
      <c r="AQ1622" s="252"/>
      <c r="AR1622" s="252"/>
      <c r="AS1622" s="258" t="s">
        <v>446</v>
      </c>
      <c r="AT1622" s="252"/>
      <c r="AU1622" s="252"/>
      <c r="AV1622" s="252"/>
      <c r="AW1622" s="252"/>
      <c r="AX1622" s="252"/>
      <c r="AY1622" s="252"/>
      <c r="AZ1622" s="252"/>
      <c r="BA1622" s="252"/>
      <c r="BB1622" s="252"/>
      <c r="BC1622" s="252"/>
      <c r="BD1622" s="252"/>
      <c r="BE1622" s="252"/>
      <c r="BF1622" s="252"/>
      <c r="BG1622" s="252"/>
      <c r="BH1622" s="252"/>
      <c r="BJ1622" s="173"/>
      <c r="BK1622" s="173"/>
      <c r="BL1622" s="173"/>
      <c r="BM1622" s="173"/>
      <c r="BN1622" s="173"/>
      <c r="BY1622"/>
      <c r="BZ1622"/>
      <c r="CA1622"/>
      <c r="CB1622"/>
      <c r="CC1622"/>
    </row>
    <row r="1623" spans="1:81" s="241" customFormat="1" ht="63.75" customHeight="1" x14ac:dyDescent="0.2">
      <c r="A1623" s="252">
        <v>3</v>
      </c>
      <c r="B1623" s="252"/>
      <c r="C1623" s="252"/>
      <c r="D1623" s="252"/>
      <c r="E1623" s="252"/>
      <c r="F1623" s="252"/>
      <c r="G1623" s="252"/>
      <c r="H1623" s="252"/>
      <c r="I1623" s="252"/>
      <c r="J1623" s="252"/>
      <c r="K1623" s="252"/>
      <c r="L1623" s="252"/>
      <c r="M1623" s="252"/>
      <c r="N1623" s="252"/>
      <c r="O1623" s="252"/>
      <c r="P1623" s="252"/>
      <c r="Q1623" s="252"/>
      <c r="R1623" s="252"/>
      <c r="S1623" s="252"/>
      <c r="T1623" s="252"/>
      <c r="U1623" s="252"/>
      <c r="V1623" s="252"/>
      <c r="W1623" s="252"/>
      <c r="X1623" s="252"/>
      <c r="Y1623" s="255">
        <v>44971</v>
      </c>
      <c r="Z1623" s="256"/>
      <c r="AA1623" s="256"/>
      <c r="AB1623" s="256"/>
      <c r="AC1623" s="256"/>
      <c r="AD1623" s="256"/>
      <c r="AE1623" s="256"/>
      <c r="AF1623" s="256"/>
      <c r="AG1623" s="256"/>
      <c r="AH1623" s="256"/>
      <c r="AI1623" s="256"/>
      <c r="AJ1623" s="256"/>
      <c r="AK1623" s="256"/>
      <c r="AL1623" s="256"/>
      <c r="AM1623" s="256"/>
      <c r="AN1623" s="256"/>
      <c r="AO1623" s="256"/>
      <c r="AP1623" s="256"/>
      <c r="AQ1623" s="256"/>
      <c r="AR1623" s="256"/>
      <c r="AS1623" s="253" t="s">
        <v>445</v>
      </c>
      <c r="AT1623" s="254"/>
      <c r="AU1623" s="254"/>
      <c r="AV1623" s="254"/>
      <c r="AW1623" s="254"/>
      <c r="AX1623" s="254"/>
      <c r="AY1623" s="254"/>
      <c r="AZ1623" s="254"/>
      <c r="BA1623" s="254"/>
      <c r="BB1623" s="254"/>
      <c r="BC1623" s="254"/>
      <c r="BD1623" s="254"/>
      <c r="BE1623" s="254"/>
      <c r="BF1623" s="254"/>
      <c r="BG1623" s="254"/>
      <c r="BH1623" s="254"/>
      <c r="BJ1623" s="173"/>
      <c r="BK1623" s="173"/>
      <c r="BL1623" s="173"/>
      <c r="BM1623" s="173"/>
      <c r="BN1623" s="173"/>
    </row>
    <row r="1624" spans="1:81" ht="33.75" customHeight="1" x14ac:dyDescent="0.2">
      <c r="A1624" s="256">
        <v>4</v>
      </c>
      <c r="B1624" s="256"/>
      <c r="C1624" s="256"/>
      <c r="D1624" s="256"/>
      <c r="E1624" s="256"/>
      <c r="F1624" s="256"/>
      <c r="G1624" s="256"/>
      <c r="H1624" s="256"/>
      <c r="I1624" s="256"/>
      <c r="J1624" s="256"/>
      <c r="K1624" s="256"/>
      <c r="L1624" s="256"/>
      <c r="M1624" s="256"/>
      <c r="N1624" s="256"/>
      <c r="O1624" s="256"/>
      <c r="P1624" s="256"/>
      <c r="Q1624" s="256"/>
      <c r="R1624" s="256"/>
      <c r="S1624" s="256"/>
      <c r="T1624" s="256"/>
      <c r="U1624" s="256"/>
      <c r="V1624" s="256"/>
      <c r="W1624" s="256"/>
      <c r="X1624" s="256"/>
      <c r="Y1624" s="255">
        <v>45250</v>
      </c>
      <c r="Z1624" s="256"/>
      <c r="AA1624" s="256"/>
      <c r="AB1624" s="256"/>
      <c r="AC1624" s="256"/>
      <c r="AD1624" s="256"/>
      <c r="AE1624" s="256"/>
      <c r="AF1624" s="256"/>
      <c r="AG1624" s="256"/>
      <c r="AH1624" s="256"/>
      <c r="AI1624" s="256"/>
      <c r="AJ1624" s="256"/>
      <c r="AK1624" s="256"/>
      <c r="AL1624" s="256"/>
      <c r="AM1624" s="256"/>
      <c r="AN1624" s="256"/>
      <c r="AO1624" s="256"/>
      <c r="AP1624" s="256"/>
      <c r="AQ1624" s="256"/>
      <c r="AR1624" s="256"/>
      <c r="AS1624" s="259" t="s">
        <v>447</v>
      </c>
      <c r="AT1624" s="260"/>
      <c r="AU1624" s="260"/>
      <c r="AV1624" s="260"/>
      <c r="AW1624" s="260"/>
      <c r="AX1624" s="260"/>
      <c r="AY1624" s="260"/>
      <c r="AZ1624" s="260"/>
      <c r="BA1624" s="260"/>
      <c r="BB1624" s="260"/>
      <c r="BC1624" s="260"/>
      <c r="BD1624" s="260"/>
      <c r="BE1624" s="260"/>
      <c r="BF1624" s="260"/>
      <c r="BG1624" s="260"/>
      <c r="BH1624" s="260"/>
      <c r="BJ1624" s="173"/>
      <c r="BK1624" s="173"/>
      <c r="BL1624" s="173"/>
      <c r="BM1624" s="173"/>
      <c r="BN1624" s="173"/>
      <c r="BY1624"/>
      <c r="BZ1624"/>
      <c r="CA1624"/>
      <c r="CB1624"/>
      <c r="CC1624"/>
    </row>
    <row r="1625" spans="1:81" ht="15" customHeight="1" x14ac:dyDescent="0.2">
      <c r="A1625" s="242" t="s">
        <v>442</v>
      </c>
      <c r="B1625" s="243"/>
      <c r="C1625" s="243"/>
      <c r="D1625" s="243"/>
      <c r="E1625" s="243"/>
      <c r="F1625" s="243"/>
      <c r="G1625" s="243"/>
      <c r="H1625" s="243"/>
      <c r="I1625" s="243"/>
      <c r="J1625" s="243"/>
      <c r="K1625" s="243"/>
      <c r="L1625" s="243"/>
      <c r="M1625" s="243"/>
      <c r="N1625" s="243"/>
      <c r="O1625" s="243"/>
      <c r="P1625" s="243"/>
      <c r="Q1625" s="243"/>
      <c r="R1625" s="243"/>
      <c r="S1625" s="243"/>
      <c r="T1625" s="243"/>
      <c r="U1625" s="243"/>
      <c r="V1625" s="243"/>
      <c r="W1625" s="243"/>
      <c r="X1625" s="244"/>
      <c r="Y1625" s="251" t="s">
        <v>443</v>
      </c>
      <c r="Z1625" s="243"/>
      <c r="AA1625" s="243"/>
      <c r="AB1625" s="243"/>
      <c r="AC1625" s="243"/>
      <c r="AD1625" s="243"/>
      <c r="AE1625" s="243"/>
      <c r="AF1625" s="243"/>
      <c r="AG1625" s="243"/>
      <c r="AH1625" s="243"/>
      <c r="AI1625" s="243"/>
      <c r="AJ1625" s="243"/>
      <c r="AK1625" s="243"/>
      <c r="AL1625" s="243"/>
      <c r="AM1625" s="243"/>
      <c r="AN1625" s="243"/>
      <c r="AO1625" s="243"/>
      <c r="AP1625" s="243"/>
      <c r="AQ1625" s="243"/>
      <c r="AR1625" s="244"/>
      <c r="AS1625" s="242" t="s">
        <v>444</v>
      </c>
      <c r="AT1625" s="243"/>
      <c r="AU1625" s="243"/>
      <c r="AV1625" s="243"/>
      <c r="AW1625" s="243"/>
      <c r="AX1625" s="243"/>
      <c r="AY1625" s="243"/>
      <c r="AZ1625" s="243"/>
      <c r="BA1625" s="243"/>
      <c r="BB1625" s="243"/>
      <c r="BC1625" s="243"/>
      <c r="BD1625" s="243"/>
      <c r="BE1625" s="243"/>
      <c r="BF1625" s="243"/>
      <c r="BG1625" s="243"/>
      <c r="BH1625" s="244"/>
      <c r="BJ1625" s="173"/>
      <c r="BK1625" s="173"/>
      <c r="BL1625" s="173"/>
      <c r="BM1625" s="173"/>
      <c r="BN1625" s="173"/>
      <c r="BY1625"/>
      <c r="BZ1625"/>
      <c r="CA1625"/>
      <c r="CB1625"/>
      <c r="CC1625"/>
    </row>
    <row r="1626" spans="1:81" ht="15" customHeight="1" x14ac:dyDescent="0.2">
      <c r="A1626" s="245"/>
      <c r="B1626" s="246"/>
      <c r="C1626" s="246"/>
      <c r="D1626" s="246"/>
      <c r="E1626" s="246"/>
      <c r="F1626" s="246"/>
      <c r="G1626" s="246"/>
      <c r="H1626" s="246"/>
      <c r="I1626" s="246"/>
      <c r="J1626" s="246"/>
      <c r="K1626" s="246"/>
      <c r="L1626" s="246"/>
      <c r="M1626" s="246"/>
      <c r="N1626" s="246"/>
      <c r="O1626" s="246"/>
      <c r="P1626" s="246"/>
      <c r="Q1626" s="246"/>
      <c r="R1626" s="246"/>
      <c r="S1626" s="246"/>
      <c r="T1626" s="246"/>
      <c r="U1626" s="246"/>
      <c r="V1626" s="246"/>
      <c r="W1626" s="246"/>
      <c r="X1626" s="247"/>
      <c r="Y1626" s="245"/>
      <c r="Z1626" s="246"/>
      <c r="AA1626" s="246"/>
      <c r="AB1626" s="246"/>
      <c r="AC1626" s="246"/>
      <c r="AD1626" s="246"/>
      <c r="AE1626" s="246"/>
      <c r="AF1626" s="246"/>
      <c r="AG1626" s="246"/>
      <c r="AH1626" s="246"/>
      <c r="AI1626" s="246"/>
      <c r="AJ1626" s="246"/>
      <c r="AK1626" s="246"/>
      <c r="AL1626" s="246"/>
      <c r="AM1626" s="246"/>
      <c r="AN1626" s="246"/>
      <c r="AO1626" s="246"/>
      <c r="AP1626" s="246"/>
      <c r="AQ1626" s="246"/>
      <c r="AR1626" s="247"/>
      <c r="AS1626" s="245"/>
      <c r="AT1626" s="246"/>
      <c r="AU1626" s="246"/>
      <c r="AV1626" s="246"/>
      <c r="AW1626" s="246"/>
      <c r="AX1626" s="246"/>
      <c r="AY1626" s="246"/>
      <c r="AZ1626" s="246"/>
      <c r="BA1626" s="246"/>
      <c r="BB1626" s="246"/>
      <c r="BC1626" s="246"/>
      <c r="BD1626" s="246"/>
      <c r="BE1626" s="246"/>
      <c r="BF1626" s="246"/>
      <c r="BG1626" s="246"/>
      <c r="BH1626" s="247"/>
    </row>
    <row r="1627" spans="1:81" ht="15" customHeight="1" x14ac:dyDescent="0.2">
      <c r="A1627" s="245"/>
      <c r="B1627" s="246"/>
      <c r="C1627" s="246"/>
      <c r="D1627" s="246"/>
      <c r="E1627" s="246"/>
      <c r="F1627" s="246"/>
      <c r="G1627" s="246"/>
      <c r="H1627" s="246"/>
      <c r="I1627" s="246"/>
      <c r="J1627" s="246"/>
      <c r="K1627" s="246"/>
      <c r="L1627" s="246"/>
      <c r="M1627" s="246"/>
      <c r="N1627" s="246"/>
      <c r="O1627" s="246"/>
      <c r="P1627" s="246"/>
      <c r="Q1627" s="246"/>
      <c r="R1627" s="246"/>
      <c r="S1627" s="246"/>
      <c r="T1627" s="246"/>
      <c r="U1627" s="246"/>
      <c r="V1627" s="246"/>
      <c r="W1627" s="246"/>
      <c r="X1627" s="247"/>
      <c r="Y1627" s="245"/>
      <c r="Z1627" s="246"/>
      <c r="AA1627" s="246"/>
      <c r="AB1627" s="246"/>
      <c r="AC1627" s="246"/>
      <c r="AD1627" s="246"/>
      <c r="AE1627" s="246"/>
      <c r="AF1627" s="246"/>
      <c r="AG1627" s="246"/>
      <c r="AH1627" s="246"/>
      <c r="AI1627" s="246"/>
      <c r="AJ1627" s="246"/>
      <c r="AK1627" s="246"/>
      <c r="AL1627" s="246"/>
      <c r="AM1627" s="246"/>
      <c r="AN1627" s="246"/>
      <c r="AO1627" s="246"/>
      <c r="AP1627" s="246"/>
      <c r="AQ1627" s="246"/>
      <c r="AR1627" s="247"/>
      <c r="AS1627" s="245"/>
      <c r="AT1627" s="246"/>
      <c r="AU1627" s="246"/>
      <c r="AV1627" s="246"/>
      <c r="AW1627" s="246"/>
      <c r="AX1627" s="246"/>
      <c r="AY1627" s="246"/>
      <c r="AZ1627" s="246"/>
      <c r="BA1627" s="246"/>
      <c r="BB1627" s="246"/>
      <c r="BC1627" s="246"/>
      <c r="BD1627" s="246"/>
      <c r="BE1627" s="246"/>
      <c r="BF1627" s="246"/>
      <c r="BG1627" s="246"/>
      <c r="BH1627" s="247"/>
    </row>
    <row r="1628" spans="1:81" ht="15" customHeight="1" x14ac:dyDescent="0.2">
      <c r="A1628" s="245"/>
      <c r="B1628" s="246"/>
      <c r="C1628" s="246"/>
      <c r="D1628" s="246"/>
      <c r="E1628" s="246"/>
      <c r="F1628" s="246"/>
      <c r="G1628" s="246"/>
      <c r="H1628" s="246"/>
      <c r="I1628" s="246"/>
      <c r="J1628" s="246"/>
      <c r="K1628" s="246"/>
      <c r="L1628" s="246"/>
      <c r="M1628" s="246"/>
      <c r="N1628" s="246"/>
      <c r="O1628" s="246"/>
      <c r="P1628" s="246"/>
      <c r="Q1628" s="246"/>
      <c r="R1628" s="246"/>
      <c r="S1628" s="246"/>
      <c r="T1628" s="246"/>
      <c r="U1628" s="246"/>
      <c r="V1628" s="246"/>
      <c r="W1628" s="246"/>
      <c r="X1628" s="247"/>
      <c r="Y1628" s="245"/>
      <c r="Z1628" s="246"/>
      <c r="AA1628" s="246"/>
      <c r="AB1628" s="246"/>
      <c r="AC1628" s="246"/>
      <c r="AD1628" s="246"/>
      <c r="AE1628" s="246"/>
      <c r="AF1628" s="246"/>
      <c r="AG1628" s="246"/>
      <c r="AH1628" s="246"/>
      <c r="AI1628" s="246"/>
      <c r="AJ1628" s="246"/>
      <c r="AK1628" s="246"/>
      <c r="AL1628" s="246"/>
      <c r="AM1628" s="246"/>
      <c r="AN1628" s="246"/>
      <c r="AO1628" s="246"/>
      <c r="AP1628" s="246"/>
      <c r="AQ1628" s="246"/>
      <c r="AR1628" s="247"/>
      <c r="AS1628" s="245"/>
      <c r="AT1628" s="246"/>
      <c r="AU1628" s="246"/>
      <c r="AV1628" s="246"/>
      <c r="AW1628" s="246"/>
      <c r="AX1628" s="246"/>
      <c r="AY1628" s="246"/>
      <c r="AZ1628" s="246"/>
      <c r="BA1628" s="246"/>
      <c r="BB1628" s="246"/>
      <c r="BC1628" s="246"/>
      <c r="BD1628" s="246"/>
      <c r="BE1628" s="246"/>
      <c r="BF1628" s="246"/>
      <c r="BG1628" s="246"/>
      <c r="BH1628" s="247"/>
    </row>
    <row r="1629" spans="1:81" ht="15" customHeight="1" x14ac:dyDescent="0.2">
      <c r="A1629" s="245"/>
      <c r="B1629" s="246"/>
      <c r="C1629" s="246"/>
      <c r="D1629" s="246"/>
      <c r="E1629" s="246"/>
      <c r="F1629" s="246"/>
      <c r="G1629" s="246"/>
      <c r="H1629" s="246"/>
      <c r="I1629" s="246"/>
      <c r="J1629" s="246"/>
      <c r="K1629" s="246"/>
      <c r="L1629" s="246"/>
      <c r="M1629" s="246"/>
      <c r="N1629" s="246"/>
      <c r="O1629" s="246"/>
      <c r="P1629" s="246"/>
      <c r="Q1629" s="246"/>
      <c r="R1629" s="246"/>
      <c r="S1629" s="246"/>
      <c r="T1629" s="246"/>
      <c r="U1629" s="246"/>
      <c r="V1629" s="246"/>
      <c r="W1629" s="246"/>
      <c r="X1629" s="247"/>
      <c r="Y1629" s="245"/>
      <c r="Z1629" s="246"/>
      <c r="AA1629" s="246"/>
      <c r="AB1629" s="246"/>
      <c r="AC1629" s="246"/>
      <c r="AD1629" s="246"/>
      <c r="AE1629" s="246"/>
      <c r="AF1629" s="246"/>
      <c r="AG1629" s="246"/>
      <c r="AH1629" s="246"/>
      <c r="AI1629" s="246"/>
      <c r="AJ1629" s="246"/>
      <c r="AK1629" s="246"/>
      <c r="AL1629" s="246"/>
      <c r="AM1629" s="246"/>
      <c r="AN1629" s="246"/>
      <c r="AO1629" s="246"/>
      <c r="AP1629" s="246"/>
      <c r="AQ1629" s="246"/>
      <c r="AR1629" s="247"/>
      <c r="AS1629" s="245"/>
      <c r="AT1629" s="246"/>
      <c r="AU1629" s="246"/>
      <c r="AV1629" s="246"/>
      <c r="AW1629" s="246"/>
      <c r="AX1629" s="246"/>
      <c r="AY1629" s="246"/>
      <c r="AZ1629" s="246"/>
      <c r="BA1629" s="246"/>
      <c r="BB1629" s="246"/>
      <c r="BC1629" s="246"/>
      <c r="BD1629" s="246"/>
      <c r="BE1629" s="246"/>
      <c r="BF1629" s="246"/>
      <c r="BG1629" s="246"/>
      <c r="BH1629" s="247"/>
    </row>
    <row r="1630" spans="1:81" ht="48" customHeight="1" x14ac:dyDescent="0.2">
      <c r="A1630" s="248"/>
      <c r="B1630" s="249"/>
      <c r="C1630" s="249"/>
      <c r="D1630" s="249"/>
      <c r="E1630" s="249"/>
      <c r="F1630" s="249"/>
      <c r="G1630" s="249"/>
      <c r="H1630" s="249"/>
      <c r="I1630" s="249"/>
      <c r="J1630" s="249"/>
      <c r="K1630" s="249"/>
      <c r="L1630" s="249"/>
      <c r="M1630" s="249"/>
      <c r="N1630" s="249"/>
      <c r="O1630" s="249"/>
      <c r="P1630" s="249"/>
      <c r="Q1630" s="249"/>
      <c r="R1630" s="249"/>
      <c r="S1630" s="249"/>
      <c r="T1630" s="249"/>
      <c r="U1630" s="249"/>
      <c r="V1630" s="249"/>
      <c r="W1630" s="249"/>
      <c r="X1630" s="250"/>
      <c r="Y1630" s="248"/>
      <c r="Z1630" s="249"/>
      <c r="AA1630" s="249"/>
      <c r="AB1630" s="249"/>
      <c r="AC1630" s="249"/>
      <c r="AD1630" s="249"/>
      <c r="AE1630" s="249"/>
      <c r="AF1630" s="249"/>
      <c r="AG1630" s="249"/>
      <c r="AH1630" s="249"/>
      <c r="AI1630" s="249"/>
      <c r="AJ1630" s="249"/>
      <c r="AK1630" s="249"/>
      <c r="AL1630" s="249"/>
      <c r="AM1630" s="249"/>
      <c r="AN1630" s="249"/>
      <c r="AO1630" s="249"/>
      <c r="AP1630" s="249"/>
      <c r="AQ1630" s="249"/>
      <c r="AR1630" s="250"/>
      <c r="AS1630" s="248"/>
      <c r="AT1630" s="249"/>
      <c r="AU1630" s="249"/>
      <c r="AV1630" s="249"/>
      <c r="AW1630" s="249"/>
      <c r="AX1630" s="249"/>
      <c r="AY1630" s="249"/>
      <c r="AZ1630" s="249"/>
      <c r="BA1630" s="249"/>
      <c r="BB1630" s="249"/>
      <c r="BC1630" s="249"/>
      <c r="BD1630" s="249"/>
      <c r="BE1630" s="249"/>
      <c r="BF1630" s="249"/>
      <c r="BG1630" s="249"/>
      <c r="BH1630" s="250"/>
    </row>
    <row r="1631" spans="1:81" ht="15" customHeight="1" x14ac:dyDescent="0.2">
      <c r="A1631" s="176"/>
      <c r="B1631" s="179"/>
      <c r="C1631" s="179"/>
      <c r="D1631" s="179"/>
      <c r="E1631" s="179"/>
      <c r="F1631" s="179"/>
      <c r="G1631" s="179"/>
      <c r="H1631" s="179"/>
      <c r="I1631" s="179"/>
      <c r="J1631" s="179"/>
      <c r="K1631" s="179"/>
      <c r="L1631" s="179"/>
      <c r="M1631" s="179"/>
      <c r="N1631" s="174"/>
    </row>
    <row r="1632" spans="1:81" ht="15" customHeight="1" x14ac:dyDescent="0.2">
      <c r="A1632" s="176"/>
      <c r="B1632" s="179"/>
      <c r="C1632" s="179"/>
      <c r="D1632" s="179"/>
      <c r="E1632" s="179"/>
      <c r="F1632" s="179"/>
      <c r="G1632" s="179"/>
      <c r="H1632" s="179"/>
      <c r="I1632" s="179"/>
      <c r="J1632" s="179"/>
      <c r="K1632" s="179"/>
      <c r="L1632" s="179"/>
      <c r="M1632" s="179"/>
      <c r="N1632" s="174"/>
    </row>
    <row r="1633" spans="1:14" ht="15" customHeight="1" x14ac:dyDescent="0.2">
      <c r="A1633" s="176"/>
      <c r="B1633" s="179"/>
      <c r="C1633" s="179"/>
      <c r="D1633" s="179"/>
      <c r="E1633" s="179"/>
      <c r="F1633" s="179"/>
      <c r="G1633" s="179"/>
      <c r="H1633" s="179"/>
      <c r="I1633" s="179"/>
      <c r="J1633" s="179"/>
      <c r="K1633" s="179"/>
      <c r="L1633" s="179"/>
      <c r="M1633" s="179"/>
      <c r="N1633" s="174"/>
    </row>
    <row r="1634" spans="1:14" ht="15" customHeight="1" x14ac:dyDescent="0.2">
      <c r="A1634" s="176"/>
      <c r="B1634" s="174"/>
      <c r="C1634" s="174"/>
      <c r="D1634" s="174"/>
      <c r="E1634" s="174"/>
      <c r="F1634" s="174"/>
      <c r="G1634" s="174"/>
      <c r="H1634" s="174"/>
      <c r="I1634" s="174"/>
      <c r="J1634" s="174"/>
      <c r="K1634" s="174"/>
      <c r="L1634" s="174"/>
      <c r="M1634" s="174"/>
    </row>
  </sheetData>
  <protectedRanges>
    <protectedRange sqref="B2:F3" name="Rango8"/>
    <protectedRange sqref="BD2:BE3" name="Rango8_4"/>
  </protectedRanges>
  <mergeCells count="21586">
    <mergeCell ref="K1416:M1416"/>
    <mergeCell ref="N1416:P1416"/>
    <mergeCell ref="B1417:J1417"/>
    <mergeCell ref="K1417:M1417"/>
    <mergeCell ref="B1440:J1440"/>
    <mergeCell ref="K1440:M1440"/>
    <mergeCell ref="N1440:P1440"/>
    <mergeCell ref="B1441:J1441"/>
    <mergeCell ref="K1441:M1441"/>
    <mergeCell ref="N1441:P1441"/>
    <mergeCell ref="B1443:P1444"/>
    <mergeCell ref="B1445:J1445"/>
    <mergeCell ref="K1445:M1445"/>
    <mergeCell ref="N1445:P1445"/>
    <mergeCell ref="B1446:J1446"/>
    <mergeCell ref="K1446:M1446"/>
    <mergeCell ref="N1446:P1446"/>
    <mergeCell ref="B1447:J1447"/>
    <mergeCell ref="K1447:M1447"/>
    <mergeCell ref="N1447:P1447"/>
    <mergeCell ref="B1448:J1448"/>
    <mergeCell ref="K1448:M1448"/>
    <mergeCell ref="N1448:P1448"/>
    <mergeCell ref="B1449:J1449"/>
    <mergeCell ref="K1449:M1449"/>
    <mergeCell ref="N1449:P1449"/>
    <mergeCell ref="B1422:J1422"/>
    <mergeCell ref="K1422:M1422"/>
    <mergeCell ref="N1422:P1422"/>
    <mergeCell ref="B1423:J1423"/>
    <mergeCell ref="K1423:M1423"/>
    <mergeCell ref="N1423:P1423"/>
    <mergeCell ref="B1424:J1424"/>
    <mergeCell ref="K1424:M1424"/>
    <mergeCell ref="N1424:P1424"/>
    <mergeCell ref="B1425:J1425"/>
    <mergeCell ref="K1425:M1425"/>
    <mergeCell ref="N1425:P1425"/>
    <mergeCell ref="B1427:P1428"/>
    <mergeCell ref="B1429:J1429"/>
    <mergeCell ref="K1429:M1429"/>
    <mergeCell ref="N1429:P1429"/>
    <mergeCell ref="B1430:J1430"/>
    <mergeCell ref="K1430:M1430"/>
    <mergeCell ref="N1430:P1430"/>
    <mergeCell ref="B1431:J1431"/>
    <mergeCell ref="K1431:M1431"/>
    <mergeCell ref="N1431:P1431"/>
    <mergeCell ref="B1432:J1432"/>
    <mergeCell ref="K1432:M1432"/>
    <mergeCell ref="N1432:P1432"/>
    <mergeCell ref="B1433:J1433"/>
    <mergeCell ref="K1433:M1433"/>
    <mergeCell ref="N1433:P1433"/>
    <mergeCell ref="B1435:P1436"/>
    <mergeCell ref="B1437:J1437"/>
    <mergeCell ref="K1437:M1437"/>
    <mergeCell ref="N1437:P1437"/>
    <mergeCell ref="B1438:J1438"/>
    <mergeCell ref="K1438:M1438"/>
    <mergeCell ref="N1438:P1438"/>
    <mergeCell ref="B1439:J1439"/>
    <mergeCell ref="K1439:M1439"/>
    <mergeCell ref="N1439:P1439"/>
    <mergeCell ref="N1417:P1417"/>
    <mergeCell ref="B1419:P1420"/>
    <mergeCell ref="B1421:J1421"/>
    <mergeCell ref="K1421:M1421"/>
    <mergeCell ref="N1421:P1421"/>
    <mergeCell ref="B1387:P1388"/>
    <mergeCell ref="B1389:J1389"/>
    <mergeCell ref="K1389:M1389"/>
    <mergeCell ref="N1389:P1389"/>
    <mergeCell ref="B1390:J1390"/>
    <mergeCell ref="K1390:M1390"/>
    <mergeCell ref="N1390:P1390"/>
    <mergeCell ref="B1391:J1391"/>
    <mergeCell ref="K1391:M1391"/>
    <mergeCell ref="N1391:P1391"/>
    <mergeCell ref="B1392:J1392"/>
    <mergeCell ref="K1392:M1392"/>
    <mergeCell ref="N1392:P1392"/>
    <mergeCell ref="B1393:J1393"/>
    <mergeCell ref="K1393:M1393"/>
    <mergeCell ref="N1393:P1393"/>
    <mergeCell ref="B1395:P1396"/>
    <mergeCell ref="B1397:J1397"/>
    <mergeCell ref="K1397:M1397"/>
    <mergeCell ref="N1397:P1397"/>
    <mergeCell ref="B1398:J1398"/>
    <mergeCell ref="K1398:M1398"/>
    <mergeCell ref="N1398:P1398"/>
    <mergeCell ref="B1399:J1399"/>
    <mergeCell ref="K1399:M1399"/>
    <mergeCell ref="N1399:P1399"/>
    <mergeCell ref="B1400:J1400"/>
    <mergeCell ref="K1400:M1400"/>
    <mergeCell ref="N1400:P1400"/>
    <mergeCell ref="B1401:J1401"/>
    <mergeCell ref="K1401:M1401"/>
    <mergeCell ref="N1401:P1401"/>
    <mergeCell ref="B1403:P1404"/>
    <mergeCell ref="B1405:J1405"/>
    <mergeCell ref="K1405:M1405"/>
    <mergeCell ref="N1405:P1405"/>
    <mergeCell ref="B1406:J1406"/>
    <mergeCell ref="K1406:M1406"/>
    <mergeCell ref="N1406:P1406"/>
    <mergeCell ref="B1407:J1407"/>
    <mergeCell ref="K1407:M1407"/>
    <mergeCell ref="N1407:P1407"/>
    <mergeCell ref="B1408:J1408"/>
    <mergeCell ref="K1408:M1408"/>
    <mergeCell ref="N1408:P1408"/>
    <mergeCell ref="B1409:J1409"/>
    <mergeCell ref="K1409:M1409"/>
    <mergeCell ref="N1409:P1409"/>
    <mergeCell ref="B1411:P1412"/>
    <mergeCell ref="B1413:J1413"/>
    <mergeCell ref="K1413:M1413"/>
    <mergeCell ref="N1413:P1413"/>
    <mergeCell ref="B1414:J1414"/>
    <mergeCell ref="K1414:M1414"/>
    <mergeCell ref="N1414:P1414"/>
    <mergeCell ref="B1415:J1415"/>
    <mergeCell ref="K1415:M1415"/>
    <mergeCell ref="N1415:P1415"/>
    <mergeCell ref="B1416:J1416"/>
    <mergeCell ref="B1373:J1373"/>
    <mergeCell ref="B1374:J1374"/>
    <mergeCell ref="B1375:J1375"/>
    <mergeCell ref="B1376:J1376"/>
    <mergeCell ref="B1377:J1377"/>
    <mergeCell ref="K1377:M1377"/>
    <mergeCell ref="B1371:P1372"/>
    <mergeCell ref="N1373:P1373"/>
    <mergeCell ref="N1374:P1374"/>
    <mergeCell ref="N1375:P1375"/>
    <mergeCell ref="N1376:P1376"/>
    <mergeCell ref="N1377:P1377"/>
    <mergeCell ref="B1379:P1380"/>
    <mergeCell ref="B1381:J1381"/>
    <mergeCell ref="K1381:M1381"/>
    <mergeCell ref="N1381:P1381"/>
    <mergeCell ref="B1382:J1382"/>
    <mergeCell ref="K1382:M1382"/>
    <mergeCell ref="N1382:P1382"/>
    <mergeCell ref="B1383:J1383"/>
    <mergeCell ref="K1383:M1383"/>
    <mergeCell ref="N1383:P1383"/>
    <mergeCell ref="B1384:J1384"/>
    <mergeCell ref="K1384:M1384"/>
    <mergeCell ref="N1384:P1384"/>
    <mergeCell ref="B1385:J1385"/>
    <mergeCell ref="K1385:M1385"/>
    <mergeCell ref="N1385:P1385"/>
    <mergeCell ref="AZ488:BA488"/>
    <mergeCell ref="BB488:BE488"/>
    <mergeCell ref="BF488:BI488"/>
    <mergeCell ref="BJ488:BS488"/>
    <mergeCell ref="BT488:BW488"/>
    <mergeCell ref="B488:C488"/>
    <mergeCell ref="D488:E488"/>
    <mergeCell ref="F488:I488"/>
    <mergeCell ref="J488:M488"/>
    <mergeCell ref="N488:O488"/>
    <mergeCell ref="P488:Q488"/>
    <mergeCell ref="R488:U488"/>
    <mergeCell ref="V488:Y488"/>
    <mergeCell ref="Z488:AA488"/>
    <mergeCell ref="AB488:AC488"/>
    <mergeCell ref="AD488:AG488"/>
    <mergeCell ref="AH488:AK488"/>
    <mergeCell ref="AL488:AM488"/>
    <mergeCell ref="AN488:AO488"/>
    <mergeCell ref="AP488:AS488"/>
    <mergeCell ref="AT488:AW488"/>
    <mergeCell ref="AX488:AY488"/>
    <mergeCell ref="K1373:M1373"/>
    <mergeCell ref="K1374:M1374"/>
    <mergeCell ref="K1375:M1375"/>
    <mergeCell ref="K1376:M1376"/>
    <mergeCell ref="B493:C497"/>
    <mergeCell ref="D493:Q493"/>
    <mergeCell ref="R493:AB493"/>
    <mergeCell ref="AC493:BE493"/>
    <mergeCell ref="BF493:BM493"/>
    <mergeCell ref="BN493:BP498"/>
    <mergeCell ref="BQ493:BR498"/>
    <mergeCell ref="BS493:BW493"/>
    <mergeCell ref="D494:H497"/>
    <mergeCell ref="I494:M497"/>
    <mergeCell ref="N486:O486"/>
    <mergeCell ref="P486:Q486"/>
    <mergeCell ref="R486:U486"/>
    <mergeCell ref="V486:Y486"/>
    <mergeCell ref="Z486:AA486"/>
    <mergeCell ref="AB486:AC486"/>
    <mergeCell ref="AD486:AG486"/>
    <mergeCell ref="AH486:AK486"/>
    <mergeCell ref="AL486:AM486"/>
    <mergeCell ref="AN486:AO486"/>
    <mergeCell ref="AP486:AS486"/>
    <mergeCell ref="AT486:AW486"/>
    <mergeCell ref="AX486:AY486"/>
    <mergeCell ref="AZ484:BA484"/>
    <mergeCell ref="BB484:BE484"/>
    <mergeCell ref="BF484:BI484"/>
    <mergeCell ref="BJ484:BS484"/>
    <mergeCell ref="AB484:AC484"/>
    <mergeCell ref="AD484:AG484"/>
    <mergeCell ref="AH484:AK484"/>
    <mergeCell ref="AL484:AM484"/>
    <mergeCell ref="AN484:AO484"/>
    <mergeCell ref="AP484:AS484"/>
    <mergeCell ref="AT484:AW484"/>
    <mergeCell ref="AX484:AY484"/>
    <mergeCell ref="AZ486:BA486"/>
    <mergeCell ref="BB486:BE486"/>
    <mergeCell ref="BF486:BI486"/>
    <mergeCell ref="BJ486:BS486"/>
    <mergeCell ref="BT486:BU486"/>
    <mergeCell ref="BV486:BW486"/>
    <mergeCell ref="B487:C487"/>
    <mergeCell ref="D487:E487"/>
    <mergeCell ref="F487:I487"/>
    <mergeCell ref="J487:M487"/>
    <mergeCell ref="N487:O487"/>
    <mergeCell ref="P487:Q487"/>
    <mergeCell ref="R487:U487"/>
    <mergeCell ref="V487:Y487"/>
    <mergeCell ref="Z487:AA487"/>
    <mergeCell ref="AB487:AC487"/>
    <mergeCell ref="AD487:AG487"/>
    <mergeCell ref="AH487:AK487"/>
    <mergeCell ref="AL487:AM487"/>
    <mergeCell ref="AN487:AO487"/>
    <mergeCell ref="AP487:AS487"/>
    <mergeCell ref="AT487:AW487"/>
    <mergeCell ref="AX487:AY487"/>
    <mergeCell ref="AZ487:BA487"/>
    <mergeCell ref="BB487:BE487"/>
    <mergeCell ref="BF487:BI487"/>
    <mergeCell ref="BJ487:BS487"/>
    <mergeCell ref="BT487:BW487"/>
    <mergeCell ref="B486:C486"/>
    <mergeCell ref="D486:E486"/>
    <mergeCell ref="F486:I486"/>
    <mergeCell ref="J486:M486"/>
    <mergeCell ref="B483:C483"/>
    <mergeCell ref="D483:E483"/>
    <mergeCell ref="F483:I483"/>
    <mergeCell ref="J483:M483"/>
    <mergeCell ref="N483:O483"/>
    <mergeCell ref="P483:Q483"/>
    <mergeCell ref="R483:U483"/>
    <mergeCell ref="V483:Y483"/>
    <mergeCell ref="Z483:AA483"/>
    <mergeCell ref="AB483:AC483"/>
    <mergeCell ref="AD483:AG483"/>
    <mergeCell ref="AH483:AK483"/>
    <mergeCell ref="AL483:AM483"/>
    <mergeCell ref="AN483:AO483"/>
    <mergeCell ref="AP483:AS483"/>
    <mergeCell ref="AT483:AW483"/>
    <mergeCell ref="AX483:AY483"/>
    <mergeCell ref="AZ483:BA483"/>
    <mergeCell ref="BB483:BE483"/>
    <mergeCell ref="BF483:BI483"/>
    <mergeCell ref="BJ483:BS483"/>
    <mergeCell ref="BT483:BW483"/>
    <mergeCell ref="B482:C482"/>
    <mergeCell ref="D482:E482"/>
    <mergeCell ref="F482:I482"/>
    <mergeCell ref="J482:M482"/>
    <mergeCell ref="N482:O482"/>
    <mergeCell ref="BT484:BW484"/>
    <mergeCell ref="B485:C485"/>
    <mergeCell ref="D485:E485"/>
    <mergeCell ref="F485:I485"/>
    <mergeCell ref="J485:M485"/>
    <mergeCell ref="N485:O485"/>
    <mergeCell ref="P485:Q485"/>
    <mergeCell ref="R485:U485"/>
    <mergeCell ref="V485:Y485"/>
    <mergeCell ref="Z485:AA485"/>
    <mergeCell ref="AB485:AC485"/>
    <mergeCell ref="AD485:AG485"/>
    <mergeCell ref="AH485:AK485"/>
    <mergeCell ref="AL485:AM485"/>
    <mergeCell ref="AN485:AO485"/>
    <mergeCell ref="AP485:AS485"/>
    <mergeCell ref="AT485:AW485"/>
    <mergeCell ref="AX485:AY485"/>
    <mergeCell ref="AZ485:BA485"/>
    <mergeCell ref="BB485:BE485"/>
    <mergeCell ref="BF485:BI485"/>
    <mergeCell ref="BJ485:BS485"/>
    <mergeCell ref="BT485:BW485"/>
    <mergeCell ref="B484:C484"/>
    <mergeCell ref="D484:E484"/>
    <mergeCell ref="F484:I484"/>
    <mergeCell ref="J484:M484"/>
    <mergeCell ref="N484:O484"/>
    <mergeCell ref="P484:Q484"/>
    <mergeCell ref="R484:U484"/>
    <mergeCell ref="V484:Y484"/>
    <mergeCell ref="Z484:AA484"/>
    <mergeCell ref="AX481:AY481"/>
    <mergeCell ref="AZ481:BA481"/>
    <mergeCell ref="BB481:BE481"/>
    <mergeCell ref="BF481:BI481"/>
    <mergeCell ref="D478:H478"/>
    <mergeCell ref="I478:M478"/>
    <mergeCell ref="N478:Q478"/>
    <mergeCell ref="R478:T478"/>
    <mergeCell ref="U478:W478"/>
    <mergeCell ref="X478:Y478"/>
    <mergeCell ref="Z478:AB478"/>
    <mergeCell ref="AE478:AH478"/>
    <mergeCell ref="AK478:AN478"/>
    <mergeCell ref="AQ478:AT478"/>
    <mergeCell ref="AW478:AZ478"/>
    <mergeCell ref="BC478:BD478"/>
    <mergeCell ref="BF478:BH478"/>
    <mergeCell ref="BI478:BJ478"/>
    <mergeCell ref="P482:Q482"/>
    <mergeCell ref="R482:U482"/>
    <mergeCell ref="V482:Y482"/>
    <mergeCell ref="Z482:AA482"/>
    <mergeCell ref="AB482:AC482"/>
    <mergeCell ref="AD482:AG482"/>
    <mergeCell ref="AH482:AK482"/>
    <mergeCell ref="AL482:AM482"/>
    <mergeCell ref="AN482:AO482"/>
    <mergeCell ref="AP482:AS482"/>
    <mergeCell ref="AT482:AW482"/>
    <mergeCell ref="AX482:AY482"/>
    <mergeCell ref="BT478:BW478"/>
    <mergeCell ref="B479:BW479"/>
    <mergeCell ref="B480:BI480"/>
    <mergeCell ref="BJ480:BW481"/>
    <mergeCell ref="B481:C481"/>
    <mergeCell ref="D481:E481"/>
    <mergeCell ref="F481:I481"/>
    <mergeCell ref="J481:M481"/>
    <mergeCell ref="N481:O481"/>
    <mergeCell ref="P481:Q481"/>
    <mergeCell ref="R481:U481"/>
    <mergeCell ref="V481:Y481"/>
    <mergeCell ref="Z481:AA481"/>
    <mergeCell ref="AB481:AC481"/>
    <mergeCell ref="AD481:AG481"/>
    <mergeCell ref="AH481:AK481"/>
    <mergeCell ref="AL481:AM481"/>
    <mergeCell ref="AN481:AO481"/>
    <mergeCell ref="AP481:AS481"/>
    <mergeCell ref="AT481:AW481"/>
    <mergeCell ref="AZ482:BA482"/>
    <mergeCell ref="BB482:BE482"/>
    <mergeCell ref="BF482:BI482"/>
    <mergeCell ref="BJ482:BS482"/>
    <mergeCell ref="BT482:BW482"/>
    <mergeCell ref="AW476:AZ476"/>
    <mergeCell ref="BC476:BD476"/>
    <mergeCell ref="BF476:BH476"/>
    <mergeCell ref="BI476:BJ476"/>
    <mergeCell ref="BK476:BM476"/>
    <mergeCell ref="BN476:BP476"/>
    <mergeCell ref="BQ476:BR476"/>
    <mergeCell ref="BT474:BW474"/>
    <mergeCell ref="D475:H475"/>
    <mergeCell ref="I475:M475"/>
    <mergeCell ref="N475:Q475"/>
    <mergeCell ref="R475:T475"/>
    <mergeCell ref="U475:W475"/>
    <mergeCell ref="X475:Y475"/>
    <mergeCell ref="Z475:AB475"/>
    <mergeCell ref="AE475:AH475"/>
    <mergeCell ref="AK475:AN475"/>
    <mergeCell ref="AQ475:AT475"/>
    <mergeCell ref="AW475:AZ475"/>
    <mergeCell ref="BC475:BD475"/>
    <mergeCell ref="BF475:BH475"/>
    <mergeCell ref="BI475:BJ475"/>
    <mergeCell ref="BK475:BM475"/>
    <mergeCell ref="BN475:BP475"/>
    <mergeCell ref="BQ475:BR475"/>
    <mergeCell ref="BT475:BW475"/>
    <mergeCell ref="D474:H474"/>
    <mergeCell ref="I474:M474"/>
    <mergeCell ref="N474:Q474"/>
    <mergeCell ref="R474:T474"/>
    <mergeCell ref="U474:W474"/>
    <mergeCell ref="X474:Y474"/>
    <mergeCell ref="BK478:BM478"/>
    <mergeCell ref="BN478:BP478"/>
    <mergeCell ref="BQ478:BR478"/>
    <mergeCell ref="BT476:BW476"/>
    <mergeCell ref="D477:H477"/>
    <mergeCell ref="I477:M477"/>
    <mergeCell ref="N477:Q477"/>
    <mergeCell ref="R477:T477"/>
    <mergeCell ref="U477:W477"/>
    <mergeCell ref="X477:Y477"/>
    <mergeCell ref="Z477:AB477"/>
    <mergeCell ref="AE477:AH477"/>
    <mergeCell ref="AK477:AN477"/>
    <mergeCell ref="AQ477:AT477"/>
    <mergeCell ref="AW477:AZ477"/>
    <mergeCell ref="BC477:BD477"/>
    <mergeCell ref="BF477:BH477"/>
    <mergeCell ref="BI477:BJ477"/>
    <mergeCell ref="BK477:BM477"/>
    <mergeCell ref="BN477:BP477"/>
    <mergeCell ref="BQ477:BR477"/>
    <mergeCell ref="BT477:BW477"/>
    <mergeCell ref="D476:H476"/>
    <mergeCell ref="I476:M476"/>
    <mergeCell ref="N476:Q476"/>
    <mergeCell ref="R476:T476"/>
    <mergeCell ref="U476:W476"/>
    <mergeCell ref="X476:Y476"/>
    <mergeCell ref="Z476:AB476"/>
    <mergeCell ref="AE476:AH476"/>
    <mergeCell ref="AK476:AN476"/>
    <mergeCell ref="AQ476:AT476"/>
    <mergeCell ref="N472:Q472"/>
    <mergeCell ref="R472:T472"/>
    <mergeCell ref="U472:W472"/>
    <mergeCell ref="X472:Y472"/>
    <mergeCell ref="Z472:AB472"/>
    <mergeCell ref="AE472:AH472"/>
    <mergeCell ref="AK472:AN472"/>
    <mergeCell ref="AQ472:AT472"/>
    <mergeCell ref="AW472:AZ472"/>
    <mergeCell ref="BC472:BD472"/>
    <mergeCell ref="BF472:BH472"/>
    <mergeCell ref="BI472:BJ472"/>
    <mergeCell ref="BK472:BM472"/>
    <mergeCell ref="BN472:BP472"/>
    <mergeCell ref="BQ472:BR472"/>
    <mergeCell ref="BT470:BW470"/>
    <mergeCell ref="D471:H471"/>
    <mergeCell ref="I471:M471"/>
    <mergeCell ref="N471:Q471"/>
    <mergeCell ref="R471:T471"/>
    <mergeCell ref="U471:W471"/>
    <mergeCell ref="X471:Y471"/>
    <mergeCell ref="Z471:AB471"/>
    <mergeCell ref="AE471:AH471"/>
    <mergeCell ref="AK471:AN471"/>
    <mergeCell ref="AQ471:AT471"/>
    <mergeCell ref="AW471:AZ471"/>
    <mergeCell ref="BC471:BD471"/>
    <mergeCell ref="BF471:BH471"/>
    <mergeCell ref="BI471:BJ471"/>
    <mergeCell ref="BK471:BM471"/>
    <mergeCell ref="BN471:BP471"/>
    <mergeCell ref="Z474:AB474"/>
    <mergeCell ref="AE474:AH474"/>
    <mergeCell ref="AK474:AN474"/>
    <mergeCell ref="AQ474:AT474"/>
    <mergeCell ref="AW474:AZ474"/>
    <mergeCell ref="BC474:BD474"/>
    <mergeCell ref="BF474:BH474"/>
    <mergeCell ref="BI474:BJ474"/>
    <mergeCell ref="BK474:BM474"/>
    <mergeCell ref="BN474:BP474"/>
    <mergeCell ref="BQ474:BR474"/>
    <mergeCell ref="BT472:BW472"/>
    <mergeCell ref="D473:H473"/>
    <mergeCell ref="I473:M473"/>
    <mergeCell ref="N473:Q473"/>
    <mergeCell ref="R473:T473"/>
    <mergeCell ref="U473:W473"/>
    <mergeCell ref="X473:Y473"/>
    <mergeCell ref="Z473:AB473"/>
    <mergeCell ref="AE473:AH473"/>
    <mergeCell ref="AK473:AN473"/>
    <mergeCell ref="AQ473:AT473"/>
    <mergeCell ref="AW473:AZ473"/>
    <mergeCell ref="BC473:BD473"/>
    <mergeCell ref="BF473:BH473"/>
    <mergeCell ref="BI473:BJ473"/>
    <mergeCell ref="BK473:BM473"/>
    <mergeCell ref="BN473:BP473"/>
    <mergeCell ref="BQ473:BR473"/>
    <mergeCell ref="BT473:BW473"/>
    <mergeCell ref="D472:H472"/>
    <mergeCell ref="I472:M472"/>
    <mergeCell ref="BT468:BW468"/>
    <mergeCell ref="D469:H469"/>
    <mergeCell ref="I469:M469"/>
    <mergeCell ref="N469:Q469"/>
    <mergeCell ref="R469:T469"/>
    <mergeCell ref="U469:W469"/>
    <mergeCell ref="X469:Y469"/>
    <mergeCell ref="Z469:AB469"/>
    <mergeCell ref="AE469:AH469"/>
    <mergeCell ref="AK469:AN469"/>
    <mergeCell ref="AQ469:AT469"/>
    <mergeCell ref="AW469:AZ469"/>
    <mergeCell ref="BC469:BD469"/>
    <mergeCell ref="BF469:BH469"/>
    <mergeCell ref="BI469:BJ469"/>
    <mergeCell ref="BK469:BM469"/>
    <mergeCell ref="BN469:BP469"/>
    <mergeCell ref="BQ469:BR469"/>
    <mergeCell ref="BT469:BW469"/>
    <mergeCell ref="D468:H468"/>
    <mergeCell ref="I468:M468"/>
    <mergeCell ref="N468:Q468"/>
    <mergeCell ref="R468:T468"/>
    <mergeCell ref="U468:W468"/>
    <mergeCell ref="X468:Y468"/>
    <mergeCell ref="Z468:AB468"/>
    <mergeCell ref="AE468:AH468"/>
    <mergeCell ref="AK468:AN468"/>
    <mergeCell ref="AQ468:AT468"/>
    <mergeCell ref="AW468:AZ468"/>
    <mergeCell ref="BC468:BD468"/>
    <mergeCell ref="BF468:BH468"/>
    <mergeCell ref="BQ471:BR471"/>
    <mergeCell ref="BT471:BW471"/>
    <mergeCell ref="D470:H470"/>
    <mergeCell ref="I470:M470"/>
    <mergeCell ref="N470:Q470"/>
    <mergeCell ref="R470:T470"/>
    <mergeCell ref="U470:W470"/>
    <mergeCell ref="X470:Y470"/>
    <mergeCell ref="Z470:AB470"/>
    <mergeCell ref="AE470:AH470"/>
    <mergeCell ref="AK470:AN470"/>
    <mergeCell ref="AQ470:AT470"/>
    <mergeCell ref="AW470:AZ470"/>
    <mergeCell ref="BC470:BD470"/>
    <mergeCell ref="BF470:BH470"/>
    <mergeCell ref="BI470:BJ470"/>
    <mergeCell ref="BK470:BM470"/>
    <mergeCell ref="BN470:BP470"/>
    <mergeCell ref="BQ470:BR470"/>
    <mergeCell ref="AQ466:AT466"/>
    <mergeCell ref="AW466:AZ466"/>
    <mergeCell ref="BC466:BD466"/>
    <mergeCell ref="BF466:BH466"/>
    <mergeCell ref="BI466:BJ466"/>
    <mergeCell ref="BK466:BM466"/>
    <mergeCell ref="BN466:BP466"/>
    <mergeCell ref="BQ466:BR466"/>
    <mergeCell ref="BT464:BW464"/>
    <mergeCell ref="D465:H465"/>
    <mergeCell ref="I465:M465"/>
    <mergeCell ref="N465:Q465"/>
    <mergeCell ref="R465:T465"/>
    <mergeCell ref="U465:W465"/>
    <mergeCell ref="X465:Y465"/>
    <mergeCell ref="Z465:AB465"/>
    <mergeCell ref="AE465:AH465"/>
    <mergeCell ref="AK465:AN465"/>
    <mergeCell ref="AQ465:AT465"/>
    <mergeCell ref="AW465:AZ465"/>
    <mergeCell ref="BC465:BD465"/>
    <mergeCell ref="BF465:BH465"/>
    <mergeCell ref="BI465:BJ465"/>
    <mergeCell ref="BK465:BM465"/>
    <mergeCell ref="BN465:BP465"/>
    <mergeCell ref="BQ465:BR465"/>
    <mergeCell ref="BT465:BW465"/>
    <mergeCell ref="D464:H464"/>
    <mergeCell ref="I464:M464"/>
    <mergeCell ref="N464:Q464"/>
    <mergeCell ref="R464:T464"/>
    <mergeCell ref="U464:W464"/>
    <mergeCell ref="BI468:BJ468"/>
    <mergeCell ref="BK468:BM468"/>
    <mergeCell ref="BN468:BP468"/>
    <mergeCell ref="BQ468:BR468"/>
    <mergeCell ref="BT466:BW466"/>
    <mergeCell ref="D467:H467"/>
    <mergeCell ref="I467:M467"/>
    <mergeCell ref="N467:Q467"/>
    <mergeCell ref="R467:T467"/>
    <mergeCell ref="U467:W467"/>
    <mergeCell ref="X467:Y467"/>
    <mergeCell ref="Z467:AB467"/>
    <mergeCell ref="AE467:AH467"/>
    <mergeCell ref="AK467:AN467"/>
    <mergeCell ref="AQ467:AT467"/>
    <mergeCell ref="AW467:AZ467"/>
    <mergeCell ref="BC467:BD467"/>
    <mergeCell ref="BF467:BH467"/>
    <mergeCell ref="BI467:BJ467"/>
    <mergeCell ref="BK467:BM467"/>
    <mergeCell ref="BN467:BP467"/>
    <mergeCell ref="BQ467:BR467"/>
    <mergeCell ref="BT467:BW467"/>
    <mergeCell ref="D466:H466"/>
    <mergeCell ref="I466:M466"/>
    <mergeCell ref="N466:Q466"/>
    <mergeCell ref="R466:T466"/>
    <mergeCell ref="U466:W466"/>
    <mergeCell ref="X466:Y466"/>
    <mergeCell ref="Z466:AB466"/>
    <mergeCell ref="AE466:AH466"/>
    <mergeCell ref="AK466:AN466"/>
    <mergeCell ref="X464:Y464"/>
    <mergeCell ref="Z464:AB464"/>
    <mergeCell ref="AE464:AH464"/>
    <mergeCell ref="AK464:AN464"/>
    <mergeCell ref="AQ464:AT464"/>
    <mergeCell ref="AW464:AZ464"/>
    <mergeCell ref="BC464:BD464"/>
    <mergeCell ref="BF464:BH464"/>
    <mergeCell ref="BI464:BJ464"/>
    <mergeCell ref="BK464:BM464"/>
    <mergeCell ref="BN464:BP464"/>
    <mergeCell ref="BQ464:BR464"/>
    <mergeCell ref="BT462:BW462"/>
    <mergeCell ref="D463:H463"/>
    <mergeCell ref="I463:M463"/>
    <mergeCell ref="N463:Q463"/>
    <mergeCell ref="R463:T463"/>
    <mergeCell ref="U463:W463"/>
    <mergeCell ref="X463:Y463"/>
    <mergeCell ref="Z463:AB463"/>
    <mergeCell ref="AE463:AH463"/>
    <mergeCell ref="AK463:AN463"/>
    <mergeCell ref="AQ463:AT463"/>
    <mergeCell ref="AW463:AZ463"/>
    <mergeCell ref="BC463:BD463"/>
    <mergeCell ref="BF463:BH463"/>
    <mergeCell ref="BI463:BJ463"/>
    <mergeCell ref="BK463:BM463"/>
    <mergeCell ref="BN463:BP463"/>
    <mergeCell ref="BQ463:BR463"/>
    <mergeCell ref="BT463:BW463"/>
    <mergeCell ref="D462:H462"/>
    <mergeCell ref="D461:H461"/>
    <mergeCell ref="I461:M461"/>
    <mergeCell ref="N461:Q461"/>
    <mergeCell ref="R461:T461"/>
    <mergeCell ref="U461:W461"/>
    <mergeCell ref="X461:Y461"/>
    <mergeCell ref="Z461:AB461"/>
    <mergeCell ref="AE461:AH461"/>
    <mergeCell ref="AK461:AN461"/>
    <mergeCell ref="AQ461:AT461"/>
    <mergeCell ref="AW461:AZ461"/>
    <mergeCell ref="BC461:BD461"/>
    <mergeCell ref="BF461:BH461"/>
    <mergeCell ref="BI461:BJ461"/>
    <mergeCell ref="BK461:BM461"/>
    <mergeCell ref="BN461:BP461"/>
    <mergeCell ref="BQ461:BR461"/>
    <mergeCell ref="I462:M462"/>
    <mergeCell ref="N462:Q462"/>
    <mergeCell ref="R462:T462"/>
    <mergeCell ref="U462:W462"/>
    <mergeCell ref="X462:Y462"/>
    <mergeCell ref="Z462:AB462"/>
    <mergeCell ref="AE462:AH462"/>
    <mergeCell ref="AK462:AN462"/>
    <mergeCell ref="AQ462:AT462"/>
    <mergeCell ref="AW462:AZ462"/>
    <mergeCell ref="BC462:BD462"/>
    <mergeCell ref="BF462:BH462"/>
    <mergeCell ref="BI462:BJ462"/>
    <mergeCell ref="BK462:BM462"/>
    <mergeCell ref="BN462:BP462"/>
    <mergeCell ref="BQ462:BR462"/>
    <mergeCell ref="D459:H459"/>
    <mergeCell ref="I459:M459"/>
    <mergeCell ref="N459:Q459"/>
    <mergeCell ref="R459:T459"/>
    <mergeCell ref="U459:W459"/>
    <mergeCell ref="X459:Y459"/>
    <mergeCell ref="Z459:AB459"/>
    <mergeCell ref="AE459:AH459"/>
    <mergeCell ref="AK459:AN459"/>
    <mergeCell ref="AQ459:AT459"/>
    <mergeCell ref="AW459:AZ459"/>
    <mergeCell ref="BC459:BD459"/>
    <mergeCell ref="BF459:BH459"/>
    <mergeCell ref="BI459:BJ459"/>
    <mergeCell ref="BK459:BM459"/>
    <mergeCell ref="BN459:BP459"/>
    <mergeCell ref="BQ459:BR459"/>
    <mergeCell ref="BT459:BW459"/>
    <mergeCell ref="D458:H458"/>
    <mergeCell ref="I458:M458"/>
    <mergeCell ref="N458:Q458"/>
    <mergeCell ref="R458:T458"/>
    <mergeCell ref="U458:W458"/>
    <mergeCell ref="X458:Y458"/>
    <mergeCell ref="Z458:AB458"/>
    <mergeCell ref="AE458:AH458"/>
    <mergeCell ref="AK458:AN458"/>
    <mergeCell ref="AQ458:AT458"/>
    <mergeCell ref="AW458:AZ458"/>
    <mergeCell ref="BC458:BD458"/>
    <mergeCell ref="BF458:BH458"/>
    <mergeCell ref="D460:H460"/>
    <mergeCell ref="I460:M460"/>
    <mergeCell ref="N460:Q460"/>
    <mergeCell ref="R460:T460"/>
    <mergeCell ref="U460:W460"/>
    <mergeCell ref="X460:Y460"/>
    <mergeCell ref="Z460:AB460"/>
    <mergeCell ref="AE460:AH460"/>
    <mergeCell ref="AK460:AN460"/>
    <mergeCell ref="AQ460:AT460"/>
    <mergeCell ref="AW460:AZ460"/>
    <mergeCell ref="BC460:BD460"/>
    <mergeCell ref="BF460:BH460"/>
    <mergeCell ref="BI460:BJ460"/>
    <mergeCell ref="BK460:BM460"/>
    <mergeCell ref="BN460:BP460"/>
    <mergeCell ref="BQ460:BR460"/>
    <mergeCell ref="BT460:BW460"/>
    <mergeCell ref="BI458:BJ458"/>
    <mergeCell ref="BK458:BM458"/>
    <mergeCell ref="BN458:BP458"/>
    <mergeCell ref="BQ458:BR458"/>
    <mergeCell ref="BT461:BW461"/>
    <mergeCell ref="BT456:BW456"/>
    <mergeCell ref="D457:H457"/>
    <mergeCell ref="I457:M457"/>
    <mergeCell ref="N457:Q457"/>
    <mergeCell ref="R457:T457"/>
    <mergeCell ref="U457:W457"/>
    <mergeCell ref="X457:Y457"/>
    <mergeCell ref="Z457:AB457"/>
    <mergeCell ref="AE457:AH457"/>
    <mergeCell ref="AK457:AN457"/>
    <mergeCell ref="AQ457:AT457"/>
    <mergeCell ref="AW457:AZ457"/>
    <mergeCell ref="BC457:BD457"/>
    <mergeCell ref="BF457:BH457"/>
    <mergeCell ref="BI457:BJ457"/>
    <mergeCell ref="BK457:BM457"/>
    <mergeCell ref="BN457:BP457"/>
    <mergeCell ref="BQ457:BR457"/>
    <mergeCell ref="BT457:BW457"/>
    <mergeCell ref="D456:H456"/>
    <mergeCell ref="I456:M456"/>
    <mergeCell ref="N456:Q456"/>
    <mergeCell ref="R456:T456"/>
    <mergeCell ref="U456:W456"/>
    <mergeCell ref="X456:Y456"/>
    <mergeCell ref="Z456:AB456"/>
    <mergeCell ref="AE456:AH456"/>
    <mergeCell ref="AK456:AN456"/>
    <mergeCell ref="BT458:BW458"/>
    <mergeCell ref="Z454:AB454"/>
    <mergeCell ref="BF454:BH454"/>
    <mergeCell ref="BI454:BJ454"/>
    <mergeCell ref="B449:C453"/>
    <mergeCell ref="D449:Q449"/>
    <mergeCell ref="R449:AB449"/>
    <mergeCell ref="AC449:BE449"/>
    <mergeCell ref="BF449:BM449"/>
    <mergeCell ref="AQ456:AT456"/>
    <mergeCell ref="AW456:AZ456"/>
    <mergeCell ref="BC456:BD456"/>
    <mergeCell ref="BF456:BH456"/>
    <mergeCell ref="BI456:BJ456"/>
    <mergeCell ref="BK456:BM456"/>
    <mergeCell ref="BN456:BP456"/>
    <mergeCell ref="BQ456:BR456"/>
    <mergeCell ref="BK454:BM454"/>
    <mergeCell ref="BT454:BW454"/>
    <mergeCell ref="D455:H455"/>
    <mergeCell ref="I455:M455"/>
    <mergeCell ref="N455:Q455"/>
    <mergeCell ref="R455:T455"/>
    <mergeCell ref="U455:W455"/>
    <mergeCell ref="X455:Y455"/>
    <mergeCell ref="Z455:AB455"/>
    <mergeCell ref="AE455:AH455"/>
    <mergeCell ref="AK455:AN455"/>
    <mergeCell ref="AQ455:AT455"/>
    <mergeCell ref="AW455:AZ455"/>
    <mergeCell ref="BC455:BD455"/>
    <mergeCell ref="BF455:BH455"/>
    <mergeCell ref="BI455:BJ455"/>
    <mergeCell ref="BK455:BM455"/>
    <mergeCell ref="BN455:BP455"/>
    <mergeCell ref="BQ455:BR455"/>
    <mergeCell ref="BT455:BW455"/>
    <mergeCell ref="AP451:AP454"/>
    <mergeCell ref="AQ451:AT454"/>
    <mergeCell ref="AU451:AU454"/>
    <mergeCell ref="AV451:AV454"/>
    <mergeCell ref="B446:E446"/>
    <mergeCell ref="F446:G446"/>
    <mergeCell ref="H446:I446"/>
    <mergeCell ref="J446:AF446"/>
    <mergeCell ref="AG446:AP446"/>
    <mergeCell ref="AQ446:BG446"/>
    <mergeCell ref="BH446:BN446"/>
    <mergeCell ref="BO446:BS446"/>
    <mergeCell ref="BT446:BW446"/>
    <mergeCell ref="B447:E447"/>
    <mergeCell ref="F447:G447"/>
    <mergeCell ref="H447:I447"/>
    <mergeCell ref="J447:AF447"/>
    <mergeCell ref="AG447:AP447"/>
    <mergeCell ref="AQ447:BG447"/>
    <mergeCell ref="BH447:BN447"/>
    <mergeCell ref="BO447:BS447"/>
    <mergeCell ref="BT447:BW447"/>
    <mergeCell ref="B444:C444"/>
    <mergeCell ref="D444:E444"/>
    <mergeCell ref="F444:I444"/>
    <mergeCell ref="J444:M444"/>
    <mergeCell ref="N444:O444"/>
    <mergeCell ref="P444:Q444"/>
    <mergeCell ref="R444:U444"/>
    <mergeCell ref="V444:Y444"/>
    <mergeCell ref="BN449:BP454"/>
    <mergeCell ref="BQ449:BR454"/>
    <mergeCell ref="BS449:BW449"/>
    <mergeCell ref="D450:H453"/>
    <mergeCell ref="I450:M453"/>
    <mergeCell ref="N450:Q453"/>
    <mergeCell ref="R450:T453"/>
    <mergeCell ref="U450:W453"/>
    <mergeCell ref="X450:Y453"/>
    <mergeCell ref="Z450:AB453"/>
    <mergeCell ref="AC450:AH450"/>
    <mergeCell ref="AI450:AN450"/>
    <mergeCell ref="AO450:AT450"/>
    <mergeCell ref="AU450:AZ450"/>
    <mergeCell ref="BA450:BD450"/>
    <mergeCell ref="BE450:BE454"/>
    <mergeCell ref="BF450:BH453"/>
    <mergeCell ref="BI450:BM453"/>
    <mergeCell ref="BS450:BS453"/>
    <mergeCell ref="BT450:BW453"/>
    <mergeCell ref="AC451:AC454"/>
    <mergeCell ref="AD451:AD454"/>
    <mergeCell ref="AE451:AH454"/>
    <mergeCell ref="AI451:AI454"/>
    <mergeCell ref="AJ451:AJ454"/>
    <mergeCell ref="AK451:AN454"/>
    <mergeCell ref="AO451:AO454"/>
    <mergeCell ref="AW451:AZ454"/>
    <mergeCell ref="BA451:BA454"/>
    <mergeCell ref="BB451:BB454"/>
    <mergeCell ref="BC451:BD454"/>
    <mergeCell ref="D454:H454"/>
    <mergeCell ref="I454:M454"/>
    <mergeCell ref="N454:Q454"/>
    <mergeCell ref="R454:T454"/>
    <mergeCell ref="U454:W454"/>
    <mergeCell ref="X454:Y454"/>
    <mergeCell ref="AZ443:BA443"/>
    <mergeCell ref="BB443:BE443"/>
    <mergeCell ref="BF443:BI443"/>
    <mergeCell ref="BJ443:BS443"/>
    <mergeCell ref="BT443:BW443"/>
    <mergeCell ref="B442:C442"/>
    <mergeCell ref="D442:E442"/>
    <mergeCell ref="F442:I442"/>
    <mergeCell ref="J442:M442"/>
    <mergeCell ref="N442:O442"/>
    <mergeCell ref="P442:Q442"/>
    <mergeCell ref="R442:U442"/>
    <mergeCell ref="V442:Y442"/>
    <mergeCell ref="Z442:AA442"/>
    <mergeCell ref="AB442:AC442"/>
    <mergeCell ref="AD442:AG442"/>
    <mergeCell ref="AH442:AK442"/>
    <mergeCell ref="AL442:AM442"/>
    <mergeCell ref="AN442:AO442"/>
    <mergeCell ref="AP442:AS442"/>
    <mergeCell ref="AT442:AW442"/>
    <mergeCell ref="AX442:AY442"/>
    <mergeCell ref="Z444:AA444"/>
    <mergeCell ref="AB444:AC444"/>
    <mergeCell ref="AD444:AG444"/>
    <mergeCell ref="AH444:AK444"/>
    <mergeCell ref="AL444:AM444"/>
    <mergeCell ref="AN444:AO444"/>
    <mergeCell ref="AP444:AS444"/>
    <mergeCell ref="AT444:AW444"/>
    <mergeCell ref="AX444:AY444"/>
    <mergeCell ref="AZ442:BA442"/>
    <mergeCell ref="BB442:BE442"/>
    <mergeCell ref="BF442:BI442"/>
    <mergeCell ref="BJ442:BS442"/>
    <mergeCell ref="BT442:BU442"/>
    <mergeCell ref="BV442:BW442"/>
    <mergeCell ref="B443:C443"/>
    <mergeCell ref="D443:E443"/>
    <mergeCell ref="F443:I443"/>
    <mergeCell ref="J443:M443"/>
    <mergeCell ref="N443:O443"/>
    <mergeCell ref="P443:Q443"/>
    <mergeCell ref="R443:U443"/>
    <mergeCell ref="V443:Y443"/>
    <mergeCell ref="Z443:AA443"/>
    <mergeCell ref="AB443:AC443"/>
    <mergeCell ref="AD443:AG443"/>
    <mergeCell ref="AH443:AK443"/>
    <mergeCell ref="AL443:AM443"/>
    <mergeCell ref="AN443:AO443"/>
    <mergeCell ref="AP443:AS443"/>
    <mergeCell ref="AT443:AW443"/>
    <mergeCell ref="AX443:AY443"/>
    <mergeCell ref="AZ444:BA444"/>
    <mergeCell ref="BB444:BE444"/>
    <mergeCell ref="BF444:BI444"/>
    <mergeCell ref="BJ444:BS444"/>
    <mergeCell ref="BT444:BW444"/>
    <mergeCell ref="AZ440:BA440"/>
    <mergeCell ref="BB440:BE440"/>
    <mergeCell ref="BF440:BI440"/>
    <mergeCell ref="BJ440:BS440"/>
    <mergeCell ref="BT440:BW440"/>
    <mergeCell ref="B441:C441"/>
    <mergeCell ref="D441:E441"/>
    <mergeCell ref="F441:I441"/>
    <mergeCell ref="J441:M441"/>
    <mergeCell ref="N441:O441"/>
    <mergeCell ref="P441:Q441"/>
    <mergeCell ref="R441:U441"/>
    <mergeCell ref="V441:Y441"/>
    <mergeCell ref="Z441:AA441"/>
    <mergeCell ref="AB441:AC441"/>
    <mergeCell ref="AD441:AG441"/>
    <mergeCell ref="AH441:AK441"/>
    <mergeCell ref="AL441:AM441"/>
    <mergeCell ref="AN441:AO441"/>
    <mergeCell ref="AP441:AS441"/>
    <mergeCell ref="AT441:AW441"/>
    <mergeCell ref="AX441:AY441"/>
    <mergeCell ref="AZ441:BA441"/>
    <mergeCell ref="BB441:BE441"/>
    <mergeCell ref="BF441:BI441"/>
    <mergeCell ref="BJ441:BS441"/>
    <mergeCell ref="BT441:BW441"/>
    <mergeCell ref="B440:C440"/>
    <mergeCell ref="D440:E440"/>
    <mergeCell ref="F440:I440"/>
    <mergeCell ref="J440:M440"/>
    <mergeCell ref="N440:O440"/>
    <mergeCell ref="B439:C439"/>
    <mergeCell ref="D439:E439"/>
    <mergeCell ref="F439:I439"/>
    <mergeCell ref="J439:M439"/>
    <mergeCell ref="N439:O439"/>
    <mergeCell ref="P439:Q439"/>
    <mergeCell ref="R439:U439"/>
    <mergeCell ref="V439:Y439"/>
    <mergeCell ref="Z439:AA439"/>
    <mergeCell ref="AB439:AC439"/>
    <mergeCell ref="AD439:AG439"/>
    <mergeCell ref="AH439:AK439"/>
    <mergeCell ref="AL439:AM439"/>
    <mergeCell ref="AN439:AO439"/>
    <mergeCell ref="AP439:AS439"/>
    <mergeCell ref="AT439:AW439"/>
    <mergeCell ref="AX439:AY439"/>
    <mergeCell ref="P440:Q440"/>
    <mergeCell ref="R440:U440"/>
    <mergeCell ref="V440:Y440"/>
    <mergeCell ref="Z440:AA440"/>
    <mergeCell ref="AB440:AC440"/>
    <mergeCell ref="AD440:AG440"/>
    <mergeCell ref="AH440:AK440"/>
    <mergeCell ref="AL440:AM440"/>
    <mergeCell ref="AN440:AO440"/>
    <mergeCell ref="AP440:AS440"/>
    <mergeCell ref="AT440:AW440"/>
    <mergeCell ref="AX440:AY440"/>
    <mergeCell ref="AZ438:BA438"/>
    <mergeCell ref="BB438:BE438"/>
    <mergeCell ref="BF438:BI438"/>
    <mergeCell ref="BJ438:BS438"/>
    <mergeCell ref="AZ439:BA439"/>
    <mergeCell ref="BB439:BE439"/>
    <mergeCell ref="BF439:BI439"/>
    <mergeCell ref="BJ439:BS439"/>
    <mergeCell ref="BT434:BW434"/>
    <mergeCell ref="B435:BW435"/>
    <mergeCell ref="B436:BI436"/>
    <mergeCell ref="BJ436:BW437"/>
    <mergeCell ref="B437:C437"/>
    <mergeCell ref="D437:E437"/>
    <mergeCell ref="F437:I437"/>
    <mergeCell ref="J437:M437"/>
    <mergeCell ref="N437:O437"/>
    <mergeCell ref="P437:Q437"/>
    <mergeCell ref="R437:U437"/>
    <mergeCell ref="V437:Y437"/>
    <mergeCell ref="Z437:AA437"/>
    <mergeCell ref="AB437:AC437"/>
    <mergeCell ref="AD437:AG437"/>
    <mergeCell ref="AH437:AK437"/>
    <mergeCell ref="AL437:AM437"/>
    <mergeCell ref="AN437:AO437"/>
    <mergeCell ref="AP437:AS437"/>
    <mergeCell ref="AT437:AW437"/>
    <mergeCell ref="AX437:AY437"/>
    <mergeCell ref="AZ437:BA437"/>
    <mergeCell ref="BB437:BE437"/>
    <mergeCell ref="BF437:BI437"/>
    <mergeCell ref="D434:H434"/>
    <mergeCell ref="I434:M434"/>
    <mergeCell ref="N434:Q434"/>
    <mergeCell ref="R434:T434"/>
    <mergeCell ref="U434:W434"/>
    <mergeCell ref="X434:Y434"/>
    <mergeCell ref="Z434:AB434"/>
    <mergeCell ref="AE434:AH434"/>
    <mergeCell ref="B438:C438"/>
    <mergeCell ref="D438:E438"/>
    <mergeCell ref="F438:I438"/>
    <mergeCell ref="J438:M438"/>
    <mergeCell ref="N438:O438"/>
    <mergeCell ref="P438:Q438"/>
    <mergeCell ref="R438:U438"/>
    <mergeCell ref="V438:Y438"/>
    <mergeCell ref="Z438:AA438"/>
    <mergeCell ref="AB438:AC438"/>
    <mergeCell ref="AD438:AG438"/>
    <mergeCell ref="AH438:AK438"/>
    <mergeCell ref="AL438:AM438"/>
    <mergeCell ref="AN438:AO438"/>
    <mergeCell ref="AP438:AS438"/>
    <mergeCell ref="AT438:AW438"/>
    <mergeCell ref="AX438:AY438"/>
    <mergeCell ref="BT438:BW438"/>
    <mergeCell ref="BT439:BW439"/>
    <mergeCell ref="U432:W432"/>
    <mergeCell ref="X432:Y432"/>
    <mergeCell ref="Z432:AB432"/>
    <mergeCell ref="AE432:AH432"/>
    <mergeCell ref="AK432:AN432"/>
    <mergeCell ref="AQ432:AT432"/>
    <mergeCell ref="AW432:AZ432"/>
    <mergeCell ref="BC432:BD432"/>
    <mergeCell ref="BF432:BH432"/>
    <mergeCell ref="BI432:BJ432"/>
    <mergeCell ref="BK432:BM432"/>
    <mergeCell ref="BN432:BP432"/>
    <mergeCell ref="BQ432:BR432"/>
    <mergeCell ref="BT430:BW430"/>
    <mergeCell ref="D431:H431"/>
    <mergeCell ref="I431:M431"/>
    <mergeCell ref="N431:Q431"/>
    <mergeCell ref="R431:T431"/>
    <mergeCell ref="U431:W431"/>
    <mergeCell ref="X431:Y431"/>
    <mergeCell ref="Z431:AB431"/>
    <mergeCell ref="AE431:AH431"/>
    <mergeCell ref="AK431:AN431"/>
    <mergeCell ref="AQ431:AT431"/>
    <mergeCell ref="AW431:AZ431"/>
    <mergeCell ref="BC431:BD431"/>
    <mergeCell ref="BF431:BH431"/>
    <mergeCell ref="BI431:BJ431"/>
    <mergeCell ref="BK431:BM431"/>
    <mergeCell ref="BN431:BP431"/>
    <mergeCell ref="BQ431:BR431"/>
    <mergeCell ref="BT431:BW431"/>
    <mergeCell ref="AK434:AN434"/>
    <mergeCell ref="AQ434:AT434"/>
    <mergeCell ref="AW434:AZ434"/>
    <mergeCell ref="BC434:BD434"/>
    <mergeCell ref="BF434:BH434"/>
    <mergeCell ref="BI434:BJ434"/>
    <mergeCell ref="BK434:BM434"/>
    <mergeCell ref="BN434:BP434"/>
    <mergeCell ref="BQ434:BR434"/>
    <mergeCell ref="BT432:BW432"/>
    <mergeCell ref="D433:H433"/>
    <mergeCell ref="I433:M433"/>
    <mergeCell ref="N433:Q433"/>
    <mergeCell ref="R433:T433"/>
    <mergeCell ref="U433:W433"/>
    <mergeCell ref="X433:Y433"/>
    <mergeCell ref="Z433:AB433"/>
    <mergeCell ref="AE433:AH433"/>
    <mergeCell ref="AK433:AN433"/>
    <mergeCell ref="AQ433:AT433"/>
    <mergeCell ref="AW433:AZ433"/>
    <mergeCell ref="BC433:BD433"/>
    <mergeCell ref="BF433:BH433"/>
    <mergeCell ref="BI433:BJ433"/>
    <mergeCell ref="BK433:BM433"/>
    <mergeCell ref="BN433:BP433"/>
    <mergeCell ref="BQ433:BR433"/>
    <mergeCell ref="BT433:BW433"/>
    <mergeCell ref="D432:H432"/>
    <mergeCell ref="I432:M432"/>
    <mergeCell ref="N432:Q432"/>
    <mergeCell ref="R432:T432"/>
    <mergeCell ref="BT428:BW428"/>
    <mergeCell ref="D429:H429"/>
    <mergeCell ref="I429:M429"/>
    <mergeCell ref="N429:Q429"/>
    <mergeCell ref="R429:T429"/>
    <mergeCell ref="U429:W429"/>
    <mergeCell ref="X429:Y429"/>
    <mergeCell ref="Z429:AB429"/>
    <mergeCell ref="AE429:AH429"/>
    <mergeCell ref="AK429:AN429"/>
    <mergeCell ref="AQ429:AT429"/>
    <mergeCell ref="AW429:AZ429"/>
    <mergeCell ref="BC429:BD429"/>
    <mergeCell ref="BF429:BH429"/>
    <mergeCell ref="BI429:BJ429"/>
    <mergeCell ref="BK429:BM429"/>
    <mergeCell ref="BN429:BP429"/>
    <mergeCell ref="BQ429:BR429"/>
    <mergeCell ref="BT429:BW429"/>
    <mergeCell ref="D428:H428"/>
    <mergeCell ref="I428:M428"/>
    <mergeCell ref="N428:Q428"/>
    <mergeCell ref="R428:T428"/>
    <mergeCell ref="U428:W428"/>
    <mergeCell ref="X428:Y428"/>
    <mergeCell ref="Z428:AB428"/>
    <mergeCell ref="AE428:AH428"/>
    <mergeCell ref="AK428:AN428"/>
    <mergeCell ref="AQ428:AT428"/>
    <mergeCell ref="AW428:AZ428"/>
    <mergeCell ref="BC428:BD428"/>
    <mergeCell ref="BF428:BH428"/>
    <mergeCell ref="D430:H430"/>
    <mergeCell ref="I430:M430"/>
    <mergeCell ref="N430:Q430"/>
    <mergeCell ref="R430:T430"/>
    <mergeCell ref="U430:W430"/>
    <mergeCell ref="X430:Y430"/>
    <mergeCell ref="Z430:AB430"/>
    <mergeCell ref="AE430:AH430"/>
    <mergeCell ref="AK430:AN430"/>
    <mergeCell ref="AQ430:AT430"/>
    <mergeCell ref="AW430:AZ430"/>
    <mergeCell ref="BC430:BD430"/>
    <mergeCell ref="BF430:BH430"/>
    <mergeCell ref="BI430:BJ430"/>
    <mergeCell ref="BK430:BM430"/>
    <mergeCell ref="BN430:BP430"/>
    <mergeCell ref="BQ430:BR430"/>
    <mergeCell ref="AQ426:AT426"/>
    <mergeCell ref="AW426:AZ426"/>
    <mergeCell ref="BC426:BD426"/>
    <mergeCell ref="BF426:BH426"/>
    <mergeCell ref="BI426:BJ426"/>
    <mergeCell ref="BK426:BM426"/>
    <mergeCell ref="BN426:BP426"/>
    <mergeCell ref="BQ426:BR426"/>
    <mergeCell ref="BT424:BW424"/>
    <mergeCell ref="D425:H425"/>
    <mergeCell ref="I425:M425"/>
    <mergeCell ref="N425:Q425"/>
    <mergeCell ref="R425:T425"/>
    <mergeCell ref="U425:W425"/>
    <mergeCell ref="X425:Y425"/>
    <mergeCell ref="Z425:AB425"/>
    <mergeCell ref="AE425:AH425"/>
    <mergeCell ref="AK425:AN425"/>
    <mergeCell ref="AQ425:AT425"/>
    <mergeCell ref="AW425:AZ425"/>
    <mergeCell ref="BC425:BD425"/>
    <mergeCell ref="BF425:BH425"/>
    <mergeCell ref="BI425:BJ425"/>
    <mergeCell ref="BK425:BM425"/>
    <mergeCell ref="BN425:BP425"/>
    <mergeCell ref="BQ425:BR425"/>
    <mergeCell ref="BT425:BW425"/>
    <mergeCell ref="D424:H424"/>
    <mergeCell ref="I424:M424"/>
    <mergeCell ref="N424:Q424"/>
    <mergeCell ref="R424:T424"/>
    <mergeCell ref="U424:W424"/>
    <mergeCell ref="BI428:BJ428"/>
    <mergeCell ref="BK428:BM428"/>
    <mergeCell ref="BN428:BP428"/>
    <mergeCell ref="BQ428:BR428"/>
    <mergeCell ref="BT426:BW426"/>
    <mergeCell ref="D427:H427"/>
    <mergeCell ref="I427:M427"/>
    <mergeCell ref="N427:Q427"/>
    <mergeCell ref="R427:T427"/>
    <mergeCell ref="U427:W427"/>
    <mergeCell ref="X427:Y427"/>
    <mergeCell ref="Z427:AB427"/>
    <mergeCell ref="AE427:AH427"/>
    <mergeCell ref="AK427:AN427"/>
    <mergeCell ref="AQ427:AT427"/>
    <mergeCell ref="AW427:AZ427"/>
    <mergeCell ref="BC427:BD427"/>
    <mergeCell ref="BF427:BH427"/>
    <mergeCell ref="BI427:BJ427"/>
    <mergeCell ref="BK427:BM427"/>
    <mergeCell ref="BN427:BP427"/>
    <mergeCell ref="BQ427:BR427"/>
    <mergeCell ref="BT427:BW427"/>
    <mergeCell ref="D426:H426"/>
    <mergeCell ref="I426:M426"/>
    <mergeCell ref="N426:Q426"/>
    <mergeCell ref="R426:T426"/>
    <mergeCell ref="U426:W426"/>
    <mergeCell ref="X426:Y426"/>
    <mergeCell ref="Z426:AB426"/>
    <mergeCell ref="AE426:AH426"/>
    <mergeCell ref="AK426:AN426"/>
    <mergeCell ref="X424:Y424"/>
    <mergeCell ref="Z424:AB424"/>
    <mergeCell ref="AE424:AH424"/>
    <mergeCell ref="AK424:AN424"/>
    <mergeCell ref="AQ424:AT424"/>
    <mergeCell ref="AW424:AZ424"/>
    <mergeCell ref="BC424:BD424"/>
    <mergeCell ref="BF424:BH424"/>
    <mergeCell ref="BI424:BJ424"/>
    <mergeCell ref="BK424:BM424"/>
    <mergeCell ref="BN424:BP424"/>
    <mergeCell ref="BQ424:BR424"/>
    <mergeCell ref="BT422:BW422"/>
    <mergeCell ref="D423:H423"/>
    <mergeCell ref="I423:M423"/>
    <mergeCell ref="N423:Q423"/>
    <mergeCell ref="R423:T423"/>
    <mergeCell ref="U423:W423"/>
    <mergeCell ref="X423:Y423"/>
    <mergeCell ref="Z423:AB423"/>
    <mergeCell ref="AE423:AH423"/>
    <mergeCell ref="AK423:AN423"/>
    <mergeCell ref="AQ423:AT423"/>
    <mergeCell ref="AW423:AZ423"/>
    <mergeCell ref="BC423:BD423"/>
    <mergeCell ref="BF423:BH423"/>
    <mergeCell ref="BI423:BJ423"/>
    <mergeCell ref="BK423:BM423"/>
    <mergeCell ref="BN423:BP423"/>
    <mergeCell ref="BQ423:BR423"/>
    <mergeCell ref="BT423:BW423"/>
    <mergeCell ref="D422:H422"/>
    <mergeCell ref="D421:H421"/>
    <mergeCell ref="I421:M421"/>
    <mergeCell ref="N421:Q421"/>
    <mergeCell ref="R421:T421"/>
    <mergeCell ref="U421:W421"/>
    <mergeCell ref="X421:Y421"/>
    <mergeCell ref="Z421:AB421"/>
    <mergeCell ref="AE421:AH421"/>
    <mergeCell ref="AK421:AN421"/>
    <mergeCell ref="AQ421:AT421"/>
    <mergeCell ref="AW421:AZ421"/>
    <mergeCell ref="BC421:BD421"/>
    <mergeCell ref="BF421:BH421"/>
    <mergeCell ref="BI421:BJ421"/>
    <mergeCell ref="BK421:BM421"/>
    <mergeCell ref="BN421:BP421"/>
    <mergeCell ref="BQ421:BR421"/>
    <mergeCell ref="I422:M422"/>
    <mergeCell ref="N422:Q422"/>
    <mergeCell ref="R422:T422"/>
    <mergeCell ref="U422:W422"/>
    <mergeCell ref="X422:Y422"/>
    <mergeCell ref="Z422:AB422"/>
    <mergeCell ref="AE422:AH422"/>
    <mergeCell ref="AK422:AN422"/>
    <mergeCell ref="AQ422:AT422"/>
    <mergeCell ref="AW422:AZ422"/>
    <mergeCell ref="BC422:BD422"/>
    <mergeCell ref="BF422:BH422"/>
    <mergeCell ref="BI422:BJ422"/>
    <mergeCell ref="BK422:BM422"/>
    <mergeCell ref="BN422:BP422"/>
    <mergeCell ref="BQ422:BR422"/>
    <mergeCell ref="D419:H419"/>
    <mergeCell ref="I419:M419"/>
    <mergeCell ref="N419:Q419"/>
    <mergeCell ref="R419:T419"/>
    <mergeCell ref="U419:W419"/>
    <mergeCell ref="X419:Y419"/>
    <mergeCell ref="Z419:AB419"/>
    <mergeCell ref="AE419:AH419"/>
    <mergeCell ref="AK419:AN419"/>
    <mergeCell ref="AQ419:AT419"/>
    <mergeCell ref="AW419:AZ419"/>
    <mergeCell ref="BC419:BD419"/>
    <mergeCell ref="BF419:BH419"/>
    <mergeCell ref="BI419:BJ419"/>
    <mergeCell ref="BK419:BM419"/>
    <mergeCell ref="BN419:BP419"/>
    <mergeCell ref="BQ419:BR419"/>
    <mergeCell ref="BT419:BW419"/>
    <mergeCell ref="D418:H418"/>
    <mergeCell ref="I418:M418"/>
    <mergeCell ref="N418:Q418"/>
    <mergeCell ref="R418:T418"/>
    <mergeCell ref="U418:W418"/>
    <mergeCell ref="X418:Y418"/>
    <mergeCell ref="Z418:AB418"/>
    <mergeCell ref="AE418:AH418"/>
    <mergeCell ref="AK418:AN418"/>
    <mergeCell ref="AQ418:AT418"/>
    <mergeCell ref="AW418:AZ418"/>
    <mergeCell ref="BC418:BD418"/>
    <mergeCell ref="BF418:BH418"/>
    <mergeCell ref="D420:H420"/>
    <mergeCell ref="I420:M420"/>
    <mergeCell ref="N420:Q420"/>
    <mergeCell ref="R420:T420"/>
    <mergeCell ref="U420:W420"/>
    <mergeCell ref="X420:Y420"/>
    <mergeCell ref="Z420:AB420"/>
    <mergeCell ref="AE420:AH420"/>
    <mergeCell ref="AK420:AN420"/>
    <mergeCell ref="AQ420:AT420"/>
    <mergeCell ref="AW420:AZ420"/>
    <mergeCell ref="BC420:BD420"/>
    <mergeCell ref="BF420:BH420"/>
    <mergeCell ref="BI420:BJ420"/>
    <mergeCell ref="BK420:BM420"/>
    <mergeCell ref="BN420:BP420"/>
    <mergeCell ref="BQ420:BR420"/>
    <mergeCell ref="BT420:BW420"/>
    <mergeCell ref="BI418:BJ418"/>
    <mergeCell ref="BK418:BM418"/>
    <mergeCell ref="BN418:BP418"/>
    <mergeCell ref="BQ418:BR418"/>
    <mergeCell ref="BT421:BW421"/>
    <mergeCell ref="D417:H417"/>
    <mergeCell ref="I417:M417"/>
    <mergeCell ref="N417:Q417"/>
    <mergeCell ref="R417:T417"/>
    <mergeCell ref="U417:W417"/>
    <mergeCell ref="X417:Y417"/>
    <mergeCell ref="Z417:AB417"/>
    <mergeCell ref="AE417:AH417"/>
    <mergeCell ref="AK417:AN417"/>
    <mergeCell ref="AQ417:AT417"/>
    <mergeCell ref="AW417:AZ417"/>
    <mergeCell ref="BC417:BD417"/>
    <mergeCell ref="BF417:BH417"/>
    <mergeCell ref="BI417:BJ417"/>
    <mergeCell ref="BK417:BM417"/>
    <mergeCell ref="BN417:BP417"/>
    <mergeCell ref="BQ417:BR417"/>
    <mergeCell ref="BT417:BW417"/>
    <mergeCell ref="D416:H416"/>
    <mergeCell ref="I416:M416"/>
    <mergeCell ref="N416:Q416"/>
    <mergeCell ref="R416:T416"/>
    <mergeCell ref="U416:W416"/>
    <mergeCell ref="X416:Y416"/>
    <mergeCell ref="Z416:AB416"/>
    <mergeCell ref="AE416:AH416"/>
    <mergeCell ref="AK416:AN416"/>
    <mergeCell ref="BT418:BW418"/>
    <mergeCell ref="X414:Y414"/>
    <mergeCell ref="Z414:AB414"/>
    <mergeCell ref="AE414:AH414"/>
    <mergeCell ref="AK414:AN414"/>
    <mergeCell ref="AQ414:AT414"/>
    <mergeCell ref="AW414:AZ414"/>
    <mergeCell ref="BC414:BD414"/>
    <mergeCell ref="BF414:BH414"/>
    <mergeCell ref="BI414:BJ414"/>
    <mergeCell ref="BK414:BM414"/>
    <mergeCell ref="BN414:BP414"/>
    <mergeCell ref="BQ414:BR414"/>
    <mergeCell ref="D413:H413"/>
    <mergeCell ref="I413:M413"/>
    <mergeCell ref="N413:Q413"/>
    <mergeCell ref="R413:T413"/>
    <mergeCell ref="U413:W413"/>
    <mergeCell ref="X413:Y413"/>
    <mergeCell ref="Z413:AB413"/>
    <mergeCell ref="AE413:AH413"/>
    <mergeCell ref="AK413:AN413"/>
    <mergeCell ref="AQ413:AT413"/>
    <mergeCell ref="AW413:AZ413"/>
    <mergeCell ref="BC413:BD413"/>
    <mergeCell ref="BF413:BH413"/>
    <mergeCell ref="BI413:BJ413"/>
    <mergeCell ref="BK413:BM413"/>
    <mergeCell ref="BN413:BP413"/>
    <mergeCell ref="BQ413:BR413"/>
    <mergeCell ref="BT413:BW413"/>
    <mergeCell ref="D412:H412"/>
    <mergeCell ref="AQ416:AT416"/>
    <mergeCell ref="AW416:AZ416"/>
    <mergeCell ref="BC416:BD416"/>
    <mergeCell ref="BF416:BH416"/>
    <mergeCell ref="BI416:BJ416"/>
    <mergeCell ref="BK416:BM416"/>
    <mergeCell ref="BN416:BP416"/>
    <mergeCell ref="BQ416:BR416"/>
    <mergeCell ref="BT414:BW414"/>
    <mergeCell ref="D415:H415"/>
    <mergeCell ref="I415:M415"/>
    <mergeCell ref="N415:Q415"/>
    <mergeCell ref="R415:T415"/>
    <mergeCell ref="U415:W415"/>
    <mergeCell ref="X415:Y415"/>
    <mergeCell ref="Z415:AB415"/>
    <mergeCell ref="AE415:AH415"/>
    <mergeCell ref="AK415:AN415"/>
    <mergeCell ref="AQ415:AT415"/>
    <mergeCell ref="AW415:AZ415"/>
    <mergeCell ref="BC415:BD415"/>
    <mergeCell ref="BF415:BH415"/>
    <mergeCell ref="BI415:BJ415"/>
    <mergeCell ref="BK415:BM415"/>
    <mergeCell ref="BN415:BP415"/>
    <mergeCell ref="BQ415:BR415"/>
    <mergeCell ref="BT415:BW415"/>
    <mergeCell ref="D414:H414"/>
    <mergeCell ref="I414:M414"/>
    <mergeCell ref="N414:Q414"/>
    <mergeCell ref="R414:T414"/>
    <mergeCell ref="U414:W414"/>
    <mergeCell ref="BT416:BW416"/>
    <mergeCell ref="D411:H411"/>
    <mergeCell ref="I411:M411"/>
    <mergeCell ref="N411:Q411"/>
    <mergeCell ref="R411:T411"/>
    <mergeCell ref="U411:W411"/>
    <mergeCell ref="X411:Y411"/>
    <mergeCell ref="Z411:AB411"/>
    <mergeCell ref="AE411:AH411"/>
    <mergeCell ref="AK411:AN411"/>
    <mergeCell ref="AQ411:AT411"/>
    <mergeCell ref="AW411:AZ411"/>
    <mergeCell ref="BC411:BD411"/>
    <mergeCell ref="BF411:BH411"/>
    <mergeCell ref="BI411:BJ411"/>
    <mergeCell ref="BK411:BM411"/>
    <mergeCell ref="BN411:BP411"/>
    <mergeCell ref="BQ411:BR411"/>
    <mergeCell ref="BT411:BW411"/>
    <mergeCell ref="AP407:AP410"/>
    <mergeCell ref="AQ407:AT410"/>
    <mergeCell ref="AU407:AU410"/>
    <mergeCell ref="AV407:AV410"/>
    <mergeCell ref="AW407:AZ410"/>
    <mergeCell ref="BA407:BA410"/>
    <mergeCell ref="BB407:BB410"/>
    <mergeCell ref="BC407:BD410"/>
    <mergeCell ref="D410:H410"/>
    <mergeCell ref="I410:M410"/>
    <mergeCell ref="N410:Q410"/>
    <mergeCell ref="R410:T410"/>
    <mergeCell ref="U410:W410"/>
    <mergeCell ref="I412:M412"/>
    <mergeCell ref="N412:Q412"/>
    <mergeCell ref="R412:T412"/>
    <mergeCell ref="U412:W412"/>
    <mergeCell ref="X412:Y412"/>
    <mergeCell ref="Z412:AB412"/>
    <mergeCell ref="AE412:AH412"/>
    <mergeCell ref="AK412:AN412"/>
    <mergeCell ref="AQ412:AT412"/>
    <mergeCell ref="AW412:AZ412"/>
    <mergeCell ref="BC412:BD412"/>
    <mergeCell ref="BF412:BH412"/>
    <mergeCell ref="BI412:BJ412"/>
    <mergeCell ref="BK412:BM412"/>
    <mergeCell ref="BN412:BP412"/>
    <mergeCell ref="BQ412:BR412"/>
    <mergeCell ref="BK410:BM410"/>
    <mergeCell ref="X410:Y410"/>
    <mergeCell ref="Z410:AB410"/>
    <mergeCell ref="BF410:BH410"/>
    <mergeCell ref="BI410:BJ410"/>
    <mergeCell ref="BT412:BW412"/>
    <mergeCell ref="B402:E402"/>
    <mergeCell ref="F402:G402"/>
    <mergeCell ref="H402:I402"/>
    <mergeCell ref="J402:AF402"/>
    <mergeCell ref="AG402:AP402"/>
    <mergeCell ref="AQ402:BG402"/>
    <mergeCell ref="BH402:BN402"/>
    <mergeCell ref="BO402:BS402"/>
    <mergeCell ref="BT402:BW402"/>
    <mergeCell ref="B403:E403"/>
    <mergeCell ref="F403:G403"/>
    <mergeCell ref="H403:I403"/>
    <mergeCell ref="J403:AF403"/>
    <mergeCell ref="AG403:AP403"/>
    <mergeCell ref="AQ403:BG403"/>
    <mergeCell ref="BH403:BN403"/>
    <mergeCell ref="BO403:BS403"/>
    <mergeCell ref="BT403:BW403"/>
    <mergeCell ref="B400:C400"/>
    <mergeCell ref="D400:E400"/>
    <mergeCell ref="F400:I400"/>
    <mergeCell ref="J400:M400"/>
    <mergeCell ref="N400:O400"/>
    <mergeCell ref="P400:Q400"/>
    <mergeCell ref="R400:U400"/>
    <mergeCell ref="V400:Y400"/>
    <mergeCell ref="B405:C409"/>
    <mergeCell ref="D405:Q405"/>
    <mergeCell ref="R405:AB405"/>
    <mergeCell ref="AC405:BE405"/>
    <mergeCell ref="BF405:BM405"/>
    <mergeCell ref="BN405:BP410"/>
    <mergeCell ref="BQ405:BR410"/>
    <mergeCell ref="BS405:BW405"/>
    <mergeCell ref="D406:H409"/>
    <mergeCell ref="I406:M409"/>
    <mergeCell ref="N406:Q409"/>
    <mergeCell ref="R406:T409"/>
    <mergeCell ref="U406:W409"/>
    <mergeCell ref="X406:Y409"/>
    <mergeCell ref="Z406:AB409"/>
    <mergeCell ref="AC406:AH406"/>
    <mergeCell ref="AI406:AN406"/>
    <mergeCell ref="AO406:AT406"/>
    <mergeCell ref="AU406:AZ406"/>
    <mergeCell ref="BA406:BD406"/>
    <mergeCell ref="BE406:BE410"/>
    <mergeCell ref="BF406:BH409"/>
    <mergeCell ref="BI406:BM409"/>
    <mergeCell ref="BS406:BS409"/>
    <mergeCell ref="BT406:BW409"/>
    <mergeCell ref="AC407:AC410"/>
    <mergeCell ref="AD407:AD410"/>
    <mergeCell ref="AE407:AH410"/>
    <mergeCell ref="AI407:AI410"/>
    <mergeCell ref="AJ407:AJ410"/>
    <mergeCell ref="AK407:AN410"/>
    <mergeCell ref="AO407:AO410"/>
    <mergeCell ref="BT410:BW410"/>
    <mergeCell ref="AZ399:BA399"/>
    <mergeCell ref="BB399:BE399"/>
    <mergeCell ref="BF399:BI399"/>
    <mergeCell ref="BJ399:BS399"/>
    <mergeCell ref="BT399:BW399"/>
    <mergeCell ref="B398:C398"/>
    <mergeCell ref="D398:E398"/>
    <mergeCell ref="F398:I398"/>
    <mergeCell ref="J398:M398"/>
    <mergeCell ref="N398:O398"/>
    <mergeCell ref="P398:Q398"/>
    <mergeCell ref="R398:U398"/>
    <mergeCell ref="V398:Y398"/>
    <mergeCell ref="Z398:AA398"/>
    <mergeCell ref="AB398:AC398"/>
    <mergeCell ref="AD398:AG398"/>
    <mergeCell ref="AH398:AK398"/>
    <mergeCell ref="AL398:AM398"/>
    <mergeCell ref="AN398:AO398"/>
    <mergeCell ref="AP398:AS398"/>
    <mergeCell ref="AT398:AW398"/>
    <mergeCell ref="AX398:AY398"/>
    <mergeCell ref="Z400:AA400"/>
    <mergeCell ref="AB400:AC400"/>
    <mergeCell ref="AD400:AG400"/>
    <mergeCell ref="AH400:AK400"/>
    <mergeCell ref="AL400:AM400"/>
    <mergeCell ref="AN400:AO400"/>
    <mergeCell ref="AP400:AS400"/>
    <mergeCell ref="AT400:AW400"/>
    <mergeCell ref="AX400:AY400"/>
    <mergeCell ref="AZ398:BA398"/>
    <mergeCell ref="BB398:BE398"/>
    <mergeCell ref="BF398:BI398"/>
    <mergeCell ref="BJ398:BS398"/>
    <mergeCell ref="BT398:BU398"/>
    <mergeCell ref="BV398:BW398"/>
    <mergeCell ref="B399:C399"/>
    <mergeCell ref="D399:E399"/>
    <mergeCell ref="F399:I399"/>
    <mergeCell ref="J399:M399"/>
    <mergeCell ref="N399:O399"/>
    <mergeCell ref="P399:Q399"/>
    <mergeCell ref="R399:U399"/>
    <mergeCell ref="V399:Y399"/>
    <mergeCell ref="Z399:AA399"/>
    <mergeCell ref="AB399:AC399"/>
    <mergeCell ref="AD399:AG399"/>
    <mergeCell ref="AH399:AK399"/>
    <mergeCell ref="AL399:AM399"/>
    <mergeCell ref="AN399:AO399"/>
    <mergeCell ref="AP399:AS399"/>
    <mergeCell ref="AT399:AW399"/>
    <mergeCell ref="AX399:AY399"/>
    <mergeCell ref="AZ400:BA400"/>
    <mergeCell ref="BB400:BE400"/>
    <mergeCell ref="BF400:BI400"/>
    <mergeCell ref="BJ400:BS400"/>
    <mergeCell ref="BT400:BW400"/>
    <mergeCell ref="AZ396:BA396"/>
    <mergeCell ref="BB396:BE396"/>
    <mergeCell ref="BF396:BI396"/>
    <mergeCell ref="BJ396:BS396"/>
    <mergeCell ref="BT396:BW396"/>
    <mergeCell ref="B397:C397"/>
    <mergeCell ref="D397:E397"/>
    <mergeCell ref="F397:I397"/>
    <mergeCell ref="J397:M397"/>
    <mergeCell ref="N397:O397"/>
    <mergeCell ref="P397:Q397"/>
    <mergeCell ref="R397:U397"/>
    <mergeCell ref="V397:Y397"/>
    <mergeCell ref="Z397:AA397"/>
    <mergeCell ref="AB397:AC397"/>
    <mergeCell ref="AD397:AG397"/>
    <mergeCell ref="AH397:AK397"/>
    <mergeCell ref="AL397:AM397"/>
    <mergeCell ref="AN397:AO397"/>
    <mergeCell ref="AP397:AS397"/>
    <mergeCell ref="AT397:AW397"/>
    <mergeCell ref="AX397:AY397"/>
    <mergeCell ref="AZ397:BA397"/>
    <mergeCell ref="BB397:BE397"/>
    <mergeCell ref="BF397:BI397"/>
    <mergeCell ref="BJ397:BS397"/>
    <mergeCell ref="BT397:BW397"/>
    <mergeCell ref="B396:C396"/>
    <mergeCell ref="D396:E396"/>
    <mergeCell ref="F396:I396"/>
    <mergeCell ref="J396:M396"/>
    <mergeCell ref="N396:O396"/>
    <mergeCell ref="B395:C395"/>
    <mergeCell ref="D395:E395"/>
    <mergeCell ref="F395:I395"/>
    <mergeCell ref="J395:M395"/>
    <mergeCell ref="N395:O395"/>
    <mergeCell ref="P395:Q395"/>
    <mergeCell ref="R395:U395"/>
    <mergeCell ref="V395:Y395"/>
    <mergeCell ref="Z395:AA395"/>
    <mergeCell ref="AB395:AC395"/>
    <mergeCell ref="AD395:AG395"/>
    <mergeCell ref="AH395:AK395"/>
    <mergeCell ref="AL395:AM395"/>
    <mergeCell ref="AN395:AO395"/>
    <mergeCell ref="AP395:AS395"/>
    <mergeCell ref="AT395:AW395"/>
    <mergeCell ref="AX395:AY395"/>
    <mergeCell ref="P396:Q396"/>
    <mergeCell ref="R396:U396"/>
    <mergeCell ref="V396:Y396"/>
    <mergeCell ref="Z396:AA396"/>
    <mergeCell ref="AB396:AC396"/>
    <mergeCell ref="AD396:AG396"/>
    <mergeCell ref="AH396:AK396"/>
    <mergeCell ref="AL396:AM396"/>
    <mergeCell ref="AN396:AO396"/>
    <mergeCell ref="AP396:AS396"/>
    <mergeCell ref="AT396:AW396"/>
    <mergeCell ref="AX396:AY396"/>
    <mergeCell ref="AZ394:BA394"/>
    <mergeCell ref="BB394:BE394"/>
    <mergeCell ref="BF394:BI394"/>
    <mergeCell ref="BJ394:BS394"/>
    <mergeCell ref="AZ395:BA395"/>
    <mergeCell ref="BB395:BE395"/>
    <mergeCell ref="BF395:BI395"/>
    <mergeCell ref="BJ395:BS395"/>
    <mergeCell ref="BT390:BW390"/>
    <mergeCell ref="B391:BW391"/>
    <mergeCell ref="B392:BI392"/>
    <mergeCell ref="BJ392:BW393"/>
    <mergeCell ref="B393:C393"/>
    <mergeCell ref="D393:E393"/>
    <mergeCell ref="F393:I393"/>
    <mergeCell ref="J393:M393"/>
    <mergeCell ref="N393:O393"/>
    <mergeCell ref="P393:Q393"/>
    <mergeCell ref="R393:U393"/>
    <mergeCell ref="V393:Y393"/>
    <mergeCell ref="Z393:AA393"/>
    <mergeCell ref="AB393:AC393"/>
    <mergeCell ref="AD393:AG393"/>
    <mergeCell ref="AH393:AK393"/>
    <mergeCell ref="AL393:AM393"/>
    <mergeCell ref="AN393:AO393"/>
    <mergeCell ref="AP393:AS393"/>
    <mergeCell ref="AT393:AW393"/>
    <mergeCell ref="AX393:AY393"/>
    <mergeCell ref="AZ393:BA393"/>
    <mergeCell ref="BB393:BE393"/>
    <mergeCell ref="BF393:BI393"/>
    <mergeCell ref="D390:H390"/>
    <mergeCell ref="I390:M390"/>
    <mergeCell ref="N390:Q390"/>
    <mergeCell ref="R390:T390"/>
    <mergeCell ref="U390:W390"/>
    <mergeCell ref="X390:Y390"/>
    <mergeCell ref="Z390:AB390"/>
    <mergeCell ref="AE390:AH390"/>
    <mergeCell ref="B394:C394"/>
    <mergeCell ref="D394:E394"/>
    <mergeCell ref="F394:I394"/>
    <mergeCell ref="J394:M394"/>
    <mergeCell ref="N394:O394"/>
    <mergeCell ref="P394:Q394"/>
    <mergeCell ref="R394:U394"/>
    <mergeCell ref="V394:Y394"/>
    <mergeCell ref="Z394:AA394"/>
    <mergeCell ref="AB394:AC394"/>
    <mergeCell ref="AD394:AG394"/>
    <mergeCell ref="AH394:AK394"/>
    <mergeCell ref="AL394:AM394"/>
    <mergeCell ref="AN394:AO394"/>
    <mergeCell ref="AP394:AS394"/>
    <mergeCell ref="AT394:AW394"/>
    <mergeCell ref="AX394:AY394"/>
    <mergeCell ref="BT394:BW394"/>
    <mergeCell ref="BT395:BW395"/>
    <mergeCell ref="U388:W388"/>
    <mergeCell ref="X388:Y388"/>
    <mergeCell ref="Z388:AB388"/>
    <mergeCell ref="AE388:AH388"/>
    <mergeCell ref="AK388:AN388"/>
    <mergeCell ref="AQ388:AT388"/>
    <mergeCell ref="AW388:AZ388"/>
    <mergeCell ref="BC388:BD388"/>
    <mergeCell ref="BF388:BH388"/>
    <mergeCell ref="BI388:BJ388"/>
    <mergeCell ref="BK388:BM388"/>
    <mergeCell ref="BN388:BP388"/>
    <mergeCell ref="BQ388:BR388"/>
    <mergeCell ref="BT386:BW386"/>
    <mergeCell ref="D387:H387"/>
    <mergeCell ref="I387:M387"/>
    <mergeCell ref="N387:Q387"/>
    <mergeCell ref="R387:T387"/>
    <mergeCell ref="U387:W387"/>
    <mergeCell ref="X387:Y387"/>
    <mergeCell ref="Z387:AB387"/>
    <mergeCell ref="AE387:AH387"/>
    <mergeCell ref="AK387:AN387"/>
    <mergeCell ref="AQ387:AT387"/>
    <mergeCell ref="AW387:AZ387"/>
    <mergeCell ref="BC387:BD387"/>
    <mergeCell ref="BF387:BH387"/>
    <mergeCell ref="BI387:BJ387"/>
    <mergeCell ref="BK387:BM387"/>
    <mergeCell ref="BN387:BP387"/>
    <mergeCell ref="BQ387:BR387"/>
    <mergeCell ref="BT387:BW387"/>
    <mergeCell ref="AK390:AN390"/>
    <mergeCell ref="AQ390:AT390"/>
    <mergeCell ref="AW390:AZ390"/>
    <mergeCell ref="BC390:BD390"/>
    <mergeCell ref="BF390:BH390"/>
    <mergeCell ref="BI390:BJ390"/>
    <mergeCell ref="BK390:BM390"/>
    <mergeCell ref="BN390:BP390"/>
    <mergeCell ref="BQ390:BR390"/>
    <mergeCell ref="BT388:BW388"/>
    <mergeCell ref="D389:H389"/>
    <mergeCell ref="I389:M389"/>
    <mergeCell ref="N389:Q389"/>
    <mergeCell ref="R389:T389"/>
    <mergeCell ref="U389:W389"/>
    <mergeCell ref="X389:Y389"/>
    <mergeCell ref="Z389:AB389"/>
    <mergeCell ref="AE389:AH389"/>
    <mergeCell ref="AK389:AN389"/>
    <mergeCell ref="AQ389:AT389"/>
    <mergeCell ref="AW389:AZ389"/>
    <mergeCell ref="BC389:BD389"/>
    <mergeCell ref="BF389:BH389"/>
    <mergeCell ref="BI389:BJ389"/>
    <mergeCell ref="BK389:BM389"/>
    <mergeCell ref="BN389:BP389"/>
    <mergeCell ref="BQ389:BR389"/>
    <mergeCell ref="BT389:BW389"/>
    <mergeCell ref="D388:H388"/>
    <mergeCell ref="I388:M388"/>
    <mergeCell ref="N388:Q388"/>
    <mergeCell ref="R388:T388"/>
    <mergeCell ref="BT384:BW384"/>
    <mergeCell ref="D385:H385"/>
    <mergeCell ref="I385:M385"/>
    <mergeCell ref="N385:Q385"/>
    <mergeCell ref="R385:T385"/>
    <mergeCell ref="U385:W385"/>
    <mergeCell ref="X385:Y385"/>
    <mergeCell ref="Z385:AB385"/>
    <mergeCell ref="AE385:AH385"/>
    <mergeCell ref="AK385:AN385"/>
    <mergeCell ref="AQ385:AT385"/>
    <mergeCell ref="AW385:AZ385"/>
    <mergeCell ref="BC385:BD385"/>
    <mergeCell ref="BF385:BH385"/>
    <mergeCell ref="BI385:BJ385"/>
    <mergeCell ref="BK385:BM385"/>
    <mergeCell ref="BN385:BP385"/>
    <mergeCell ref="BQ385:BR385"/>
    <mergeCell ref="BT385:BW385"/>
    <mergeCell ref="D384:H384"/>
    <mergeCell ref="I384:M384"/>
    <mergeCell ref="N384:Q384"/>
    <mergeCell ref="R384:T384"/>
    <mergeCell ref="U384:W384"/>
    <mergeCell ref="X384:Y384"/>
    <mergeCell ref="Z384:AB384"/>
    <mergeCell ref="AE384:AH384"/>
    <mergeCell ref="AK384:AN384"/>
    <mergeCell ref="AQ384:AT384"/>
    <mergeCell ref="AW384:AZ384"/>
    <mergeCell ref="BC384:BD384"/>
    <mergeCell ref="BF384:BH384"/>
    <mergeCell ref="D386:H386"/>
    <mergeCell ref="I386:M386"/>
    <mergeCell ref="N386:Q386"/>
    <mergeCell ref="R386:T386"/>
    <mergeCell ref="U386:W386"/>
    <mergeCell ref="X386:Y386"/>
    <mergeCell ref="Z386:AB386"/>
    <mergeCell ref="AE386:AH386"/>
    <mergeCell ref="AK386:AN386"/>
    <mergeCell ref="AQ386:AT386"/>
    <mergeCell ref="AW386:AZ386"/>
    <mergeCell ref="BC386:BD386"/>
    <mergeCell ref="BF386:BH386"/>
    <mergeCell ref="BI386:BJ386"/>
    <mergeCell ref="BK386:BM386"/>
    <mergeCell ref="BN386:BP386"/>
    <mergeCell ref="BQ386:BR386"/>
    <mergeCell ref="AQ382:AT382"/>
    <mergeCell ref="AW382:AZ382"/>
    <mergeCell ref="BC382:BD382"/>
    <mergeCell ref="BF382:BH382"/>
    <mergeCell ref="BI382:BJ382"/>
    <mergeCell ref="BK382:BM382"/>
    <mergeCell ref="BN382:BP382"/>
    <mergeCell ref="BQ382:BR382"/>
    <mergeCell ref="BT380:BW380"/>
    <mergeCell ref="D381:H381"/>
    <mergeCell ref="I381:M381"/>
    <mergeCell ref="N381:Q381"/>
    <mergeCell ref="R381:T381"/>
    <mergeCell ref="U381:W381"/>
    <mergeCell ref="X381:Y381"/>
    <mergeCell ref="Z381:AB381"/>
    <mergeCell ref="AE381:AH381"/>
    <mergeCell ref="AK381:AN381"/>
    <mergeCell ref="AQ381:AT381"/>
    <mergeCell ref="AW381:AZ381"/>
    <mergeCell ref="BC381:BD381"/>
    <mergeCell ref="BF381:BH381"/>
    <mergeCell ref="BI381:BJ381"/>
    <mergeCell ref="BK381:BM381"/>
    <mergeCell ref="BN381:BP381"/>
    <mergeCell ref="BQ381:BR381"/>
    <mergeCell ref="BT381:BW381"/>
    <mergeCell ref="D380:H380"/>
    <mergeCell ref="I380:M380"/>
    <mergeCell ref="N380:Q380"/>
    <mergeCell ref="R380:T380"/>
    <mergeCell ref="U380:W380"/>
    <mergeCell ref="BI384:BJ384"/>
    <mergeCell ref="BK384:BM384"/>
    <mergeCell ref="BN384:BP384"/>
    <mergeCell ref="BQ384:BR384"/>
    <mergeCell ref="BT382:BW382"/>
    <mergeCell ref="D383:H383"/>
    <mergeCell ref="I383:M383"/>
    <mergeCell ref="N383:Q383"/>
    <mergeCell ref="R383:T383"/>
    <mergeCell ref="U383:W383"/>
    <mergeCell ref="X383:Y383"/>
    <mergeCell ref="Z383:AB383"/>
    <mergeCell ref="AE383:AH383"/>
    <mergeCell ref="AK383:AN383"/>
    <mergeCell ref="AQ383:AT383"/>
    <mergeCell ref="AW383:AZ383"/>
    <mergeCell ref="BC383:BD383"/>
    <mergeCell ref="BF383:BH383"/>
    <mergeCell ref="BI383:BJ383"/>
    <mergeCell ref="BK383:BM383"/>
    <mergeCell ref="BN383:BP383"/>
    <mergeCell ref="BQ383:BR383"/>
    <mergeCell ref="BT383:BW383"/>
    <mergeCell ref="D382:H382"/>
    <mergeCell ref="I382:M382"/>
    <mergeCell ref="N382:Q382"/>
    <mergeCell ref="R382:T382"/>
    <mergeCell ref="U382:W382"/>
    <mergeCell ref="X382:Y382"/>
    <mergeCell ref="Z382:AB382"/>
    <mergeCell ref="AE382:AH382"/>
    <mergeCell ref="AK382:AN382"/>
    <mergeCell ref="X380:Y380"/>
    <mergeCell ref="Z380:AB380"/>
    <mergeCell ref="AE380:AH380"/>
    <mergeCell ref="AK380:AN380"/>
    <mergeCell ref="AQ380:AT380"/>
    <mergeCell ref="AW380:AZ380"/>
    <mergeCell ref="BC380:BD380"/>
    <mergeCell ref="BF380:BH380"/>
    <mergeCell ref="BI380:BJ380"/>
    <mergeCell ref="BK380:BM380"/>
    <mergeCell ref="BN380:BP380"/>
    <mergeCell ref="BQ380:BR380"/>
    <mergeCell ref="BT378:BW378"/>
    <mergeCell ref="D379:H379"/>
    <mergeCell ref="I379:M379"/>
    <mergeCell ref="N379:Q379"/>
    <mergeCell ref="R379:T379"/>
    <mergeCell ref="U379:W379"/>
    <mergeCell ref="X379:Y379"/>
    <mergeCell ref="Z379:AB379"/>
    <mergeCell ref="AE379:AH379"/>
    <mergeCell ref="AK379:AN379"/>
    <mergeCell ref="AQ379:AT379"/>
    <mergeCell ref="AW379:AZ379"/>
    <mergeCell ref="BC379:BD379"/>
    <mergeCell ref="BF379:BH379"/>
    <mergeCell ref="BI379:BJ379"/>
    <mergeCell ref="BK379:BM379"/>
    <mergeCell ref="BN379:BP379"/>
    <mergeCell ref="BQ379:BR379"/>
    <mergeCell ref="BT379:BW379"/>
    <mergeCell ref="D378:H378"/>
    <mergeCell ref="D377:H377"/>
    <mergeCell ref="I377:M377"/>
    <mergeCell ref="N377:Q377"/>
    <mergeCell ref="R377:T377"/>
    <mergeCell ref="U377:W377"/>
    <mergeCell ref="X377:Y377"/>
    <mergeCell ref="Z377:AB377"/>
    <mergeCell ref="AE377:AH377"/>
    <mergeCell ref="AK377:AN377"/>
    <mergeCell ref="AQ377:AT377"/>
    <mergeCell ref="AW377:AZ377"/>
    <mergeCell ref="BC377:BD377"/>
    <mergeCell ref="BF377:BH377"/>
    <mergeCell ref="BI377:BJ377"/>
    <mergeCell ref="BK377:BM377"/>
    <mergeCell ref="BN377:BP377"/>
    <mergeCell ref="BQ377:BR377"/>
    <mergeCell ref="I378:M378"/>
    <mergeCell ref="N378:Q378"/>
    <mergeCell ref="R378:T378"/>
    <mergeCell ref="U378:W378"/>
    <mergeCell ref="X378:Y378"/>
    <mergeCell ref="Z378:AB378"/>
    <mergeCell ref="AE378:AH378"/>
    <mergeCell ref="AK378:AN378"/>
    <mergeCell ref="AQ378:AT378"/>
    <mergeCell ref="AW378:AZ378"/>
    <mergeCell ref="BC378:BD378"/>
    <mergeCell ref="BF378:BH378"/>
    <mergeCell ref="BI378:BJ378"/>
    <mergeCell ref="BK378:BM378"/>
    <mergeCell ref="BN378:BP378"/>
    <mergeCell ref="BQ378:BR378"/>
    <mergeCell ref="D375:H375"/>
    <mergeCell ref="I375:M375"/>
    <mergeCell ref="N375:Q375"/>
    <mergeCell ref="R375:T375"/>
    <mergeCell ref="U375:W375"/>
    <mergeCell ref="X375:Y375"/>
    <mergeCell ref="Z375:AB375"/>
    <mergeCell ref="AE375:AH375"/>
    <mergeCell ref="AK375:AN375"/>
    <mergeCell ref="AQ375:AT375"/>
    <mergeCell ref="AW375:AZ375"/>
    <mergeCell ref="BC375:BD375"/>
    <mergeCell ref="BF375:BH375"/>
    <mergeCell ref="BI375:BJ375"/>
    <mergeCell ref="BK375:BM375"/>
    <mergeCell ref="BN375:BP375"/>
    <mergeCell ref="BQ375:BR375"/>
    <mergeCell ref="BT375:BW375"/>
    <mergeCell ref="D374:H374"/>
    <mergeCell ref="I374:M374"/>
    <mergeCell ref="N374:Q374"/>
    <mergeCell ref="R374:T374"/>
    <mergeCell ref="U374:W374"/>
    <mergeCell ref="X374:Y374"/>
    <mergeCell ref="Z374:AB374"/>
    <mergeCell ref="AE374:AH374"/>
    <mergeCell ref="AK374:AN374"/>
    <mergeCell ref="AQ374:AT374"/>
    <mergeCell ref="AW374:AZ374"/>
    <mergeCell ref="BC374:BD374"/>
    <mergeCell ref="BF374:BH374"/>
    <mergeCell ref="D376:H376"/>
    <mergeCell ref="I376:M376"/>
    <mergeCell ref="N376:Q376"/>
    <mergeCell ref="R376:T376"/>
    <mergeCell ref="U376:W376"/>
    <mergeCell ref="X376:Y376"/>
    <mergeCell ref="Z376:AB376"/>
    <mergeCell ref="AE376:AH376"/>
    <mergeCell ref="AK376:AN376"/>
    <mergeCell ref="AQ376:AT376"/>
    <mergeCell ref="AW376:AZ376"/>
    <mergeCell ref="BC376:BD376"/>
    <mergeCell ref="BF376:BH376"/>
    <mergeCell ref="BI376:BJ376"/>
    <mergeCell ref="BK376:BM376"/>
    <mergeCell ref="BN376:BP376"/>
    <mergeCell ref="BQ376:BR376"/>
    <mergeCell ref="BT376:BW376"/>
    <mergeCell ref="BI374:BJ374"/>
    <mergeCell ref="BK374:BM374"/>
    <mergeCell ref="BN374:BP374"/>
    <mergeCell ref="BQ374:BR374"/>
    <mergeCell ref="BT377:BW377"/>
    <mergeCell ref="D373:H373"/>
    <mergeCell ref="I373:M373"/>
    <mergeCell ref="N373:Q373"/>
    <mergeCell ref="R373:T373"/>
    <mergeCell ref="U373:W373"/>
    <mergeCell ref="X373:Y373"/>
    <mergeCell ref="Z373:AB373"/>
    <mergeCell ref="AE373:AH373"/>
    <mergeCell ref="AK373:AN373"/>
    <mergeCell ref="AQ373:AT373"/>
    <mergeCell ref="AW373:AZ373"/>
    <mergeCell ref="BC373:BD373"/>
    <mergeCell ref="BF373:BH373"/>
    <mergeCell ref="BI373:BJ373"/>
    <mergeCell ref="BK373:BM373"/>
    <mergeCell ref="BN373:BP373"/>
    <mergeCell ref="BQ373:BR373"/>
    <mergeCell ref="BT373:BW373"/>
    <mergeCell ref="D372:H372"/>
    <mergeCell ref="I372:M372"/>
    <mergeCell ref="N372:Q372"/>
    <mergeCell ref="R372:T372"/>
    <mergeCell ref="U372:W372"/>
    <mergeCell ref="X372:Y372"/>
    <mergeCell ref="Z372:AB372"/>
    <mergeCell ref="AE372:AH372"/>
    <mergeCell ref="AK372:AN372"/>
    <mergeCell ref="BT374:BW374"/>
    <mergeCell ref="X370:Y370"/>
    <mergeCell ref="Z370:AB370"/>
    <mergeCell ref="AE370:AH370"/>
    <mergeCell ref="AK370:AN370"/>
    <mergeCell ref="AQ370:AT370"/>
    <mergeCell ref="AW370:AZ370"/>
    <mergeCell ref="BC370:BD370"/>
    <mergeCell ref="BF370:BH370"/>
    <mergeCell ref="BI370:BJ370"/>
    <mergeCell ref="BK370:BM370"/>
    <mergeCell ref="BN370:BP370"/>
    <mergeCell ref="BQ370:BR370"/>
    <mergeCell ref="D369:H369"/>
    <mergeCell ref="I369:M369"/>
    <mergeCell ref="N369:Q369"/>
    <mergeCell ref="R369:T369"/>
    <mergeCell ref="U369:W369"/>
    <mergeCell ref="X369:Y369"/>
    <mergeCell ref="Z369:AB369"/>
    <mergeCell ref="AE369:AH369"/>
    <mergeCell ref="AK369:AN369"/>
    <mergeCell ref="AQ369:AT369"/>
    <mergeCell ref="AW369:AZ369"/>
    <mergeCell ref="BC369:BD369"/>
    <mergeCell ref="BF369:BH369"/>
    <mergeCell ref="BI369:BJ369"/>
    <mergeCell ref="BK369:BM369"/>
    <mergeCell ref="BN369:BP369"/>
    <mergeCell ref="BQ369:BR369"/>
    <mergeCell ref="BT369:BW369"/>
    <mergeCell ref="D368:H368"/>
    <mergeCell ref="AQ372:AT372"/>
    <mergeCell ref="AW372:AZ372"/>
    <mergeCell ref="BC372:BD372"/>
    <mergeCell ref="BF372:BH372"/>
    <mergeCell ref="BI372:BJ372"/>
    <mergeCell ref="BK372:BM372"/>
    <mergeCell ref="BN372:BP372"/>
    <mergeCell ref="BQ372:BR372"/>
    <mergeCell ref="BT370:BW370"/>
    <mergeCell ref="D371:H371"/>
    <mergeCell ref="I371:M371"/>
    <mergeCell ref="N371:Q371"/>
    <mergeCell ref="R371:T371"/>
    <mergeCell ref="U371:W371"/>
    <mergeCell ref="X371:Y371"/>
    <mergeCell ref="Z371:AB371"/>
    <mergeCell ref="AE371:AH371"/>
    <mergeCell ref="AK371:AN371"/>
    <mergeCell ref="AQ371:AT371"/>
    <mergeCell ref="AW371:AZ371"/>
    <mergeCell ref="BC371:BD371"/>
    <mergeCell ref="BF371:BH371"/>
    <mergeCell ref="BI371:BJ371"/>
    <mergeCell ref="BK371:BM371"/>
    <mergeCell ref="BN371:BP371"/>
    <mergeCell ref="BQ371:BR371"/>
    <mergeCell ref="BT371:BW371"/>
    <mergeCell ref="D370:H370"/>
    <mergeCell ref="I370:M370"/>
    <mergeCell ref="N370:Q370"/>
    <mergeCell ref="R370:T370"/>
    <mergeCell ref="U370:W370"/>
    <mergeCell ref="BT372:BW372"/>
    <mergeCell ref="D367:H367"/>
    <mergeCell ref="I367:M367"/>
    <mergeCell ref="N367:Q367"/>
    <mergeCell ref="R367:T367"/>
    <mergeCell ref="U367:W367"/>
    <mergeCell ref="X367:Y367"/>
    <mergeCell ref="Z367:AB367"/>
    <mergeCell ref="AE367:AH367"/>
    <mergeCell ref="AK367:AN367"/>
    <mergeCell ref="AQ367:AT367"/>
    <mergeCell ref="AW367:AZ367"/>
    <mergeCell ref="BC367:BD367"/>
    <mergeCell ref="BF367:BH367"/>
    <mergeCell ref="BI367:BJ367"/>
    <mergeCell ref="BK367:BM367"/>
    <mergeCell ref="BN367:BP367"/>
    <mergeCell ref="BQ367:BR367"/>
    <mergeCell ref="BT367:BW367"/>
    <mergeCell ref="AP363:AP366"/>
    <mergeCell ref="AQ363:AT366"/>
    <mergeCell ref="AU363:AU366"/>
    <mergeCell ref="AV363:AV366"/>
    <mergeCell ref="AW363:AZ366"/>
    <mergeCell ref="BA363:BA366"/>
    <mergeCell ref="BB363:BB366"/>
    <mergeCell ref="BC363:BD366"/>
    <mergeCell ref="D366:H366"/>
    <mergeCell ref="I366:M366"/>
    <mergeCell ref="N366:Q366"/>
    <mergeCell ref="R366:T366"/>
    <mergeCell ref="U366:W366"/>
    <mergeCell ref="I368:M368"/>
    <mergeCell ref="N368:Q368"/>
    <mergeCell ref="R368:T368"/>
    <mergeCell ref="U368:W368"/>
    <mergeCell ref="X368:Y368"/>
    <mergeCell ref="Z368:AB368"/>
    <mergeCell ref="AE368:AH368"/>
    <mergeCell ref="AK368:AN368"/>
    <mergeCell ref="AQ368:AT368"/>
    <mergeCell ref="AW368:AZ368"/>
    <mergeCell ref="BC368:BD368"/>
    <mergeCell ref="BF368:BH368"/>
    <mergeCell ref="BI368:BJ368"/>
    <mergeCell ref="BK368:BM368"/>
    <mergeCell ref="BN368:BP368"/>
    <mergeCell ref="BQ368:BR368"/>
    <mergeCell ref="BK366:BM366"/>
    <mergeCell ref="X366:Y366"/>
    <mergeCell ref="Z366:AB366"/>
    <mergeCell ref="BF366:BH366"/>
    <mergeCell ref="BI366:BJ366"/>
    <mergeCell ref="BT368:BW368"/>
    <mergeCell ref="B358:E358"/>
    <mergeCell ref="F358:G358"/>
    <mergeCell ref="H358:I358"/>
    <mergeCell ref="J358:AF358"/>
    <mergeCell ref="AG358:AP358"/>
    <mergeCell ref="AQ358:BG358"/>
    <mergeCell ref="BH358:BN358"/>
    <mergeCell ref="BO358:BS358"/>
    <mergeCell ref="BT358:BW358"/>
    <mergeCell ref="B359:E359"/>
    <mergeCell ref="F359:G359"/>
    <mergeCell ref="H359:I359"/>
    <mergeCell ref="J359:AF359"/>
    <mergeCell ref="AG359:AP359"/>
    <mergeCell ref="AQ359:BG359"/>
    <mergeCell ref="BH359:BN359"/>
    <mergeCell ref="BO359:BS359"/>
    <mergeCell ref="BT359:BW359"/>
    <mergeCell ref="B356:C356"/>
    <mergeCell ref="D356:E356"/>
    <mergeCell ref="F356:I356"/>
    <mergeCell ref="J356:M356"/>
    <mergeCell ref="N356:O356"/>
    <mergeCell ref="P356:Q356"/>
    <mergeCell ref="R356:U356"/>
    <mergeCell ref="V356:Y356"/>
    <mergeCell ref="B361:C365"/>
    <mergeCell ref="D361:Q361"/>
    <mergeCell ref="R361:AB361"/>
    <mergeCell ref="AC361:BE361"/>
    <mergeCell ref="BF361:BM361"/>
    <mergeCell ref="BN361:BP366"/>
    <mergeCell ref="BQ361:BR366"/>
    <mergeCell ref="BS361:BW361"/>
    <mergeCell ref="D362:H365"/>
    <mergeCell ref="I362:M365"/>
    <mergeCell ref="N362:Q365"/>
    <mergeCell ref="R362:T365"/>
    <mergeCell ref="U362:W365"/>
    <mergeCell ref="X362:Y365"/>
    <mergeCell ref="Z362:AB365"/>
    <mergeCell ref="AC362:AH362"/>
    <mergeCell ref="AI362:AN362"/>
    <mergeCell ref="AO362:AT362"/>
    <mergeCell ref="AU362:AZ362"/>
    <mergeCell ref="BA362:BD362"/>
    <mergeCell ref="BE362:BE366"/>
    <mergeCell ref="BF362:BH365"/>
    <mergeCell ref="BI362:BM365"/>
    <mergeCell ref="BS362:BS365"/>
    <mergeCell ref="BT362:BW365"/>
    <mergeCell ref="AC363:AC366"/>
    <mergeCell ref="AD363:AD366"/>
    <mergeCell ref="AE363:AH366"/>
    <mergeCell ref="AI363:AI366"/>
    <mergeCell ref="AJ363:AJ366"/>
    <mergeCell ref="AK363:AN366"/>
    <mergeCell ref="AO363:AO366"/>
    <mergeCell ref="BT366:BW366"/>
    <mergeCell ref="AZ355:BA355"/>
    <mergeCell ref="BB355:BE355"/>
    <mergeCell ref="BF355:BI355"/>
    <mergeCell ref="BJ355:BS355"/>
    <mergeCell ref="BT355:BW355"/>
    <mergeCell ref="B354:C354"/>
    <mergeCell ref="D354:E354"/>
    <mergeCell ref="F354:I354"/>
    <mergeCell ref="J354:M354"/>
    <mergeCell ref="N354:O354"/>
    <mergeCell ref="P354:Q354"/>
    <mergeCell ref="R354:U354"/>
    <mergeCell ref="V354:Y354"/>
    <mergeCell ref="Z354:AA354"/>
    <mergeCell ref="AB354:AC354"/>
    <mergeCell ref="AD354:AG354"/>
    <mergeCell ref="AH354:AK354"/>
    <mergeCell ref="AL354:AM354"/>
    <mergeCell ref="AN354:AO354"/>
    <mergeCell ref="AP354:AS354"/>
    <mergeCell ref="AT354:AW354"/>
    <mergeCell ref="AX354:AY354"/>
    <mergeCell ref="Z356:AA356"/>
    <mergeCell ref="AB356:AC356"/>
    <mergeCell ref="AD356:AG356"/>
    <mergeCell ref="AH356:AK356"/>
    <mergeCell ref="AL356:AM356"/>
    <mergeCell ref="AN356:AO356"/>
    <mergeCell ref="AP356:AS356"/>
    <mergeCell ref="AT356:AW356"/>
    <mergeCell ref="AX356:AY356"/>
    <mergeCell ref="AZ354:BA354"/>
    <mergeCell ref="BB354:BE354"/>
    <mergeCell ref="BF354:BI354"/>
    <mergeCell ref="BJ354:BS354"/>
    <mergeCell ref="BT354:BU354"/>
    <mergeCell ref="BV354:BW354"/>
    <mergeCell ref="B355:C355"/>
    <mergeCell ref="D355:E355"/>
    <mergeCell ref="F355:I355"/>
    <mergeCell ref="J355:M355"/>
    <mergeCell ref="N355:O355"/>
    <mergeCell ref="P355:Q355"/>
    <mergeCell ref="R355:U355"/>
    <mergeCell ref="V355:Y355"/>
    <mergeCell ref="Z355:AA355"/>
    <mergeCell ref="AB355:AC355"/>
    <mergeCell ref="AD355:AG355"/>
    <mergeCell ref="AH355:AK355"/>
    <mergeCell ref="AL355:AM355"/>
    <mergeCell ref="AN355:AO355"/>
    <mergeCell ref="AP355:AS355"/>
    <mergeCell ref="AT355:AW355"/>
    <mergeCell ref="AX355:AY355"/>
    <mergeCell ref="AZ356:BA356"/>
    <mergeCell ref="BB356:BE356"/>
    <mergeCell ref="BF356:BI356"/>
    <mergeCell ref="BJ356:BS356"/>
    <mergeCell ref="BT356:BW356"/>
    <mergeCell ref="AZ352:BA352"/>
    <mergeCell ref="BB352:BE352"/>
    <mergeCell ref="BF352:BI352"/>
    <mergeCell ref="BJ352:BS352"/>
    <mergeCell ref="BT352:BW352"/>
    <mergeCell ref="B353:C353"/>
    <mergeCell ref="D353:E353"/>
    <mergeCell ref="F353:I353"/>
    <mergeCell ref="J353:M353"/>
    <mergeCell ref="N353:O353"/>
    <mergeCell ref="P353:Q353"/>
    <mergeCell ref="R353:U353"/>
    <mergeCell ref="V353:Y353"/>
    <mergeCell ref="Z353:AA353"/>
    <mergeCell ref="AB353:AC353"/>
    <mergeCell ref="AD353:AG353"/>
    <mergeCell ref="AH353:AK353"/>
    <mergeCell ref="AL353:AM353"/>
    <mergeCell ref="AN353:AO353"/>
    <mergeCell ref="AP353:AS353"/>
    <mergeCell ref="AT353:AW353"/>
    <mergeCell ref="AX353:AY353"/>
    <mergeCell ref="AZ353:BA353"/>
    <mergeCell ref="BB353:BE353"/>
    <mergeCell ref="BF353:BI353"/>
    <mergeCell ref="BJ353:BS353"/>
    <mergeCell ref="BT353:BW353"/>
    <mergeCell ref="B352:C352"/>
    <mergeCell ref="D352:E352"/>
    <mergeCell ref="F352:I352"/>
    <mergeCell ref="J352:M352"/>
    <mergeCell ref="N352:O352"/>
    <mergeCell ref="B351:C351"/>
    <mergeCell ref="D351:E351"/>
    <mergeCell ref="F351:I351"/>
    <mergeCell ref="J351:M351"/>
    <mergeCell ref="N351:O351"/>
    <mergeCell ref="P351:Q351"/>
    <mergeCell ref="R351:U351"/>
    <mergeCell ref="V351:Y351"/>
    <mergeCell ref="Z351:AA351"/>
    <mergeCell ref="AB351:AC351"/>
    <mergeCell ref="AD351:AG351"/>
    <mergeCell ref="AH351:AK351"/>
    <mergeCell ref="AL351:AM351"/>
    <mergeCell ref="AN351:AO351"/>
    <mergeCell ref="AP351:AS351"/>
    <mergeCell ref="AT351:AW351"/>
    <mergeCell ref="AX351:AY351"/>
    <mergeCell ref="P352:Q352"/>
    <mergeCell ref="R352:U352"/>
    <mergeCell ref="V352:Y352"/>
    <mergeCell ref="Z352:AA352"/>
    <mergeCell ref="AB352:AC352"/>
    <mergeCell ref="AD352:AG352"/>
    <mergeCell ref="AH352:AK352"/>
    <mergeCell ref="AL352:AM352"/>
    <mergeCell ref="AN352:AO352"/>
    <mergeCell ref="AP352:AS352"/>
    <mergeCell ref="AT352:AW352"/>
    <mergeCell ref="AX352:AY352"/>
    <mergeCell ref="AZ350:BA350"/>
    <mergeCell ref="BB350:BE350"/>
    <mergeCell ref="BF350:BI350"/>
    <mergeCell ref="BJ350:BS350"/>
    <mergeCell ref="AZ351:BA351"/>
    <mergeCell ref="BB351:BE351"/>
    <mergeCell ref="BF351:BI351"/>
    <mergeCell ref="BJ351:BS351"/>
    <mergeCell ref="BT346:BW346"/>
    <mergeCell ref="B347:BW347"/>
    <mergeCell ref="B348:BI348"/>
    <mergeCell ref="BJ348:BW349"/>
    <mergeCell ref="B349:C349"/>
    <mergeCell ref="D349:E349"/>
    <mergeCell ref="F349:I349"/>
    <mergeCell ref="J349:M349"/>
    <mergeCell ref="N349:O349"/>
    <mergeCell ref="P349:Q349"/>
    <mergeCell ref="R349:U349"/>
    <mergeCell ref="V349:Y349"/>
    <mergeCell ref="Z349:AA349"/>
    <mergeCell ref="AB349:AC349"/>
    <mergeCell ref="AD349:AG349"/>
    <mergeCell ref="AH349:AK349"/>
    <mergeCell ref="AL349:AM349"/>
    <mergeCell ref="AN349:AO349"/>
    <mergeCell ref="AP349:AS349"/>
    <mergeCell ref="AT349:AW349"/>
    <mergeCell ref="AX349:AY349"/>
    <mergeCell ref="AZ349:BA349"/>
    <mergeCell ref="BB349:BE349"/>
    <mergeCell ref="BF349:BI349"/>
    <mergeCell ref="D346:H346"/>
    <mergeCell ref="I346:M346"/>
    <mergeCell ref="N346:Q346"/>
    <mergeCell ref="R346:T346"/>
    <mergeCell ref="U346:W346"/>
    <mergeCell ref="X346:Y346"/>
    <mergeCell ref="Z346:AB346"/>
    <mergeCell ref="AE346:AH346"/>
    <mergeCell ref="B350:C350"/>
    <mergeCell ref="D350:E350"/>
    <mergeCell ref="F350:I350"/>
    <mergeCell ref="J350:M350"/>
    <mergeCell ref="N350:O350"/>
    <mergeCell ref="P350:Q350"/>
    <mergeCell ref="R350:U350"/>
    <mergeCell ref="V350:Y350"/>
    <mergeCell ref="Z350:AA350"/>
    <mergeCell ref="AB350:AC350"/>
    <mergeCell ref="AD350:AG350"/>
    <mergeCell ref="AH350:AK350"/>
    <mergeCell ref="AL350:AM350"/>
    <mergeCell ref="AN350:AO350"/>
    <mergeCell ref="AP350:AS350"/>
    <mergeCell ref="AT350:AW350"/>
    <mergeCell ref="AX350:AY350"/>
    <mergeCell ref="BT350:BW350"/>
    <mergeCell ref="BT351:BW351"/>
    <mergeCell ref="U344:W344"/>
    <mergeCell ref="X344:Y344"/>
    <mergeCell ref="Z344:AB344"/>
    <mergeCell ref="AE344:AH344"/>
    <mergeCell ref="AK344:AN344"/>
    <mergeCell ref="AQ344:AT344"/>
    <mergeCell ref="AW344:AZ344"/>
    <mergeCell ref="BC344:BD344"/>
    <mergeCell ref="BF344:BH344"/>
    <mergeCell ref="BI344:BJ344"/>
    <mergeCell ref="BK344:BM344"/>
    <mergeCell ref="BN344:BP344"/>
    <mergeCell ref="BQ344:BR344"/>
    <mergeCell ref="BT342:BW342"/>
    <mergeCell ref="D343:H343"/>
    <mergeCell ref="I343:M343"/>
    <mergeCell ref="N343:Q343"/>
    <mergeCell ref="R343:T343"/>
    <mergeCell ref="U343:W343"/>
    <mergeCell ref="X343:Y343"/>
    <mergeCell ref="Z343:AB343"/>
    <mergeCell ref="AE343:AH343"/>
    <mergeCell ref="AK343:AN343"/>
    <mergeCell ref="AQ343:AT343"/>
    <mergeCell ref="AW343:AZ343"/>
    <mergeCell ref="BC343:BD343"/>
    <mergeCell ref="BF343:BH343"/>
    <mergeCell ref="BI343:BJ343"/>
    <mergeCell ref="BK343:BM343"/>
    <mergeCell ref="BN343:BP343"/>
    <mergeCell ref="BQ343:BR343"/>
    <mergeCell ref="BT343:BW343"/>
    <mergeCell ref="AK346:AN346"/>
    <mergeCell ref="AQ346:AT346"/>
    <mergeCell ref="AW346:AZ346"/>
    <mergeCell ref="BC346:BD346"/>
    <mergeCell ref="BF346:BH346"/>
    <mergeCell ref="BI346:BJ346"/>
    <mergeCell ref="BK346:BM346"/>
    <mergeCell ref="BN346:BP346"/>
    <mergeCell ref="BQ346:BR346"/>
    <mergeCell ref="BT344:BW344"/>
    <mergeCell ref="D345:H345"/>
    <mergeCell ref="I345:M345"/>
    <mergeCell ref="N345:Q345"/>
    <mergeCell ref="R345:T345"/>
    <mergeCell ref="U345:W345"/>
    <mergeCell ref="X345:Y345"/>
    <mergeCell ref="Z345:AB345"/>
    <mergeCell ref="AE345:AH345"/>
    <mergeCell ref="AK345:AN345"/>
    <mergeCell ref="AQ345:AT345"/>
    <mergeCell ref="AW345:AZ345"/>
    <mergeCell ref="BC345:BD345"/>
    <mergeCell ref="BF345:BH345"/>
    <mergeCell ref="BI345:BJ345"/>
    <mergeCell ref="BK345:BM345"/>
    <mergeCell ref="BN345:BP345"/>
    <mergeCell ref="BQ345:BR345"/>
    <mergeCell ref="BT345:BW345"/>
    <mergeCell ref="D344:H344"/>
    <mergeCell ref="I344:M344"/>
    <mergeCell ref="N344:Q344"/>
    <mergeCell ref="R344:T344"/>
    <mergeCell ref="BT340:BW340"/>
    <mergeCell ref="D341:H341"/>
    <mergeCell ref="I341:M341"/>
    <mergeCell ref="N341:Q341"/>
    <mergeCell ref="R341:T341"/>
    <mergeCell ref="U341:W341"/>
    <mergeCell ref="X341:Y341"/>
    <mergeCell ref="Z341:AB341"/>
    <mergeCell ref="AE341:AH341"/>
    <mergeCell ref="AK341:AN341"/>
    <mergeCell ref="AQ341:AT341"/>
    <mergeCell ref="AW341:AZ341"/>
    <mergeCell ref="BC341:BD341"/>
    <mergeCell ref="BF341:BH341"/>
    <mergeCell ref="BI341:BJ341"/>
    <mergeCell ref="BK341:BM341"/>
    <mergeCell ref="BN341:BP341"/>
    <mergeCell ref="BQ341:BR341"/>
    <mergeCell ref="BT341:BW341"/>
    <mergeCell ref="D340:H340"/>
    <mergeCell ref="I340:M340"/>
    <mergeCell ref="N340:Q340"/>
    <mergeCell ref="R340:T340"/>
    <mergeCell ref="U340:W340"/>
    <mergeCell ref="X340:Y340"/>
    <mergeCell ref="Z340:AB340"/>
    <mergeCell ref="AE340:AH340"/>
    <mergeCell ref="AK340:AN340"/>
    <mergeCell ref="AQ340:AT340"/>
    <mergeCell ref="AW340:AZ340"/>
    <mergeCell ref="BC340:BD340"/>
    <mergeCell ref="BF340:BH340"/>
    <mergeCell ref="D342:H342"/>
    <mergeCell ref="I342:M342"/>
    <mergeCell ref="N342:Q342"/>
    <mergeCell ref="R342:T342"/>
    <mergeCell ref="U342:W342"/>
    <mergeCell ref="X342:Y342"/>
    <mergeCell ref="Z342:AB342"/>
    <mergeCell ref="AE342:AH342"/>
    <mergeCell ref="AK342:AN342"/>
    <mergeCell ref="AQ342:AT342"/>
    <mergeCell ref="AW342:AZ342"/>
    <mergeCell ref="BC342:BD342"/>
    <mergeCell ref="BF342:BH342"/>
    <mergeCell ref="BI342:BJ342"/>
    <mergeCell ref="BK342:BM342"/>
    <mergeCell ref="BN342:BP342"/>
    <mergeCell ref="BQ342:BR342"/>
    <mergeCell ref="AQ338:AT338"/>
    <mergeCell ref="AW338:AZ338"/>
    <mergeCell ref="BC338:BD338"/>
    <mergeCell ref="BF338:BH338"/>
    <mergeCell ref="BI338:BJ338"/>
    <mergeCell ref="BK338:BM338"/>
    <mergeCell ref="BN338:BP338"/>
    <mergeCell ref="BQ338:BR338"/>
    <mergeCell ref="BT336:BW336"/>
    <mergeCell ref="D337:H337"/>
    <mergeCell ref="I337:M337"/>
    <mergeCell ref="N337:Q337"/>
    <mergeCell ref="R337:T337"/>
    <mergeCell ref="U337:W337"/>
    <mergeCell ref="X337:Y337"/>
    <mergeCell ref="Z337:AB337"/>
    <mergeCell ref="AE337:AH337"/>
    <mergeCell ref="AK337:AN337"/>
    <mergeCell ref="AQ337:AT337"/>
    <mergeCell ref="AW337:AZ337"/>
    <mergeCell ref="BC337:BD337"/>
    <mergeCell ref="BF337:BH337"/>
    <mergeCell ref="BI337:BJ337"/>
    <mergeCell ref="BK337:BM337"/>
    <mergeCell ref="BN337:BP337"/>
    <mergeCell ref="BQ337:BR337"/>
    <mergeCell ref="BT337:BW337"/>
    <mergeCell ref="D336:H336"/>
    <mergeCell ref="I336:M336"/>
    <mergeCell ref="N336:Q336"/>
    <mergeCell ref="R336:T336"/>
    <mergeCell ref="U336:W336"/>
    <mergeCell ref="BI340:BJ340"/>
    <mergeCell ref="BK340:BM340"/>
    <mergeCell ref="BN340:BP340"/>
    <mergeCell ref="BQ340:BR340"/>
    <mergeCell ref="BT338:BW338"/>
    <mergeCell ref="D339:H339"/>
    <mergeCell ref="I339:M339"/>
    <mergeCell ref="N339:Q339"/>
    <mergeCell ref="R339:T339"/>
    <mergeCell ref="U339:W339"/>
    <mergeCell ref="X339:Y339"/>
    <mergeCell ref="Z339:AB339"/>
    <mergeCell ref="AE339:AH339"/>
    <mergeCell ref="AK339:AN339"/>
    <mergeCell ref="AQ339:AT339"/>
    <mergeCell ref="AW339:AZ339"/>
    <mergeCell ref="BC339:BD339"/>
    <mergeCell ref="BF339:BH339"/>
    <mergeCell ref="BI339:BJ339"/>
    <mergeCell ref="BK339:BM339"/>
    <mergeCell ref="BN339:BP339"/>
    <mergeCell ref="BQ339:BR339"/>
    <mergeCell ref="BT339:BW339"/>
    <mergeCell ref="D338:H338"/>
    <mergeCell ref="I338:M338"/>
    <mergeCell ref="N338:Q338"/>
    <mergeCell ref="R338:T338"/>
    <mergeCell ref="U338:W338"/>
    <mergeCell ref="X338:Y338"/>
    <mergeCell ref="Z338:AB338"/>
    <mergeCell ref="AE338:AH338"/>
    <mergeCell ref="AK338:AN338"/>
    <mergeCell ref="X336:Y336"/>
    <mergeCell ref="Z336:AB336"/>
    <mergeCell ref="AE336:AH336"/>
    <mergeCell ref="AK336:AN336"/>
    <mergeCell ref="AQ336:AT336"/>
    <mergeCell ref="AW336:AZ336"/>
    <mergeCell ref="BC336:BD336"/>
    <mergeCell ref="BF336:BH336"/>
    <mergeCell ref="BI336:BJ336"/>
    <mergeCell ref="BK336:BM336"/>
    <mergeCell ref="BN336:BP336"/>
    <mergeCell ref="BQ336:BR336"/>
    <mergeCell ref="BT334:BW334"/>
    <mergeCell ref="D335:H335"/>
    <mergeCell ref="I335:M335"/>
    <mergeCell ref="N335:Q335"/>
    <mergeCell ref="R335:T335"/>
    <mergeCell ref="U335:W335"/>
    <mergeCell ref="X335:Y335"/>
    <mergeCell ref="Z335:AB335"/>
    <mergeCell ref="AE335:AH335"/>
    <mergeCell ref="AK335:AN335"/>
    <mergeCell ref="AQ335:AT335"/>
    <mergeCell ref="AW335:AZ335"/>
    <mergeCell ref="BC335:BD335"/>
    <mergeCell ref="BF335:BH335"/>
    <mergeCell ref="BI335:BJ335"/>
    <mergeCell ref="BK335:BM335"/>
    <mergeCell ref="BN335:BP335"/>
    <mergeCell ref="BQ335:BR335"/>
    <mergeCell ref="BT335:BW335"/>
    <mergeCell ref="D334:H334"/>
    <mergeCell ref="D333:H333"/>
    <mergeCell ref="I333:M333"/>
    <mergeCell ref="N333:Q333"/>
    <mergeCell ref="R333:T333"/>
    <mergeCell ref="U333:W333"/>
    <mergeCell ref="X333:Y333"/>
    <mergeCell ref="Z333:AB333"/>
    <mergeCell ref="AE333:AH333"/>
    <mergeCell ref="AK333:AN333"/>
    <mergeCell ref="AQ333:AT333"/>
    <mergeCell ref="AW333:AZ333"/>
    <mergeCell ref="BC333:BD333"/>
    <mergeCell ref="BF333:BH333"/>
    <mergeCell ref="BI333:BJ333"/>
    <mergeCell ref="BK333:BM333"/>
    <mergeCell ref="BN333:BP333"/>
    <mergeCell ref="BQ333:BR333"/>
    <mergeCell ref="I334:M334"/>
    <mergeCell ref="N334:Q334"/>
    <mergeCell ref="R334:T334"/>
    <mergeCell ref="U334:W334"/>
    <mergeCell ref="X334:Y334"/>
    <mergeCell ref="Z334:AB334"/>
    <mergeCell ref="AE334:AH334"/>
    <mergeCell ref="AK334:AN334"/>
    <mergeCell ref="AQ334:AT334"/>
    <mergeCell ref="AW334:AZ334"/>
    <mergeCell ref="BC334:BD334"/>
    <mergeCell ref="BF334:BH334"/>
    <mergeCell ref="BI334:BJ334"/>
    <mergeCell ref="BK334:BM334"/>
    <mergeCell ref="BN334:BP334"/>
    <mergeCell ref="BQ334:BR334"/>
    <mergeCell ref="D331:H331"/>
    <mergeCell ref="I331:M331"/>
    <mergeCell ref="N331:Q331"/>
    <mergeCell ref="R331:T331"/>
    <mergeCell ref="U331:W331"/>
    <mergeCell ref="X331:Y331"/>
    <mergeCell ref="Z331:AB331"/>
    <mergeCell ref="AE331:AH331"/>
    <mergeCell ref="AK331:AN331"/>
    <mergeCell ref="AQ331:AT331"/>
    <mergeCell ref="AW331:AZ331"/>
    <mergeCell ref="BC331:BD331"/>
    <mergeCell ref="BF331:BH331"/>
    <mergeCell ref="BI331:BJ331"/>
    <mergeCell ref="BK331:BM331"/>
    <mergeCell ref="BN331:BP331"/>
    <mergeCell ref="BQ331:BR331"/>
    <mergeCell ref="BT331:BW331"/>
    <mergeCell ref="D330:H330"/>
    <mergeCell ref="I330:M330"/>
    <mergeCell ref="N330:Q330"/>
    <mergeCell ref="R330:T330"/>
    <mergeCell ref="U330:W330"/>
    <mergeCell ref="X330:Y330"/>
    <mergeCell ref="Z330:AB330"/>
    <mergeCell ref="AE330:AH330"/>
    <mergeCell ref="AK330:AN330"/>
    <mergeCell ref="AQ330:AT330"/>
    <mergeCell ref="AW330:AZ330"/>
    <mergeCell ref="BC330:BD330"/>
    <mergeCell ref="BF330:BH330"/>
    <mergeCell ref="D332:H332"/>
    <mergeCell ref="I332:M332"/>
    <mergeCell ref="N332:Q332"/>
    <mergeCell ref="R332:T332"/>
    <mergeCell ref="U332:W332"/>
    <mergeCell ref="X332:Y332"/>
    <mergeCell ref="Z332:AB332"/>
    <mergeCell ref="AE332:AH332"/>
    <mergeCell ref="AK332:AN332"/>
    <mergeCell ref="AQ332:AT332"/>
    <mergeCell ref="AW332:AZ332"/>
    <mergeCell ref="BC332:BD332"/>
    <mergeCell ref="BF332:BH332"/>
    <mergeCell ref="BI332:BJ332"/>
    <mergeCell ref="BK332:BM332"/>
    <mergeCell ref="BN332:BP332"/>
    <mergeCell ref="BQ332:BR332"/>
    <mergeCell ref="BT332:BW332"/>
    <mergeCell ref="BI330:BJ330"/>
    <mergeCell ref="BK330:BM330"/>
    <mergeCell ref="BN330:BP330"/>
    <mergeCell ref="BQ330:BR330"/>
    <mergeCell ref="BT333:BW333"/>
    <mergeCell ref="D329:H329"/>
    <mergeCell ref="I329:M329"/>
    <mergeCell ref="N329:Q329"/>
    <mergeCell ref="R329:T329"/>
    <mergeCell ref="U329:W329"/>
    <mergeCell ref="X329:Y329"/>
    <mergeCell ref="Z329:AB329"/>
    <mergeCell ref="AE329:AH329"/>
    <mergeCell ref="AK329:AN329"/>
    <mergeCell ref="AQ329:AT329"/>
    <mergeCell ref="AW329:AZ329"/>
    <mergeCell ref="BC329:BD329"/>
    <mergeCell ref="BF329:BH329"/>
    <mergeCell ref="BI329:BJ329"/>
    <mergeCell ref="BK329:BM329"/>
    <mergeCell ref="BN329:BP329"/>
    <mergeCell ref="BQ329:BR329"/>
    <mergeCell ref="BT329:BW329"/>
    <mergeCell ref="D328:H328"/>
    <mergeCell ref="I328:M328"/>
    <mergeCell ref="N328:Q328"/>
    <mergeCell ref="R328:T328"/>
    <mergeCell ref="U328:W328"/>
    <mergeCell ref="X328:Y328"/>
    <mergeCell ref="Z328:AB328"/>
    <mergeCell ref="AE328:AH328"/>
    <mergeCell ref="AK328:AN328"/>
    <mergeCell ref="BT330:BW330"/>
    <mergeCell ref="X326:Y326"/>
    <mergeCell ref="Z326:AB326"/>
    <mergeCell ref="AE326:AH326"/>
    <mergeCell ref="AK326:AN326"/>
    <mergeCell ref="AQ326:AT326"/>
    <mergeCell ref="AW326:AZ326"/>
    <mergeCell ref="BC326:BD326"/>
    <mergeCell ref="BF326:BH326"/>
    <mergeCell ref="BI326:BJ326"/>
    <mergeCell ref="BK326:BM326"/>
    <mergeCell ref="BN326:BP326"/>
    <mergeCell ref="BQ326:BR326"/>
    <mergeCell ref="D325:H325"/>
    <mergeCell ref="I325:M325"/>
    <mergeCell ref="N325:Q325"/>
    <mergeCell ref="R325:T325"/>
    <mergeCell ref="U325:W325"/>
    <mergeCell ref="X325:Y325"/>
    <mergeCell ref="Z325:AB325"/>
    <mergeCell ref="AE325:AH325"/>
    <mergeCell ref="AK325:AN325"/>
    <mergeCell ref="AQ325:AT325"/>
    <mergeCell ref="AW325:AZ325"/>
    <mergeCell ref="BC325:BD325"/>
    <mergeCell ref="BF325:BH325"/>
    <mergeCell ref="BI325:BJ325"/>
    <mergeCell ref="BK325:BM325"/>
    <mergeCell ref="BN325:BP325"/>
    <mergeCell ref="BQ325:BR325"/>
    <mergeCell ref="BT325:BW325"/>
    <mergeCell ref="D324:H324"/>
    <mergeCell ref="AQ328:AT328"/>
    <mergeCell ref="AW328:AZ328"/>
    <mergeCell ref="BC328:BD328"/>
    <mergeCell ref="BF328:BH328"/>
    <mergeCell ref="BI328:BJ328"/>
    <mergeCell ref="BK328:BM328"/>
    <mergeCell ref="BN328:BP328"/>
    <mergeCell ref="BQ328:BR328"/>
    <mergeCell ref="BT326:BW326"/>
    <mergeCell ref="D327:H327"/>
    <mergeCell ref="I327:M327"/>
    <mergeCell ref="N327:Q327"/>
    <mergeCell ref="R327:T327"/>
    <mergeCell ref="U327:W327"/>
    <mergeCell ref="X327:Y327"/>
    <mergeCell ref="Z327:AB327"/>
    <mergeCell ref="AE327:AH327"/>
    <mergeCell ref="AK327:AN327"/>
    <mergeCell ref="AQ327:AT327"/>
    <mergeCell ref="AW327:AZ327"/>
    <mergeCell ref="BC327:BD327"/>
    <mergeCell ref="BF327:BH327"/>
    <mergeCell ref="BI327:BJ327"/>
    <mergeCell ref="BK327:BM327"/>
    <mergeCell ref="BN327:BP327"/>
    <mergeCell ref="BQ327:BR327"/>
    <mergeCell ref="BT327:BW327"/>
    <mergeCell ref="D326:H326"/>
    <mergeCell ref="I326:M326"/>
    <mergeCell ref="N326:Q326"/>
    <mergeCell ref="R326:T326"/>
    <mergeCell ref="U326:W326"/>
    <mergeCell ref="BT328:BW328"/>
    <mergeCell ref="D323:H323"/>
    <mergeCell ref="I323:M323"/>
    <mergeCell ref="N323:Q323"/>
    <mergeCell ref="R323:T323"/>
    <mergeCell ref="U323:W323"/>
    <mergeCell ref="X323:Y323"/>
    <mergeCell ref="Z323:AB323"/>
    <mergeCell ref="AE323:AH323"/>
    <mergeCell ref="AK323:AN323"/>
    <mergeCell ref="AQ323:AT323"/>
    <mergeCell ref="AW323:AZ323"/>
    <mergeCell ref="BC323:BD323"/>
    <mergeCell ref="BF323:BH323"/>
    <mergeCell ref="BI323:BJ323"/>
    <mergeCell ref="BK323:BM323"/>
    <mergeCell ref="BN323:BP323"/>
    <mergeCell ref="BQ323:BR323"/>
    <mergeCell ref="BT323:BW323"/>
    <mergeCell ref="AP319:AP322"/>
    <mergeCell ref="AQ319:AT322"/>
    <mergeCell ref="AU319:AU322"/>
    <mergeCell ref="AV319:AV322"/>
    <mergeCell ref="AW319:AZ322"/>
    <mergeCell ref="BA319:BA322"/>
    <mergeCell ref="BB319:BB322"/>
    <mergeCell ref="BC319:BD322"/>
    <mergeCell ref="D322:H322"/>
    <mergeCell ref="I322:M322"/>
    <mergeCell ref="N322:Q322"/>
    <mergeCell ref="R322:T322"/>
    <mergeCell ref="U322:W322"/>
    <mergeCell ref="I324:M324"/>
    <mergeCell ref="N324:Q324"/>
    <mergeCell ref="R324:T324"/>
    <mergeCell ref="U324:W324"/>
    <mergeCell ref="X324:Y324"/>
    <mergeCell ref="Z324:AB324"/>
    <mergeCell ref="AE324:AH324"/>
    <mergeCell ref="AK324:AN324"/>
    <mergeCell ref="AQ324:AT324"/>
    <mergeCell ref="AW324:AZ324"/>
    <mergeCell ref="BC324:BD324"/>
    <mergeCell ref="BF324:BH324"/>
    <mergeCell ref="BI324:BJ324"/>
    <mergeCell ref="BK324:BM324"/>
    <mergeCell ref="BN324:BP324"/>
    <mergeCell ref="BQ324:BR324"/>
    <mergeCell ref="BK322:BM322"/>
    <mergeCell ref="X322:Y322"/>
    <mergeCell ref="Z322:AB322"/>
    <mergeCell ref="BF322:BH322"/>
    <mergeCell ref="BI322:BJ322"/>
    <mergeCell ref="BT324:BW324"/>
    <mergeCell ref="B314:E314"/>
    <mergeCell ref="F314:G314"/>
    <mergeCell ref="H314:I314"/>
    <mergeCell ref="J314:AF314"/>
    <mergeCell ref="AG314:AP314"/>
    <mergeCell ref="AQ314:BG314"/>
    <mergeCell ref="BH314:BN314"/>
    <mergeCell ref="BO314:BS314"/>
    <mergeCell ref="BT314:BW314"/>
    <mergeCell ref="B315:E315"/>
    <mergeCell ref="F315:G315"/>
    <mergeCell ref="H315:I315"/>
    <mergeCell ref="J315:AF315"/>
    <mergeCell ref="AG315:AP315"/>
    <mergeCell ref="AQ315:BG315"/>
    <mergeCell ref="BH315:BN315"/>
    <mergeCell ref="BO315:BS315"/>
    <mergeCell ref="BT315:BW315"/>
    <mergeCell ref="B312:C312"/>
    <mergeCell ref="D312:E312"/>
    <mergeCell ref="F312:I312"/>
    <mergeCell ref="J312:M312"/>
    <mergeCell ref="N312:O312"/>
    <mergeCell ref="P312:Q312"/>
    <mergeCell ref="R312:U312"/>
    <mergeCell ref="V312:Y312"/>
    <mergeCell ref="B317:C321"/>
    <mergeCell ref="D317:Q317"/>
    <mergeCell ref="R317:AB317"/>
    <mergeCell ref="AC317:BE317"/>
    <mergeCell ref="BF317:BM317"/>
    <mergeCell ref="BN317:BP322"/>
    <mergeCell ref="BQ317:BR322"/>
    <mergeCell ref="BS317:BW317"/>
    <mergeCell ref="D318:H321"/>
    <mergeCell ref="I318:M321"/>
    <mergeCell ref="N318:Q321"/>
    <mergeCell ref="R318:T321"/>
    <mergeCell ref="U318:W321"/>
    <mergeCell ref="X318:Y321"/>
    <mergeCell ref="Z318:AB321"/>
    <mergeCell ref="AC318:AH318"/>
    <mergeCell ref="AI318:AN318"/>
    <mergeCell ref="AO318:AT318"/>
    <mergeCell ref="AU318:AZ318"/>
    <mergeCell ref="BA318:BD318"/>
    <mergeCell ref="BE318:BE322"/>
    <mergeCell ref="BF318:BH321"/>
    <mergeCell ref="BI318:BM321"/>
    <mergeCell ref="BS318:BS321"/>
    <mergeCell ref="BT318:BW321"/>
    <mergeCell ref="AC319:AC322"/>
    <mergeCell ref="AD319:AD322"/>
    <mergeCell ref="AE319:AH322"/>
    <mergeCell ref="AI319:AI322"/>
    <mergeCell ref="AJ319:AJ322"/>
    <mergeCell ref="AK319:AN322"/>
    <mergeCell ref="AO319:AO322"/>
    <mergeCell ref="BT322:BW322"/>
    <mergeCell ref="AZ311:BA311"/>
    <mergeCell ref="BB311:BE311"/>
    <mergeCell ref="BF311:BI311"/>
    <mergeCell ref="BJ311:BS311"/>
    <mergeCell ref="BT311:BW311"/>
    <mergeCell ref="B310:C310"/>
    <mergeCell ref="D310:E310"/>
    <mergeCell ref="F310:I310"/>
    <mergeCell ref="J310:M310"/>
    <mergeCell ref="N310:O310"/>
    <mergeCell ref="P310:Q310"/>
    <mergeCell ref="R310:U310"/>
    <mergeCell ref="V310:Y310"/>
    <mergeCell ref="Z310:AA310"/>
    <mergeCell ref="AB310:AC310"/>
    <mergeCell ref="AD310:AG310"/>
    <mergeCell ref="AH310:AK310"/>
    <mergeCell ref="AL310:AM310"/>
    <mergeCell ref="AN310:AO310"/>
    <mergeCell ref="AP310:AS310"/>
    <mergeCell ref="AT310:AW310"/>
    <mergeCell ref="AX310:AY310"/>
    <mergeCell ref="Z312:AA312"/>
    <mergeCell ref="AB312:AC312"/>
    <mergeCell ref="AD312:AG312"/>
    <mergeCell ref="AH312:AK312"/>
    <mergeCell ref="AL312:AM312"/>
    <mergeCell ref="AN312:AO312"/>
    <mergeCell ref="AP312:AS312"/>
    <mergeCell ref="AT312:AW312"/>
    <mergeCell ref="AX312:AY312"/>
    <mergeCell ref="AZ310:BA310"/>
    <mergeCell ref="BB310:BE310"/>
    <mergeCell ref="BF310:BI310"/>
    <mergeCell ref="BJ310:BS310"/>
    <mergeCell ref="BT310:BU310"/>
    <mergeCell ref="BV310:BW310"/>
    <mergeCell ref="B311:C311"/>
    <mergeCell ref="D311:E311"/>
    <mergeCell ref="F311:I311"/>
    <mergeCell ref="J311:M311"/>
    <mergeCell ref="N311:O311"/>
    <mergeCell ref="P311:Q311"/>
    <mergeCell ref="R311:U311"/>
    <mergeCell ref="V311:Y311"/>
    <mergeCell ref="Z311:AA311"/>
    <mergeCell ref="AB311:AC311"/>
    <mergeCell ref="AD311:AG311"/>
    <mergeCell ref="AH311:AK311"/>
    <mergeCell ref="AL311:AM311"/>
    <mergeCell ref="AN311:AO311"/>
    <mergeCell ref="AP311:AS311"/>
    <mergeCell ref="AT311:AW311"/>
    <mergeCell ref="AX311:AY311"/>
    <mergeCell ref="AZ312:BA312"/>
    <mergeCell ref="BB312:BE312"/>
    <mergeCell ref="BF312:BI312"/>
    <mergeCell ref="BJ312:BS312"/>
    <mergeCell ref="BT312:BW312"/>
    <mergeCell ref="AZ308:BA308"/>
    <mergeCell ref="BB308:BE308"/>
    <mergeCell ref="BF308:BI308"/>
    <mergeCell ref="BJ308:BS308"/>
    <mergeCell ref="BT308:BW308"/>
    <mergeCell ref="B309:C309"/>
    <mergeCell ref="D309:E309"/>
    <mergeCell ref="F309:I309"/>
    <mergeCell ref="J309:M309"/>
    <mergeCell ref="N309:O309"/>
    <mergeCell ref="P309:Q309"/>
    <mergeCell ref="R309:U309"/>
    <mergeCell ref="V309:Y309"/>
    <mergeCell ref="Z309:AA309"/>
    <mergeCell ref="AB309:AC309"/>
    <mergeCell ref="AD309:AG309"/>
    <mergeCell ref="AH309:AK309"/>
    <mergeCell ref="AL309:AM309"/>
    <mergeCell ref="AN309:AO309"/>
    <mergeCell ref="AP309:AS309"/>
    <mergeCell ref="AT309:AW309"/>
    <mergeCell ref="AX309:AY309"/>
    <mergeCell ref="AZ309:BA309"/>
    <mergeCell ref="BB309:BE309"/>
    <mergeCell ref="BF309:BI309"/>
    <mergeCell ref="BJ309:BS309"/>
    <mergeCell ref="BT309:BW309"/>
    <mergeCell ref="B308:C308"/>
    <mergeCell ref="D308:E308"/>
    <mergeCell ref="F308:I308"/>
    <mergeCell ref="J308:M308"/>
    <mergeCell ref="N308:O308"/>
    <mergeCell ref="B307:C307"/>
    <mergeCell ref="D307:E307"/>
    <mergeCell ref="F307:I307"/>
    <mergeCell ref="J307:M307"/>
    <mergeCell ref="N307:O307"/>
    <mergeCell ref="P307:Q307"/>
    <mergeCell ref="R307:U307"/>
    <mergeCell ref="V307:Y307"/>
    <mergeCell ref="Z307:AA307"/>
    <mergeCell ref="AB307:AC307"/>
    <mergeCell ref="AD307:AG307"/>
    <mergeCell ref="AH307:AK307"/>
    <mergeCell ref="AL307:AM307"/>
    <mergeCell ref="AN307:AO307"/>
    <mergeCell ref="AP307:AS307"/>
    <mergeCell ref="AT307:AW307"/>
    <mergeCell ref="AX307:AY307"/>
    <mergeCell ref="P308:Q308"/>
    <mergeCell ref="R308:U308"/>
    <mergeCell ref="V308:Y308"/>
    <mergeCell ref="Z308:AA308"/>
    <mergeCell ref="AB308:AC308"/>
    <mergeCell ref="AD308:AG308"/>
    <mergeCell ref="AH308:AK308"/>
    <mergeCell ref="AL308:AM308"/>
    <mergeCell ref="AN308:AO308"/>
    <mergeCell ref="AP308:AS308"/>
    <mergeCell ref="AT308:AW308"/>
    <mergeCell ref="AX308:AY308"/>
    <mergeCell ref="AZ306:BA306"/>
    <mergeCell ref="BB306:BE306"/>
    <mergeCell ref="BF306:BI306"/>
    <mergeCell ref="BJ306:BS306"/>
    <mergeCell ref="AZ307:BA307"/>
    <mergeCell ref="BB307:BE307"/>
    <mergeCell ref="BF307:BI307"/>
    <mergeCell ref="BJ307:BS307"/>
    <mergeCell ref="BT302:BW302"/>
    <mergeCell ref="B303:BW303"/>
    <mergeCell ref="B304:BI304"/>
    <mergeCell ref="BJ304:BW305"/>
    <mergeCell ref="B305:C305"/>
    <mergeCell ref="D305:E305"/>
    <mergeCell ref="F305:I305"/>
    <mergeCell ref="J305:M305"/>
    <mergeCell ref="N305:O305"/>
    <mergeCell ref="P305:Q305"/>
    <mergeCell ref="R305:U305"/>
    <mergeCell ref="V305:Y305"/>
    <mergeCell ref="Z305:AA305"/>
    <mergeCell ref="AB305:AC305"/>
    <mergeCell ref="AD305:AG305"/>
    <mergeCell ref="AH305:AK305"/>
    <mergeCell ref="AL305:AM305"/>
    <mergeCell ref="AN305:AO305"/>
    <mergeCell ref="AP305:AS305"/>
    <mergeCell ref="AT305:AW305"/>
    <mergeCell ref="AX305:AY305"/>
    <mergeCell ref="AZ305:BA305"/>
    <mergeCell ref="BB305:BE305"/>
    <mergeCell ref="BF305:BI305"/>
    <mergeCell ref="D302:H302"/>
    <mergeCell ref="I302:M302"/>
    <mergeCell ref="N302:Q302"/>
    <mergeCell ref="R302:T302"/>
    <mergeCell ref="U302:W302"/>
    <mergeCell ref="X302:Y302"/>
    <mergeCell ref="Z302:AB302"/>
    <mergeCell ref="AE302:AH302"/>
    <mergeCell ref="B306:C306"/>
    <mergeCell ref="D306:E306"/>
    <mergeCell ref="F306:I306"/>
    <mergeCell ref="J306:M306"/>
    <mergeCell ref="N306:O306"/>
    <mergeCell ref="P306:Q306"/>
    <mergeCell ref="R306:U306"/>
    <mergeCell ref="V306:Y306"/>
    <mergeCell ref="Z306:AA306"/>
    <mergeCell ref="AB306:AC306"/>
    <mergeCell ref="AD306:AG306"/>
    <mergeCell ref="AH306:AK306"/>
    <mergeCell ref="AL306:AM306"/>
    <mergeCell ref="AN306:AO306"/>
    <mergeCell ref="AP306:AS306"/>
    <mergeCell ref="AT306:AW306"/>
    <mergeCell ref="AX306:AY306"/>
    <mergeCell ref="BT306:BW306"/>
    <mergeCell ref="BT307:BW307"/>
    <mergeCell ref="U300:W300"/>
    <mergeCell ref="X300:Y300"/>
    <mergeCell ref="Z300:AB300"/>
    <mergeCell ref="AE300:AH300"/>
    <mergeCell ref="AK300:AN300"/>
    <mergeCell ref="AQ300:AT300"/>
    <mergeCell ref="AW300:AZ300"/>
    <mergeCell ref="BC300:BD300"/>
    <mergeCell ref="BF300:BH300"/>
    <mergeCell ref="BI300:BJ300"/>
    <mergeCell ref="BK300:BM300"/>
    <mergeCell ref="BN300:BP300"/>
    <mergeCell ref="BQ300:BR300"/>
    <mergeCell ref="BT298:BW298"/>
    <mergeCell ref="D299:H299"/>
    <mergeCell ref="I299:M299"/>
    <mergeCell ref="N299:Q299"/>
    <mergeCell ref="R299:T299"/>
    <mergeCell ref="U299:W299"/>
    <mergeCell ref="X299:Y299"/>
    <mergeCell ref="Z299:AB299"/>
    <mergeCell ref="AE299:AH299"/>
    <mergeCell ref="AK299:AN299"/>
    <mergeCell ref="AQ299:AT299"/>
    <mergeCell ref="AW299:AZ299"/>
    <mergeCell ref="BC299:BD299"/>
    <mergeCell ref="BF299:BH299"/>
    <mergeCell ref="BI299:BJ299"/>
    <mergeCell ref="BK299:BM299"/>
    <mergeCell ref="BN299:BP299"/>
    <mergeCell ref="BQ299:BR299"/>
    <mergeCell ref="BT299:BW299"/>
    <mergeCell ref="AK302:AN302"/>
    <mergeCell ref="AQ302:AT302"/>
    <mergeCell ref="AW302:AZ302"/>
    <mergeCell ref="BC302:BD302"/>
    <mergeCell ref="BF302:BH302"/>
    <mergeCell ref="BI302:BJ302"/>
    <mergeCell ref="BK302:BM302"/>
    <mergeCell ref="BN302:BP302"/>
    <mergeCell ref="BQ302:BR302"/>
    <mergeCell ref="BT300:BW300"/>
    <mergeCell ref="D301:H301"/>
    <mergeCell ref="I301:M301"/>
    <mergeCell ref="N301:Q301"/>
    <mergeCell ref="R301:T301"/>
    <mergeCell ref="U301:W301"/>
    <mergeCell ref="X301:Y301"/>
    <mergeCell ref="Z301:AB301"/>
    <mergeCell ref="AE301:AH301"/>
    <mergeCell ref="AK301:AN301"/>
    <mergeCell ref="AQ301:AT301"/>
    <mergeCell ref="AW301:AZ301"/>
    <mergeCell ref="BC301:BD301"/>
    <mergeCell ref="BF301:BH301"/>
    <mergeCell ref="BI301:BJ301"/>
    <mergeCell ref="BK301:BM301"/>
    <mergeCell ref="BN301:BP301"/>
    <mergeCell ref="BQ301:BR301"/>
    <mergeCell ref="BT301:BW301"/>
    <mergeCell ref="D300:H300"/>
    <mergeCell ref="I300:M300"/>
    <mergeCell ref="N300:Q300"/>
    <mergeCell ref="R300:T300"/>
    <mergeCell ref="BT296:BW296"/>
    <mergeCell ref="D297:H297"/>
    <mergeCell ref="I297:M297"/>
    <mergeCell ref="N297:Q297"/>
    <mergeCell ref="R297:T297"/>
    <mergeCell ref="U297:W297"/>
    <mergeCell ref="X297:Y297"/>
    <mergeCell ref="Z297:AB297"/>
    <mergeCell ref="AE297:AH297"/>
    <mergeCell ref="AK297:AN297"/>
    <mergeCell ref="AQ297:AT297"/>
    <mergeCell ref="AW297:AZ297"/>
    <mergeCell ref="BC297:BD297"/>
    <mergeCell ref="BF297:BH297"/>
    <mergeCell ref="BI297:BJ297"/>
    <mergeCell ref="BK297:BM297"/>
    <mergeCell ref="BN297:BP297"/>
    <mergeCell ref="BQ297:BR297"/>
    <mergeCell ref="BT297:BW297"/>
    <mergeCell ref="D296:H296"/>
    <mergeCell ref="I296:M296"/>
    <mergeCell ref="N296:Q296"/>
    <mergeCell ref="R296:T296"/>
    <mergeCell ref="U296:W296"/>
    <mergeCell ref="X296:Y296"/>
    <mergeCell ref="Z296:AB296"/>
    <mergeCell ref="AE296:AH296"/>
    <mergeCell ref="AK296:AN296"/>
    <mergeCell ref="AQ296:AT296"/>
    <mergeCell ref="AW296:AZ296"/>
    <mergeCell ref="BC296:BD296"/>
    <mergeCell ref="BF296:BH296"/>
    <mergeCell ref="D298:H298"/>
    <mergeCell ref="I298:M298"/>
    <mergeCell ref="N298:Q298"/>
    <mergeCell ref="R298:T298"/>
    <mergeCell ref="U298:W298"/>
    <mergeCell ref="X298:Y298"/>
    <mergeCell ref="Z298:AB298"/>
    <mergeCell ref="AE298:AH298"/>
    <mergeCell ref="AK298:AN298"/>
    <mergeCell ref="AQ298:AT298"/>
    <mergeCell ref="AW298:AZ298"/>
    <mergeCell ref="BC298:BD298"/>
    <mergeCell ref="BF298:BH298"/>
    <mergeCell ref="BI298:BJ298"/>
    <mergeCell ref="BK298:BM298"/>
    <mergeCell ref="BN298:BP298"/>
    <mergeCell ref="BQ298:BR298"/>
    <mergeCell ref="AQ294:AT294"/>
    <mergeCell ref="AW294:AZ294"/>
    <mergeCell ref="BC294:BD294"/>
    <mergeCell ref="BF294:BH294"/>
    <mergeCell ref="BI294:BJ294"/>
    <mergeCell ref="BK294:BM294"/>
    <mergeCell ref="BN294:BP294"/>
    <mergeCell ref="BQ294:BR294"/>
    <mergeCell ref="BT292:BW292"/>
    <mergeCell ref="D293:H293"/>
    <mergeCell ref="I293:M293"/>
    <mergeCell ref="N293:Q293"/>
    <mergeCell ref="R293:T293"/>
    <mergeCell ref="U293:W293"/>
    <mergeCell ref="X293:Y293"/>
    <mergeCell ref="Z293:AB293"/>
    <mergeCell ref="AE293:AH293"/>
    <mergeCell ref="AK293:AN293"/>
    <mergeCell ref="AQ293:AT293"/>
    <mergeCell ref="AW293:AZ293"/>
    <mergeCell ref="BC293:BD293"/>
    <mergeCell ref="BF293:BH293"/>
    <mergeCell ref="BI293:BJ293"/>
    <mergeCell ref="BK293:BM293"/>
    <mergeCell ref="BN293:BP293"/>
    <mergeCell ref="BQ293:BR293"/>
    <mergeCell ref="BT293:BW293"/>
    <mergeCell ref="D292:H292"/>
    <mergeCell ref="I292:M292"/>
    <mergeCell ref="N292:Q292"/>
    <mergeCell ref="R292:T292"/>
    <mergeCell ref="U292:W292"/>
    <mergeCell ref="BI296:BJ296"/>
    <mergeCell ref="BK296:BM296"/>
    <mergeCell ref="BN296:BP296"/>
    <mergeCell ref="BQ296:BR296"/>
    <mergeCell ref="BT294:BW294"/>
    <mergeCell ref="D295:H295"/>
    <mergeCell ref="I295:M295"/>
    <mergeCell ref="N295:Q295"/>
    <mergeCell ref="R295:T295"/>
    <mergeCell ref="U295:W295"/>
    <mergeCell ref="X295:Y295"/>
    <mergeCell ref="Z295:AB295"/>
    <mergeCell ref="AE295:AH295"/>
    <mergeCell ref="AK295:AN295"/>
    <mergeCell ref="AQ295:AT295"/>
    <mergeCell ref="AW295:AZ295"/>
    <mergeCell ref="BC295:BD295"/>
    <mergeCell ref="BF295:BH295"/>
    <mergeCell ref="BI295:BJ295"/>
    <mergeCell ref="BK295:BM295"/>
    <mergeCell ref="BN295:BP295"/>
    <mergeCell ref="BQ295:BR295"/>
    <mergeCell ref="BT295:BW295"/>
    <mergeCell ref="D294:H294"/>
    <mergeCell ref="I294:M294"/>
    <mergeCell ref="N294:Q294"/>
    <mergeCell ref="R294:T294"/>
    <mergeCell ref="U294:W294"/>
    <mergeCell ref="X294:Y294"/>
    <mergeCell ref="Z294:AB294"/>
    <mergeCell ref="AE294:AH294"/>
    <mergeCell ref="AK294:AN294"/>
    <mergeCell ref="X292:Y292"/>
    <mergeCell ref="Z292:AB292"/>
    <mergeCell ref="AE292:AH292"/>
    <mergeCell ref="AK292:AN292"/>
    <mergeCell ref="AQ292:AT292"/>
    <mergeCell ref="AW292:AZ292"/>
    <mergeCell ref="BC292:BD292"/>
    <mergeCell ref="BF292:BH292"/>
    <mergeCell ref="BI292:BJ292"/>
    <mergeCell ref="BK292:BM292"/>
    <mergeCell ref="BN292:BP292"/>
    <mergeCell ref="BQ292:BR292"/>
    <mergeCell ref="BT290:BW290"/>
    <mergeCell ref="D291:H291"/>
    <mergeCell ref="I291:M291"/>
    <mergeCell ref="N291:Q291"/>
    <mergeCell ref="R291:T291"/>
    <mergeCell ref="U291:W291"/>
    <mergeCell ref="X291:Y291"/>
    <mergeCell ref="Z291:AB291"/>
    <mergeCell ref="AE291:AH291"/>
    <mergeCell ref="AK291:AN291"/>
    <mergeCell ref="AQ291:AT291"/>
    <mergeCell ref="AW291:AZ291"/>
    <mergeCell ref="BC291:BD291"/>
    <mergeCell ref="BF291:BH291"/>
    <mergeCell ref="BI291:BJ291"/>
    <mergeCell ref="BK291:BM291"/>
    <mergeCell ref="BN291:BP291"/>
    <mergeCell ref="BQ291:BR291"/>
    <mergeCell ref="BT291:BW291"/>
    <mergeCell ref="D290:H290"/>
    <mergeCell ref="D289:H289"/>
    <mergeCell ref="I289:M289"/>
    <mergeCell ref="N289:Q289"/>
    <mergeCell ref="R289:T289"/>
    <mergeCell ref="U289:W289"/>
    <mergeCell ref="X289:Y289"/>
    <mergeCell ref="Z289:AB289"/>
    <mergeCell ref="AE289:AH289"/>
    <mergeCell ref="AK289:AN289"/>
    <mergeCell ref="AQ289:AT289"/>
    <mergeCell ref="AW289:AZ289"/>
    <mergeCell ref="BC289:BD289"/>
    <mergeCell ref="BF289:BH289"/>
    <mergeCell ref="BI289:BJ289"/>
    <mergeCell ref="BK289:BM289"/>
    <mergeCell ref="BN289:BP289"/>
    <mergeCell ref="BQ289:BR289"/>
    <mergeCell ref="I290:M290"/>
    <mergeCell ref="N290:Q290"/>
    <mergeCell ref="R290:T290"/>
    <mergeCell ref="U290:W290"/>
    <mergeCell ref="X290:Y290"/>
    <mergeCell ref="Z290:AB290"/>
    <mergeCell ref="AE290:AH290"/>
    <mergeCell ref="AK290:AN290"/>
    <mergeCell ref="AQ290:AT290"/>
    <mergeCell ref="AW290:AZ290"/>
    <mergeCell ref="BC290:BD290"/>
    <mergeCell ref="BF290:BH290"/>
    <mergeCell ref="BI290:BJ290"/>
    <mergeCell ref="BK290:BM290"/>
    <mergeCell ref="BN290:BP290"/>
    <mergeCell ref="BQ290:BR290"/>
    <mergeCell ref="D287:H287"/>
    <mergeCell ref="I287:M287"/>
    <mergeCell ref="N287:Q287"/>
    <mergeCell ref="R287:T287"/>
    <mergeCell ref="U287:W287"/>
    <mergeCell ref="X287:Y287"/>
    <mergeCell ref="Z287:AB287"/>
    <mergeCell ref="AE287:AH287"/>
    <mergeCell ref="AK287:AN287"/>
    <mergeCell ref="AQ287:AT287"/>
    <mergeCell ref="AW287:AZ287"/>
    <mergeCell ref="BC287:BD287"/>
    <mergeCell ref="BF287:BH287"/>
    <mergeCell ref="BI287:BJ287"/>
    <mergeCell ref="BK287:BM287"/>
    <mergeCell ref="BN287:BP287"/>
    <mergeCell ref="BQ287:BR287"/>
    <mergeCell ref="BT287:BW287"/>
    <mergeCell ref="D286:H286"/>
    <mergeCell ref="I286:M286"/>
    <mergeCell ref="N286:Q286"/>
    <mergeCell ref="R286:T286"/>
    <mergeCell ref="U286:W286"/>
    <mergeCell ref="X286:Y286"/>
    <mergeCell ref="Z286:AB286"/>
    <mergeCell ref="AE286:AH286"/>
    <mergeCell ref="AK286:AN286"/>
    <mergeCell ref="AQ286:AT286"/>
    <mergeCell ref="AW286:AZ286"/>
    <mergeCell ref="BC286:BD286"/>
    <mergeCell ref="BF286:BH286"/>
    <mergeCell ref="D288:H288"/>
    <mergeCell ref="I288:M288"/>
    <mergeCell ref="N288:Q288"/>
    <mergeCell ref="R288:T288"/>
    <mergeCell ref="U288:W288"/>
    <mergeCell ref="X288:Y288"/>
    <mergeCell ref="Z288:AB288"/>
    <mergeCell ref="AE288:AH288"/>
    <mergeCell ref="AK288:AN288"/>
    <mergeCell ref="AQ288:AT288"/>
    <mergeCell ref="AW288:AZ288"/>
    <mergeCell ref="BC288:BD288"/>
    <mergeCell ref="BF288:BH288"/>
    <mergeCell ref="BI288:BJ288"/>
    <mergeCell ref="BK288:BM288"/>
    <mergeCell ref="BN288:BP288"/>
    <mergeCell ref="BQ288:BR288"/>
    <mergeCell ref="BT288:BW288"/>
    <mergeCell ref="BI286:BJ286"/>
    <mergeCell ref="BK286:BM286"/>
    <mergeCell ref="BN286:BP286"/>
    <mergeCell ref="BQ286:BR286"/>
    <mergeCell ref="BT289:BW289"/>
    <mergeCell ref="D285:H285"/>
    <mergeCell ref="I285:M285"/>
    <mergeCell ref="N285:Q285"/>
    <mergeCell ref="R285:T285"/>
    <mergeCell ref="U285:W285"/>
    <mergeCell ref="X285:Y285"/>
    <mergeCell ref="Z285:AB285"/>
    <mergeCell ref="AE285:AH285"/>
    <mergeCell ref="AK285:AN285"/>
    <mergeCell ref="AQ285:AT285"/>
    <mergeCell ref="AW285:AZ285"/>
    <mergeCell ref="BC285:BD285"/>
    <mergeCell ref="BF285:BH285"/>
    <mergeCell ref="BI285:BJ285"/>
    <mergeCell ref="BK285:BM285"/>
    <mergeCell ref="BN285:BP285"/>
    <mergeCell ref="BQ285:BR285"/>
    <mergeCell ref="BT285:BW285"/>
    <mergeCell ref="D284:H284"/>
    <mergeCell ref="I284:M284"/>
    <mergeCell ref="N284:Q284"/>
    <mergeCell ref="R284:T284"/>
    <mergeCell ref="U284:W284"/>
    <mergeCell ref="X284:Y284"/>
    <mergeCell ref="Z284:AB284"/>
    <mergeCell ref="AE284:AH284"/>
    <mergeCell ref="AK284:AN284"/>
    <mergeCell ref="BT286:BW286"/>
    <mergeCell ref="X282:Y282"/>
    <mergeCell ref="Z282:AB282"/>
    <mergeCell ref="AE282:AH282"/>
    <mergeCell ref="AK282:AN282"/>
    <mergeCell ref="AQ282:AT282"/>
    <mergeCell ref="AW282:AZ282"/>
    <mergeCell ref="BC282:BD282"/>
    <mergeCell ref="BF282:BH282"/>
    <mergeCell ref="BI282:BJ282"/>
    <mergeCell ref="BK282:BM282"/>
    <mergeCell ref="BN282:BP282"/>
    <mergeCell ref="BQ282:BR282"/>
    <mergeCell ref="BK280:BM280"/>
    <mergeCell ref="BN280:BP280"/>
    <mergeCell ref="BQ280:BR280"/>
    <mergeCell ref="BK278:BM278"/>
    <mergeCell ref="X278:Y278"/>
    <mergeCell ref="Z278:AB278"/>
    <mergeCell ref="BF278:BH278"/>
    <mergeCell ref="BI278:BJ278"/>
    <mergeCell ref="BT280:BW280"/>
    <mergeCell ref="D281:H281"/>
    <mergeCell ref="I281:M281"/>
    <mergeCell ref="N281:Q281"/>
    <mergeCell ref="R281:T281"/>
    <mergeCell ref="U281:W281"/>
    <mergeCell ref="X281:Y281"/>
    <mergeCell ref="Z281:AB281"/>
    <mergeCell ref="AE281:AH281"/>
    <mergeCell ref="AK281:AN281"/>
    <mergeCell ref="AQ281:AT281"/>
    <mergeCell ref="AW281:AZ281"/>
    <mergeCell ref="BC281:BD281"/>
    <mergeCell ref="BF281:BH281"/>
    <mergeCell ref="BI281:BJ281"/>
    <mergeCell ref="BK281:BM281"/>
    <mergeCell ref="BN281:BP281"/>
    <mergeCell ref="BQ281:BR281"/>
    <mergeCell ref="BT281:BW281"/>
    <mergeCell ref="D280:H280"/>
    <mergeCell ref="AQ284:AT284"/>
    <mergeCell ref="AW284:AZ284"/>
    <mergeCell ref="BC284:BD284"/>
    <mergeCell ref="BF284:BH284"/>
    <mergeCell ref="BI284:BJ284"/>
    <mergeCell ref="BK284:BM284"/>
    <mergeCell ref="BN284:BP284"/>
    <mergeCell ref="BQ284:BR284"/>
    <mergeCell ref="BT282:BW282"/>
    <mergeCell ref="D283:H283"/>
    <mergeCell ref="I283:M283"/>
    <mergeCell ref="N283:Q283"/>
    <mergeCell ref="R283:T283"/>
    <mergeCell ref="U283:W283"/>
    <mergeCell ref="X283:Y283"/>
    <mergeCell ref="Z283:AB283"/>
    <mergeCell ref="AE283:AH283"/>
    <mergeCell ref="AK283:AN283"/>
    <mergeCell ref="AQ283:AT283"/>
    <mergeCell ref="AW283:AZ283"/>
    <mergeCell ref="BC283:BD283"/>
    <mergeCell ref="BF283:BH283"/>
    <mergeCell ref="BI283:BJ283"/>
    <mergeCell ref="BK283:BM283"/>
    <mergeCell ref="BN283:BP283"/>
    <mergeCell ref="BQ283:BR283"/>
    <mergeCell ref="BT283:BW283"/>
    <mergeCell ref="D282:H282"/>
    <mergeCell ref="I282:M282"/>
    <mergeCell ref="N282:Q282"/>
    <mergeCell ref="R282:T282"/>
    <mergeCell ref="U282:W282"/>
    <mergeCell ref="BT284:BW284"/>
    <mergeCell ref="I62:M62"/>
    <mergeCell ref="N62:Q62"/>
    <mergeCell ref="B273:C277"/>
    <mergeCell ref="D273:Q273"/>
    <mergeCell ref="R273:AB273"/>
    <mergeCell ref="AC273:BE273"/>
    <mergeCell ref="BF273:BM273"/>
    <mergeCell ref="BN273:BP278"/>
    <mergeCell ref="BQ273:BR278"/>
    <mergeCell ref="BS273:BW273"/>
    <mergeCell ref="D274:H277"/>
    <mergeCell ref="I274:M277"/>
    <mergeCell ref="N274:Q277"/>
    <mergeCell ref="R274:T277"/>
    <mergeCell ref="U274:W277"/>
    <mergeCell ref="X274:Y277"/>
    <mergeCell ref="Z274:AB277"/>
    <mergeCell ref="AC274:AH274"/>
    <mergeCell ref="AI274:AN274"/>
    <mergeCell ref="AO274:AT274"/>
    <mergeCell ref="AU274:AZ274"/>
    <mergeCell ref="BA274:BD274"/>
    <mergeCell ref="BE274:BE278"/>
    <mergeCell ref="BF274:BH277"/>
    <mergeCell ref="BI274:BM277"/>
    <mergeCell ref="BS274:BS277"/>
    <mergeCell ref="BT274:BW277"/>
    <mergeCell ref="AC275:AC278"/>
    <mergeCell ref="AD275:AD278"/>
    <mergeCell ref="AE275:AH278"/>
    <mergeCell ref="AI275:AI278"/>
    <mergeCell ref="AJ275:AJ278"/>
    <mergeCell ref="AK275:AN278"/>
    <mergeCell ref="AO275:AO278"/>
    <mergeCell ref="BT278:BW278"/>
    <mergeCell ref="R62:T62"/>
    <mergeCell ref="U62:W62"/>
    <mergeCell ref="X62:Y62"/>
    <mergeCell ref="Z62:AB62"/>
    <mergeCell ref="D63:H63"/>
    <mergeCell ref="I63:M63"/>
    <mergeCell ref="N63:Q63"/>
    <mergeCell ref="R63:T63"/>
    <mergeCell ref="U63:W63"/>
    <mergeCell ref="X63:Y63"/>
    <mergeCell ref="Z63:AB63"/>
    <mergeCell ref="D77:H77"/>
    <mergeCell ref="I77:M77"/>
    <mergeCell ref="N77:Q77"/>
    <mergeCell ref="R77:T77"/>
    <mergeCell ref="U77:W77"/>
    <mergeCell ref="X77:Y77"/>
    <mergeCell ref="Z77:AB77"/>
    <mergeCell ref="Z67:AB67"/>
    <mergeCell ref="AQ64:AT64"/>
    <mergeCell ref="AQ65:AT65"/>
    <mergeCell ref="BC64:BD64"/>
    <mergeCell ref="BC65:BD65"/>
    <mergeCell ref="AE64:AH64"/>
    <mergeCell ref="AK64:AN64"/>
    <mergeCell ref="AW64:AZ64"/>
    <mergeCell ref="BF64:BH64"/>
    <mergeCell ref="AE65:AH65"/>
    <mergeCell ref="AP275:AP278"/>
    <mergeCell ref="N59:Q59"/>
    <mergeCell ref="R59:T59"/>
    <mergeCell ref="U59:W59"/>
    <mergeCell ref="X59:Y59"/>
    <mergeCell ref="Z59:AB59"/>
    <mergeCell ref="D54:H57"/>
    <mergeCell ref="D58:H58"/>
    <mergeCell ref="I58:M58"/>
    <mergeCell ref="N58:Q58"/>
    <mergeCell ref="R58:T58"/>
    <mergeCell ref="D59:H59"/>
    <mergeCell ref="I59:M59"/>
    <mergeCell ref="D76:H76"/>
    <mergeCell ref="I76:M76"/>
    <mergeCell ref="N76:Q76"/>
    <mergeCell ref="R76:T76"/>
    <mergeCell ref="U76:W76"/>
    <mergeCell ref="X76:Y76"/>
    <mergeCell ref="Z76:AB76"/>
    <mergeCell ref="U54:W57"/>
    <mergeCell ref="X54:Y57"/>
    <mergeCell ref="U58:W58"/>
    <mergeCell ref="X58:Y58"/>
    <mergeCell ref="Z58:AB58"/>
    <mergeCell ref="D60:H60"/>
    <mergeCell ref="I60:M60"/>
    <mergeCell ref="N60:Q60"/>
    <mergeCell ref="R60:T60"/>
    <mergeCell ref="U60:W60"/>
    <mergeCell ref="X60:Y60"/>
    <mergeCell ref="Z60:AB60"/>
    <mergeCell ref="D61:H61"/>
    <mergeCell ref="I61:M61"/>
    <mergeCell ref="N61:Q61"/>
    <mergeCell ref="R61:T61"/>
    <mergeCell ref="U61:W61"/>
    <mergeCell ref="X61:Y61"/>
    <mergeCell ref="D74:H74"/>
    <mergeCell ref="I74:M74"/>
    <mergeCell ref="N74:Q74"/>
    <mergeCell ref="R74:T74"/>
    <mergeCell ref="U74:W74"/>
    <mergeCell ref="X74:Y74"/>
    <mergeCell ref="Z74:AB74"/>
    <mergeCell ref="D75:H75"/>
    <mergeCell ref="I75:M75"/>
    <mergeCell ref="N75:Q75"/>
    <mergeCell ref="R75:T75"/>
    <mergeCell ref="U75:W75"/>
    <mergeCell ref="X75:Y75"/>
    <mergeCell ref="D66:H66"/>
    <mergeCell ref="I66:M66"/>
    <mergeCell ref="N66:Q66"/>
    <mergeCell ref="R66:T66"/>
    <mergeCell ref="U66:W66"/>
    <mergeCell ref="X66:Y66"/>
    <mergeCell ref="Z66:AB66"/>
    <mergeCell ref="D67:H67"/>
    <mergeCell ref="I67:M67"/>
    <mergeCell ref="N67:Q67"/>
    <mergeCell ref="R67:T67"/>
    <mergeCell ref="U67:W67"/>
    <mergeCell ref="X67:Y67"/>
    <mergeCell ref="D62:H62"/>
    <mergeCell ref="AK65:AN65"/>
    <mergeCell ref="AW65:AZ65"/>
    <mergeCell ref="BF65:BH65"/>
    <mergeCell ref="D64:H64"/>
    <mergeCell ref="I64:M64"/>
    <mergeCell ref="N64:Q64"/>
    <mergeCell ref="R64:T64"/>
    <mergeCell ref="U64:W64"/>
    <mergeCell ref="X64:Y64"/>
    <mergeCell ref="Z64:AB64"/>
    <mergeCell ref="D65:H65"/>
    <mergeCell ref="I65:M65"/>
    <mergeCell ref="N65:Q65"/>
    <mergeCell ref="R65:T65"/>
    <mergeCell ref="U65:W65"/>
    <mergeCell ref="X65:Y65"/>
    <mergeCell ref="Z65:AB65"/>
    <mergeCell ref="D70:H70"/>
    <mergeCell ref="I70:M70"/>
    <mergeCell ref="N70:Q70"/>
    <mergeCell ref="R70:T70"/>
    <mergeCell ref="U70:W70"/>
    <mergeCell ref="X70:Y70"/>
    <mergeCell ref="Z70:AB70"/>
    <mergeCell ref="D71:H71"/>
    <mergeCell ref="I71:M71"/>
    <mergeCell ref="N71:Q71"/>
    <mergeCell ref="R71:T71"/>
    <mergeCell ref="U71:W71"/>
    <mergeCell ref="X71:Y71"/>
    <mergeCell ref="Z71:AB71"/>
    <mergeCell ref="AQ68:AT68"/>
    <mergeCell ref="AQ69:AT69"/>
    <mergeCell ref="BC68:BD68"/>
    <mergeCell ref="BC69:BD69"/>
    <mergeCell ref="AE68:AH68"/>
    <mergeCell ref="AK68:AN68"/>
    <mergeCell ref="AW68:AZ68"/>
    <mergeCell ref="BF68:BH68"/>
    <mergeCell ref="AE69:AH69"/>
    <mergeCell ref="AK69:AN69"/>
    <mergeCell ref="AW69:AZ69"/>
    <mergeCell ref="BF69:BH69"/>
    <mergeCell ref="D68:H68"/>
    <mergeCell ref="I68:M68"/>
    <mergeCell ref="N68:Q68"/>
    <mergeCell ref="R68:T68"/>
    <mergeCell ref="U68:W68"/>
    <mergeCell ref="X68:Y68"/>
    <mergeCell ref="Z68:AB68"/>
    <mergeCell ref="D69:H69"/>
    <mergeCell ref="I69:M69"/>
    <mergeCell ref="N69:Q69"/>
    <mergeCell ref="R69:T69"/>
    <mergeCell ref="U69:W69"/>
    <mergeCell ref="X69:Y69"/>
    <mergeCell ref="Z69:AB69"/>
    <mergeCell ref="AQ70:AT70"/>
    <mergeCell ref="AQ71:AT71"/>
    <mergeCell ref="BC70:BD70"/>
    <mergeCell ref="BC71:BD71"/>
    <mergeCell ref="AE70:AH70"/>
    <mergeCell ref="AK70:AN70"/>
    <mergeCell ref="AW70:AZ70"/>
    <mergeCell ref="I72:M72"/>
    <mergeCell ref="N72:Q72"/>
    <mergeCell ref="R72:T72"/>
    <mergeCell ref="U72:W72"/>
    <mergeCell ref="X72:Y72"/>
    <mergeCell ref="Z72:AB72"/>
    <mergeCell ref="D73:H73"/>
    <mergeCell ref="I73:M73"/>
    <mergeCell ref="N73:Q73"/>
    <mergeCell ref="R73:T73"/>
    <mergeCell ref="U73:W73"/>
    <mergeCell ref="X73:Y73"/>
    <mergeCell ref="Z73:AB73"/>
    <mergeCell ref="B85:C85"/>
    <mergeCell ref="D85:E85"/>
    <mergeCell ref="F85:I85"/>
    <mergeCell ref="J85:M85"/>
    <mergeCell ref="N85:O85"/>
    <mergeCell ref="P85:Q85"/>
    <mergeCell ref="R85:U85"/>
    <mergeCell ref="AP85:AS85"/>
    <mergeCell ref="AT85:AW85"/>
    <mergeCell ref="BB85:BE85"/>
    <mergeCell ref="BF85:BI85"/>
    <mergeCell ref="BF82:BH82"/>
    <mergeCell ref="AK75:AN75"/>
    <mergeCell ref="AW74:AZ74"/>
    <mergeCell ref="AW75:AZ75"/>
    <mergeCell ref="BF74:BH74"/>
    <mergeCell ref="BF75:BH75"/>
    <mergeCell ref="AE74:AH74"/>
    <mergeCell ref="AQ74:AT74"/>
    <mergeCell ref="BC74:BD74"/>
    <mergeCell ref="BI74:BJ74"/>
    <mergeCell ref="AE75:AH75"/>
    <mergeCell ref="AQ75:AT75"/>
    <mergeCell ref="BC75:BD75"/>
    <mergeCell ref="D82:H82"/>
    <mergeCell ref="I82:M82"/>
    <mergeCell ref="R78:T78"/>
    <mergeCell ref="U78:W78"/>
    <mergeCell ref="X78:Y78"/>
    <mergeCell ref="Z78:AB78"/>
    <mergeCell ref="BF76:BH76"/>
    <mergeCell ref="AK77:AN77"/>
    <mergeCell ref="AW77:AZ77"/>
    <mergeCell ref="BF77:BH77"/>
    <mergeCell ref="X81:Y81"/>
    <mergeCell ref="Z81:AB81"/>
    <mergeCell ref="AN85:AO85"/>
    <mergeCell ref="BT77:BW77"/>
    <mergeCell ref="BT78:BW78"/>
    <mergeCell ref="BI77:BJ77"/>
    <mergeCell ref="BK77:BM77"/>
    <mergeCell ref="BN77:BP77"/>
    <mergeCell ref="BQ77:BR77"/>
    <mergeCell ref="BK78:BM78"/>
    <mergeCell ref="BN78:BP78"/>
    <mergeCell ref="BQ78:BR78"/>
    <mergeCell ref="AE79:AH79"/>
    <mergeCell ref="AK79:AN79"/>
    <mergeCell ref="AQ79:AT79"/>
    <mergeCell ref="AW79:AZ79"/>
    <mergeCell ref="BC79:BD79"/>
    <mergeCell ref="BF79:BH79"/>
    <mergeCell ref="AE80:AH80"/>
    <mergeCell ref="AK80:AN80"/>
    <mergeCell ref="AQ80:AT80"/>
    <mergeCell ref="AW80:AZ80"/>
    <mergeCell ref="BC80:BD80"/>
    <mergeCell ref="BF80:BH80"/>
    <mergeCell ref="AE81:AH81"/>
    <mergeCell ref="AK81:AN81"/>
    <mergeCell ref="AQ81:AT81"/>
    <mergeCell ref="AW81:AZ81"/>
    <mergeCell ref="BC81:BD81"/>
    <mergeCell ref="BF81:BH81"/>
    <mergeCell ref="AE82:AH82"/>
    <mergeCell ref="AK74:AN74"/>
    <mergeCell ref="BF71:BH71"/>
    <mergeCell ref="AQ66:AT66"/>
    <mergeCell ref="AQ67:AT67"/>
    <mergeCell ref="BC66:BD66"/>
    <mergeCell ref="BC67:BD67"/>
    <mergeCell ref="AE66:AH66"/>
    <mergeCell ref="AK66:AN66"/>
    <mergeCell ref="AW66:AZ66"/>
    <mergeCell ref="BF66:BH66"/>
    <mergeCell ref="AE67:AH67"/>
    <mergeCell ref="AK67:AN67"/>
    <mergeCell ref="AW67:AZ67"/>
    <mergeCell ref="BF67:BH67"/>
    <mergeCell ref="BT75:BW75"/>
    <mergeCell ref="BI76:BJ76"/>
    <mergeCell ref="BK76:BM76"/>
    <mergeCell ref="BT76:BW76"/>
    <mergeCell ref="BF70:BH70"/>
    <mergeCell ref="AE71:AH71"/>
    <mergeCell ref="AK71:AN71"/>
    <mergeCell ref="AW71:AZ71"/>
    <mergeCell ref="BQ72:BR72"/>
    <mergeCell ref="AX85:AY85"/>
    <mergeCell ref="AZ85:BA85"/>
    <mergeCell ref="AQ72:AT72"/>
    <mergeCell ref="AQ73:AT73"/>
    <mergeCell ref="BC72:BD72"/>
    <mergeCell ref="AW73:AZ73"/>
    <mergeCell ref="BF73:BH73"/>
    <mergeCell ref="D35:H35"/>
    <mergeCell ref="I35:M35"/>
    <mergeCell ref="N35:Q35"/>
    <mergeCell ref="R35:T35"/>
    <mergeCell ref="U35:W35"/>
    <mergeCell ref="X35:Y35"/>
    <mergeCell ref="Z35:AB35"/>
    <mergeCell ref="D36:H36"/>
    <mergeCell ref="I36:M36"/>
    <mergeCell ref="I18:M18"/>
    <mergeCell ref="N18:Q18"/>
    <mergeCell ref="R18:T18"/>
    <mergeCell ref="U18:W18"/>
    <mergeCell ref="X18:Y18"/>
    <mergeCell ref="Z22:AB22"/>
    <mergeCell ref="U23:W23"/>
    <mergeCell ref="D33:H33"/>
    <mergeCell ref="I33:M33"/>
    <mergeCell ref="N33:Q33"/>
    <mergeCell ref="R33:T33"/>
    <mergeCell ref="U33:W33"/>
    <mergeCell ref="X33:Y33"/>
    <mergeCell ref="Z33:AB33"/>
    <mergeCell ref="BT72:BW72"/>
    <mergeCell ref="BI73:BJ73"/>
    <mergeCell ref="BK73:BM73"/>
    <mergeCell ref="BT73:BW73"/>
    <mergeCell ref="BK68:BM68"/>
    <mergeCell ref="BN68:BP68"/>
    <mergeCell ref="BQ68:BR68"/>
    <mergeCell ref="BT68:BW68"/>
    <mergeCell ref="BI69:BJ69"/>
    <mergeCell ref="BK69:BM69"/>
    <mergeCell ref="BT69:BW69"/>
    <mergeCell ref="BN71:BP71"/>
    <mergeCell ref="BQ71:BR71"/>
    <mergeCell ref="BI70:BJ70"/>
    <mergeCell ref="BK70:BM70"/>
    <mergeCell ref="BN70:BP70"/>
    <mergeCell ref="BQ70:BR70"/>
    <mergeCell ref="BT70:BW70"/>
    <mergeCell ref="BI71:BJ71"/>
    <mergeCell ref="BK71:BM71"/>
    <mergeCell ref="BT71:BW71"/>
    <mergeCell ref="BN69:BP69"/>
    <mergeCell ref="BN65:BP65"/>
    <mergeCell ref="BQ65:BR65"/>
    <mergeCell ref="BI64:BJ64"/>
    <mergeCell ref="BK64:BM64"/>
    <mergeCell ref="BN64:BP64"/>
    <mergeCell ref="BQ64:BR64"/>
    <mergeCell ref="BT64:BW64"/>
    <mergeCell ref="BI65:BJ65"/>
    <mergeCell ref="BK65:BM65"/>
    <mergeCell ref="BT65:BW65"/>
    <mergeCell ref="BN67:BP67"/>
    <mergeCell ref="BQ67:BR67"/>
    <mergeCell ref="BT66:BW66"/>
    <mergeCell ref="BI67:BJ67"/>
    <mergeCell ref="BK67:BM67"/>
    <mergeCell ref="BT67:BW67"/>
    <mergeCell ref="BQ69:BR69"/>
    <mergeCell ref="BI68:BJ68"/>
    <mergeCell ref="D72:H72"/>
    <mergeCell ref="N16:Q16"/>
    <mergeCell ref="R16:T16"/>
    <mergeCell ref="U16:W16"/>
    <mergeCell ref="X16:Y16"/>
    <mergeCell ref="Z18:AB18"/>
    <mergeCell ref="AE18:AH18"/>
    <mergeCell ref="D25:H25"/>
    <mergeCell ref="I25:M25"/>
    <mergeCell ref="N25:Q25"/>
    <mergeCell ref="R25:T25"/>
    <mergeCell ref="U25:W25"/>
    <mergeCell ref="X25:Y25"/>
    <mergeCell ref="Z25:AB25"/>
    <mergeCell ref="AE25:AH25"/>
    <mergeCell ref="I19:M19"/>
    <mergeCell ref="N19:Q19"/>
    <mergeCell ref="R19:T19"/>
    <mergeCell ref="U19:W19"/>
    <mergeCell ref="X19:Y19"/>
    <mergeCell ref="Z19:AB19"/>
    <mergeCell ref="AE19:AH19"/>
    <mergeCell ref="X23:Y23"/>
    <mergeCell ref="Z23:AB23"/>
    <mergeCell ref="AE23:AH23"/>
    <mergeCell ref="AE17:AH17"/>
    <mergeCell ref="D17:H17"/>
    <mergeCell ref="D18:H18"/>
    <mergeCell ref="D9:Q9"/>
    <mergeCell ref="R9:AB9"/>
    <mergeCell ref="B9:C13"/>
    <mergeCell ref="D10:H13"/>
    <mergeCell ref="I10:M13"/>
    <mergeCell ref="N10:Q13"/>
    <mergeCell ref="R10:T13"/>
    <mergeCell ref="I15:M15"/>
    <mergeCell ref="N15:Q15"/>
    <mergeCell ref="R15:T15"/>
    <mergeCell ref="U15:W15"/>
    <mergeCell ref="X15:Y15"/>
    <mergeCell ref="Z15:AB15"/>
    <mergeCell ref="AE15:AH15"/>
    <mergeCell ref="X14:Y14"/>
    <mergeCell ref="Z14:AB14"/>
    <mergeCell ref="AE22:AH22"/>
    <mergeCell ref="D21:H21"/>
    <mergeCell ref="D22:H22"/>
    <mergeCell ref="I22:M22"/>
    <mergeCell ref="N22:Q22"/>
    <mergeCell ref="R22:T22"/>
    <mergeCell ref="U22:W22"/>
    <mergeCell ref="X22:Y22"/>
    <mergeCell ref="X21:Y21"/>
    <mergeCell ref="Z21:AB21"/>
    <mergeCell ref="D23:H23"/>
    <mergeCell ref="I23:M23"/>
    <mergeCell ref="N23:Q23"/>
    <mergeCell ref="R23:T23"/>
    <mergeCell ref="I17:M17"/>
    <mergeCell ref="N17:Q17"/>
    <mergeCell ref="R17:T17"/>
    <mergeCell ref="U17:W17"/>
    <mergeCell ref="X17:Y17"/>
    <mergeCell ref="Z17:AB17"/>
    <mergeCell ref="AQ6:BG6"/>
    <mergeCell ref="BH6:BN6"/>
    <mergeCell ref="AG7:AP7"/>
    <mergeCell ref="AQ7:BG7"/>
    <mergeCell ref="AC9:BE9"/>
    <mergeCell ref="BF9:BM9"/>
    <mergeCell ref="BH7:BN7"/>
    <mergeCell ref="BO7:BS7"/>
    <mergeCell ref="DZ6:DZ8"/>
    <mergeCell ref="B6:E6"/>
    <mergeCell ref="F6:G6"/>
    <mergeCell ref="H6:I6"/>
    <mergeCell ref="J6:AF6"/>
    <mergeCell ref="AG6:AP6"/>
    <mergeCell ref="BT7:BW7"/>
    <mergeCell ref="D14:H14"/>
    <mergeCell ref="I14:M14"/>
    <mergeCell ref="N14:Q14"/>
    <mergeCell ref="R14:T14"/>
    <mergeCell ref="BF10:BH13"/>
    <mergeCell ref="BF14:BH14"/>
    <mergeCell ref="BI14:BJ14"/>
    <mergeCell ref="BK14:BM14"/>
    <mergeCell ref="U10:W13"/>
    <mergeCell ref="X10:Y13"/>
    <mergeCell ref="Z10:AB13"/>
    <mergeCell ref="AC10:AH10"/>
    <mergeCell ref="BI25:BJ25"/>
    <mergeCell ref="AK21:AN21"/>
    <mergeCell ref="AK22:AN22"/>
    <mergeCell ref="BI21:BJ21"/>
    <mergeCell ref="AK20:AN20"/>
    <mergeCell ref="AQ20:AT20"/>
    <mergeCell ref="AW20:AZ20"/>
    <mergeCell ref="BC20:BD20"/>
    <mergeCell ref="BF20:BH20"/>
    <mergeCell ref="D19:H19"/>
    <mergeCell ref="D20:H20"/>
    <mergeCell ref="I20:M20"/>
    <mergeCell ref="N20:Q20"/>
    <mergeCell ref="R20:T20"/>
    <mergeCell ref="U20:W20"/>
    <mergeCell ref="X20:Y20"/>
    <mergeCell ref="Z20:AB20"/>
    <mergeCell ref="AE20:AH20"/>
    <mergeCell ref="I21:M21"/>
    <mergeCell ref="N21:Q21"/>
    <mergeCell ref="R21:T21"/>
    <mergeCell ref="U21:W21"/>
    <mergeCell ref="AE21:AH21"/>
    <mergeCell ref="AK19:AN19"/>
    <mergeCell ref="BF19:BH19"/>
    <mergeCell ref="X24:Y24"/>
    <mergeCell ref="Z24:AB24"/>
    <mergeCell ref="AK23:AN23"/>
    <mergeCell ref="AQ23:AT23"/>
    <mergeCell ref="AW23:AZ23"/>
    <mergeCell ref="BC23:BD23"/>
    <mergeCell ref="BF23:BH23"/>
    <mergeCell ref="Z16:AB16"/>
    <mergeCell ref="AE16:AH16"/>
    <mergeCell ref="D15:H15"/>
    <mergeCell ref="D16:H16"/>
    <mergeCell ref="I16:M16"/>
    <mergeCell ref="U14:W14"/>
    <mergeCell ref="BK15:BM15"/>
    <mergeCell ref="BN15:BP15"/>
    <mergeCell ref="BQ15:BR15"/>
    <mergeCell ref="BT15:BW15"/>
    <mergeCell ref="AW15:AZ15"/>
    <mergeCell ref="AW16:AZ16"/>
    <mergeCell ref="BC16:BD16"/>
    <mergeCell ref="BF16:BH16"/>
    <mergeCell ref="BI16:BJ16"/>
    <mergeCell ref="BK16:BM16"/>
    <mergeCell ref="BN16:BP16"/>
    <mergeCell ref="BF18:BH18"/>
    <mergeCell ref="BI18:BJ18"/>
    <mergeCell ref="BA10:BD10"/>
    <mergeCell ref="BE10:BE14"/>
    <mergeCell ref="BA11:BA14"/>
    <mergeCell ref="BB11:BB14"/>
    <mergeCell ref="BC11:BD14"/>
    <mergeCell ref="BC15:BD15"/>
    <mergeCell ref="BF15:BH15"/>
    <mergeCell ref="AK15:AN15"/>
    <mergeCell ref="AK16:AN16"/>
    <mergeCell ref="AK17:AN17"/>
    <mergeCell ref="AK18:AN18"/>
    <mergeCell ref="AC11:AC14"/>
    <mergeCell ref="AD11:AD14"/>
    <mergeCell ref="AE11:AH14"/>
    <mergeCell ref="AI11:AI14"/>
    <mergeCell ref="AW24:AZ24"/>
    <mergeCell ref="AW25:AZ25"/>
    <mergeCell ref="BF24:BH24"/>
    <mergeCell ref="BF25:BH25"/>
    <mergeCell ref="AJ11:AJ14"/>
    <mergeCell ref="AK11:AN14"/>
    <mergeCell ref="AO11:AO14"/>
    <mergeCell ref="BT16:BW16"/>
    <mergeCell ref="BK18:BM18"/>
    <mergeCell ref="BN18:BP18"/>
    <mergeCell ref="BQ18:BR18"/>
    <mergeCell ref="BT18:BW18"/>
    <mergeCell ref="AP11:AP14"/>
    <mergeCell ref="AQ11:AT14"/>
    <mergeCell ref="AU11:AU14"/>
    <mergeCell ref="AV11:AV14"/>
    <mergeCell ref="AW11:AZ14"/>
    <mergeCell ref="AQ15:AT15"/>
    <mergeCell ref="AQ16:AT16"/>
    <mergeCell ref="BN23:BP23"/>
    <mergeCell ref="BQ23:BR23"/>
    <mergeCell ref="BI15:BJ15"/>
    <mergeCell ref="BQ9:BR14"/>
    <mergeCell ref="BS10:BS13"/>
    <mergeCell ref="BF21:BH21"/>
    <mergeCell ref="BF22:BH22"/>
    <mergeCell ref="AQ18:AT18"/>
    <mergeCell ref="AQ19:AT19"/>
    <mergeCell ref="AQ21:AT21"/>
    <mergeCell ref="AW21:AZ21"/>
    <mergeCell ref="AQ22:AT22"/>
    <mergeCell ref="AW22:AZ22"/>
    <mergeCell ref="BC18:BD18"/>
    <mergeCell ref="BC19:BD19"/>
    <mergeCell ref="BC21:BD21"/>
    <mergeCell ref="BC22:BD22"/>
    <mergeCell ref="AQ17:AT17"/>
    <mergeCell ref="AW17:AZ17"/>
    <mergeCell ref="BC17:BD17"/>
    <mergeCell ref="BF17:BH17"/>
    <mergeCell ref="AW18:AZ18"/>
    <mergeCell ref="AW19:AZ19"/>
    <mergeCell ref="AI10:AN10"/>
    <mergeCell ref="AO10:AT10"/>
    <mergeCell ref="AU10:AZ10"/>
    <mergeCell ref="BQ16:BR16"/>
    <mergeCell ref="BK25:BM25"/>
    <mergeCell ref="BN25:BP25"/>
    <mergeCell ref="BQ25:BR25"/>
    <mergeCell ref="AE24:AH24"/>
    <mergeCell ref="AK24:AN24"/>
    <mergeCell ref="AQ24:AT24"/>
    <mergeCell ref="BC24:BD24"/>
    <mergeCell ref="AK25:AN25"/>
    <mergeCell ref="AQ25:AT25"/>
    <mergeCell ref="BC25:BD25"/>
    <mergeCell ref="AK27:AN27"/>
    <mergeCell ref="AQ27:AT27"/>
    <mergeCell ref="AW27:AZ27"/>
    <mergeCell ref="BC27:BD27"/>
    <mergeCell ref="BF27:BH27"/>
    <mergeCell ref="BQ27:BR27"/>
    <mergeCell ref="BT25:BW25"/>
    <mergeCell ref="BI22:BJ22"/>
    <mergeCell ref="BK22:BM22"/>
    <mergeCell ref="BN22:BP22"/>
    <mergeCell ref="BQ22:BR22"/>
    <mergeCell ref="BT22:BW22"/>
    <mergeCell ref="BK23:BM23"/>
    <mergeCell ref="BT23:BW23"/>
    <mergeCell ref="BN19:BP19"/>
    <mergeCell ref="BQ19:BR19"/>
    <mergeCell ref="BN20:BP20"/>
    <mergeCell ref="BQ20:BR20"/>
    <mergeCell ref="BT20:BW20"/>
    <mergeCell ref="BT21:BW21"/>
    <mergeCell ref="BI19:BJ19"/>
    <mergeCell ref="BI20:BJ20"/>
    <mergeCell ref="BK20:BM20"/>
    <mergeCell ref="D32:H32"/>
    <mergeCell ref="I32:M32"/>
    <mergeCell ref="N32:Q32"/>
    <mergeCell ref="R32:T32"/>
    <mergeCell ref="U32:W32"/>
    <mergeCell ref="X32:Y32"/>
    <mergeCell ref="Z32:AB32"/>
    <mergeCell ref="D34:H34"/>
    <mergeCell ref="I34:M34"/>
    <mergeCell ref="N34:Q34"/>
    <mergeCell ref="R34:T34"/>
    <mergeCell ref="U34:W34"/>
    <mergeCell ref="X34:Y34"/>
    <mergeCell ref="Z34:AB34"/>
    <mergeCell ref="I31:M31"/>
    <mergeCell ref="N31:Q31"/>
    <mergeCell ref="R31:T31"/>
    <mergeCell ref="D24:H24"/>
    <mergeCell ref="I24:M24"/>
    <mergeCell ref="N24:Q24"/>
    <mergeCell ref="R24:T24"/>
    <mergeCell ref="U24:W24"/>
    <mergeCell ref="R27:T27"/>
    <mergeCell ref="U27:W27"/>
    <mergeCell ref="X27:Y27"/>
    <mergeCell ref="Z27:AB27"/>
    <mergeCell ref="BN29:BP29"/>
    <mergeCell ref="BQ29:BR29"/>
    <mergeCell ref="BI28:BJ28"/>
    <mergeCell ref="BK28:BM28"/>
    <mergeCell ref="BN28:BP28"/>
    <mergeCell ref="BQ28:BR28"/>
    <mergeCell ref="BT28:BW28"/>
    <mergeCell ref="BI29:BJ29"/>
    <mergeCell ref="BK29:BM29"/>
    <mergeCell ref="AE26:AH26"/>
    <mergeCell ref="AK26:AN26"/>
    <mergeCell ref="AQ26:AT26"/>
    <mergeCell ref="AW26:AZ26"/>
    <mergeCell ref="BC26:BD26"/>
    <mergeCell ref="BF26:BH26"/>
    <mergeCell ref="D26:H26"/>
    <mergeCell ref="I26:M26"/>
    <mergeCell ref="N26:Q26"/>
    <mergeCell ref="R26:T26"/>
    <mergeCell ref="U26:W26"/>
    <mergeCell ref="X26:Y26"/>
    <mergeCell ref="Z26:AB26"/>
    <mergeCell ref="AE27:AH27"/>
    <mergeCell ref="AE28:AH28"/>
    <mergeCell ref="AK28:AN28"/>
    <mergeCell ref="AQ28:AT28"/>
    <mergeCell ref="AW28:AZ28"/>
    <mergeCell ref="BC28:BD28"/>
    <mergeCell ref="BF28:BH28"/>
    <mergeCell ref="AE29:AH29"/>
    <mergeCell ref="AK29:AN29"/>
    <mergeCell ref="AQ29:AT29"/>
    <mergeCell ref="U31:W31"/>
    <mergeCell ref="X31:Y31"/>
    <mergeCell ref="Z31:AB31"/>
    <mergeCell ref="AE35:AH35"/>
    <mergeCell ref="AK35:AN35"/>
    <mergeCell ref="AQ35:AT35"/>
    <mergeCell ref="AW35:AZ35"/>
    <mergeCell ref="BC35:BD35"/>
    <mergeCell ref="BF35:BH35"/>
    <mergeCell ref="AE34:AH34"/>
    <mergeCell ref="AK34:AN34"/>
    <mergeCell ref="AQ34:AT34"/>
    <mergeCell ref="AW34:AZ34"/>
    <mergeCell ref="BC34:BD34"/>
    <mergeCell ref="BF34:BH34"/>
    <mergeCell ref="N29:Q29"/>
    <mergeCell ref="R29:T29"/>
    <mergeCell ref="U29:W29"/>
    <mergeCell ref="X29:Y29"/>
    <mergeCell ref="Z29:AB29"/>
    <mergeCell ref="AE31:AH31"/>
    <mergeCell ref="AK31:AN31"/>
    <mergeCell ref="AQ31:AT31"/>
    <mergeCell ref="AE32:AH32"/>
    <mergeCell ref="AK32:AN32"/>
    <mergeCell ref="AQ32:AT32"/>
    <mergeCell ref="AW32:AZ32"/>
    <mergeCell ref="BC32:BD32"/>
    <mergeCell ref="BF32:BH32"/>
    <mergeCell ref="AE33:AH33"/>
    <mergeCell ref="AK33:AN33"/>
    <mergeCell ref="AQ33:AT33"/>
    <mergeCell ref="AW33:AZ33"/>
    <mergeCell ref="BC33:BD33"/>
    <mergeCell ref="BF33:BH33"/>
    <mergeCell ref="D27:H27"/>
    <mergeCell ref="I27:M27"/>
    <mergeCell ref="N27:Q27"/>
    <mergeCell ref="AW31:AZ31"/>
    <mergeCell ref="BC31:BD31"/>
    <mergeCell ref="BF31:BH31"/>
    <mergeCell ref="D31:H31"/>
    <mergeCell ref="AW29:AZ29"/>
    <mergeCell ref="BC29:BD29"/>
    <mergeCell ref="BF29:BH29"/>
    <mergeCell ref="AE30:AH30"/>
    <mergeCell ref="AK30:AN30"/>
    <mergeCell ref="AQ30:AT30"/>
    <mergeCell ref="AW30:AZ30"/>
    <mergeCell ref="BC30:BD30"/>
    <mergeCell ref="BF30:BH30"/>
    <mergeCell ref="D30:H30"/>
    <mergeCell ref="I30:M30"/>
    <mergeCell ref="N30:Q30"/>
    <mergeCell ref="R30:T30"/>
    <mergeCell ref="U30:W30"/>
    <mergeCell ref="X30:Y30"/>
    <mergeCell ref="Z30:AB30"/>
    <mergeCell ref="D28:H28"/>
    <mergeCell ref="I28:M28"/>
    <mergeCell ref="N28:Q28"/>
    <mergeCell ref="R28:T28"/>
    <mergeCell ref="U28:W28"/>
    <mergeCell ref="X28:Y28"/>
    <mergeCell ref="Z28:AB28"/>
    <mergeCell ref="D29:H29"/>
    <mergeCell ref="I29:M29"/>
    <mergeCell ref="AP45:AS45"/>
    <mergeCell ref="AT45:AW45"/>
    <mergeCell ref="BJ45:BS45"/>
    <mergeCell ref="BT45:BW45"/>
    <mergeCell ref="V45:Y45"/>
    <mergeCell ref="Z45:AA45"/>
    <mergeCell ref="AB45:AC45"/>
    <mergeCell ref="AD45:AG45"/>
    <mergeCell ref="AH45:AK45"/>
    <mergeCell ref="AL45:AM45"/>
    <mergeCell ref="AN45:AO45"/>
    <mergeCell ref="BQ26:BR26"/>
    <mergeCell ref="BT26:BW26"/>
    <mergeCell ref="BI23:BJ23"/>
    <mergeCell ref="BI24:BJ24"/>
    <mergeCell ref="BK24:BM24"/>
    <mergeCell ref="BN24:BP24"/>
    <mergeCell ref="BQ24:BR24"/>
    <mergeCell ref="BT24:BW24"/>
    <mergeCell ref="BI26:BJ26"/>
    <mergeCell ref="BI27:BJ27"/>
    <mergeCell ref="BI30:BJ30"/>
    <mergeCell ref="BK30:BM30"/>
    <mergeCell ref="BN30:BP30"/>
    <mergeCell ref="BQ30:BR30"/>
    <mergeCell ref="BI31:BJ31"/>
    <mergeCell ref="BK31:BM31"/>
    <mergeCell ref="BT30:BW30"/>
    <mergeCell ref="BT31:BW31"/>
    <mergeCell ref="BK26:BM26"/>
    <mergeCell ref="BN26:BP26"/>
    <mergeCell ref="BK27:BM27"/>
    <mergeCell ref="D38:H38"/>
    <mergeCell ref="I38:M38"/>
    <mergeCell ref="N38:Q38"/>
    <mergeCell ref="R38:T38"/>
    <mergeCell ref="U38:W38"/>
    <mergeCell ref="X38:Y38"/>
    <mergeCell ref="Z38:AB38"/>
    <mergeCell ref="AE38:AH38"/>
    <mergeCell ref="AK38:AN38"/>
    <mergeCell ref="AQ38:AT38"/>
    <mergeCell ref="AW38:AZ38"/>
    <mergeCell ref="BC38:BD38"/>
    <mergeCell ref="BF38:BH38"/>
    <mergeCell ref="B39:BW39"/>
    <mergeCell ref="Z41:AA41"/>
    <mergeCell ref="AB41:AC41"/>
    <mergeCell ref="V44:Y44"/>
    <mergeCell ref="Z44:AA44"/>
    <mergeCell ref="AB44:AC44"/>
    <mergeCell ref="AD44:AG44"/>
    <mergeCell ref="AH44:AK44"/>
    <mergeCell ref="AL44:AM44"/>
    <mergeCell ref="AN44:AO44"/>
    <mergeCell ref="B44:C44"/>
    <mergeCell ref="D44:E44"/>
    <mergeCell ref="F44:I44"/>
    <mergeCell ref="J44:M44"/>
    <mergeCell ref="N44:O44"/>
    <mergeCell ref="P44:Q44"/>
    <mergeCell ref="R44:U44"/>
    <mergeCell ref="BJ42:BS42"/>
    <mergeCell ref="BT42:BW42"/>
    <mergeCell ref="CQ41:CU41"/>
    <mergeCell ref="BJ47:BS47"/>
    <mergeCell ref="BT47:BW47"/>
    <mergeCell ref="BJ43:BS43"/>
    <mergeCell ref="BT43:BW43"/>
    <mergeCell ref="BJ44:BS44"/>
    <mergeCell ref="BT44:BW44"/>
    <mergeCell ref="BJ46:BS46"/>
    <mergeCell ref="BT46:BU46"/>
    <mergeCell ref="BV46:BW46"/>
    <mergeCell ref="BN60:BP60"/>
    <mergeCell ref="BQ60:BR60"/>
    <mergeCell ref="BI59:BJ59"/>
    <mergeCell ref="BK59:BM59"/>
    <mergeCell ref="BN59:BP59"/>
    <mergeCell ref="BQ59:BR59"/>
    <mergeCell ref="BT59:BW59"/>
    <mergeCell ref="BI60:BJ60"/>
    <mergeCell ref="BK60:BM60"/>
    <mergeCell ref="BO51:BS51"/>
    <mergeCell ref="BI58:BJ58"/>
    <mergeCell ref="BK58:BM58"/>
    <mergeCell ref="BT58:BW58"/>
    <mergeCell ref="BJ48:BS48"/>
    <mergeCell ref="BT48:BW48"/>
    <mergeCell ref="BO50:BS50"/>
    <mergeCell ref="CQ50:CU50"/>
    <mergeCell ref="BT51:BW51"/>
    <mergeCell ref="BS53:BW53"/>
    <mergeCell ref="BT60:BW60"/>
    <mergeCell ref="BT27:BW27"/>
    <mergeCell ref="BT29:BW29"/>
    <mergeCell ref="BN34:BP34"/>
    <mergeCell ref="BQ34:BR34"/>
    <mergeCell ref="BI33:BJ33"/>
    <mergeCell ref="BK33:BM33"/>
    <mergeCell ref="BN33:BP33"/>
    <mergeCell ref="BQ33:BR33"/>
    <mergeCell ref="BT33:BW33"/>
    <mergeCell ref="BI34:BJ34"/>
    <mergeCell ref="BK34:BM34"/>
    <mergeCell ref="BT34:BW34"/>
    <mergeCell ref="BN37:BP37"/>
    <mergeCell ref="BQ37:BR37"/>
    <mergeCell ref="BI36:BJ36"/>
    <mergeCell ref="BK36:BM36"/>
    <mergeCell ref="BN36:BP36"/>
    <mergeCell ref="BQ36:BR36"/>
    <mergeCell ref="BT36:BW36"/>
    <mergeCell ref="BI37:BJ37"/>
    <mergeCell ref="BK37:BM37"/>
    <mergeCell ref="BT37:BW37"/>
    <mergeCell ref="BK35:BM35"/>
    <mergeCell ref="BN35:BP35"/>
    <mergeCell ref="BQ35:BR35"/>
    <mergeCell ref="BT35:BW35"/>
    <mergeCell ref="BI35:BJ35"/>
    <mergeCell ref="BO94:BS94"/>
    <mergeCell ref="BT94:BW94"/>
    <mergeCell ref="BJ88:BS88"/>
    <mergeCell ref="BF89:BI89"/>
    <mergeCell ref="V89:Y89"/>
    <mergeCell ref="Z89:AA89"/>
    <mergeCell ref="AB89:AC89"/>
    <mergeCell ref="AD89:AG89"/>
    <mergeCell ref="AH89:AK89"/>
    <mergeCell ref="BN80:BP80"/>
    <mergeCell ref="BQ80:BR80"/>
    <mergeCell ref="BI79:BJ79"/>
    <mergeCell ref="BK79:BM79"/>
    <mergeCell ref="BN79:BP79"/>
    <mergeCell ref="BQ79:BR79"/>
    <mergeCell ref="BT79:BW79"/>
    <mergeCell ref="BI80:BJ80"/>
    <mergeCell ref="BK80:BM80"/>
    <mergeCell ref="BT80:BW80"/>
    <mergeCell ref="BN82:BP82"/>
    <mergeCell ref="BQ82:BR82"/>
    <mergeCell ref="BI81:BJ81"/>
    <mergeCell ref="BK81:BM81"/>
    <mergeCell ref="BN81:BP81"/>
    <mergeCell ref="BQ81:BR81"/>
    <mergeCell ref="BT81:BW81"/>
    <mergeCell ref="BI82:BJ82"/>
    <mergeCell ref="BK82:BM82"/>
    <mergeCell ref="BT82:BW82"/>
    <mergeCell ref="N80:Q80"/>
    <mergeCell ref="R80:T80"/>
    <mergeCell ref="U80:W80"/>
    <mergeCell ref="X80:Y80"/>
    <mergeCell ref="Z80:AB80"/>
    <mergeCell ref="N79:Q79"/>
    <mergeCell ref="R79:T79"/>
    <mergeCell ref="U79:W79"/>
    <mergeCell ref="X79:Y79"/>
    <mergeCell ref="Z79:AB79"/>
    <mergeCell ref="R88:U88"/>
    <mergeCell ref="BB88:BE88"/>
    <mergeCell ref="BF88:BI88"/>
    <mergeCell ref="N82:Q82"/>
    <mergeCell ref="R82:T82"/>
    <mergeCell ref="U82:W82"/>
    <mergeCell ref="X82:Y82"/>
    <mergeCell ref="Z82:AB82"/>
    <mergeCell ref="AK82:AN82"/>
    <mergeCell ref="AQ82:AT82"/>
    <mergeCell ref="AW82:AZ82"/>
    <mergeCell ref="BC82:BD82"/>
    <mergeCell ref="B83:BW83"/>
    <mergeCell ref="B84:BI84"/>
    <mergeCell ref="V85:Y85"/>
    <mergeCell ref="Z85:AA85"/>
    <mergeCell ref="BJ84:BW85"/>
    <mergeCell ref="AZ92:BA92"/>
    <mergeCell ref="BB92:BE92"/>
    <mergeCell ref="AT86:AW86"/>
    <mergeCell ref="AX86:AY86"/>
    <mergeCell ref="N81:Q81"/>
    <mergeCell ref="R81:T81"/>
    <mergeCell ref="U81:W81"/>
    <mergeCell ref="AL85:AM85"/>
    <mergeCell ref="BO6:BS6"/>
    <mergeCell ref="BT6:BW6"/>
    <mergeCell ref="BN9:BP14"/>
    <mergeCell ref="BS9:BW9"/>
    <mergeCell ref="BI10:BM13"/>
    <mergeCell ref="BT10:BW13"/>
    <mergeCell ref="BT14:BW14"/>
    <mergeCell ref="BI17:BJ17"/>
    <mergeCell ref="BK17:BM17"/>
    <mergeCell ref="BN17:BP17"/>
    <mergeCell ref="BQ17:BR17"/>
    <mergeCell ref="BT17:BW17"/>
    <mergeCell ref="BK19:BM19"/>
    <mergeCell ref="BT19:BW19"/>
    <mergeCell ref="BN31:BP31"/>
    <mergeCell ref="BQ31:BR31"/>
    <mergeCell ref="BI32:BJ32"/>
    <mergeCell ref="BK32:BM32"/>
    <mergeCell ref="BN32:BP32"/>
    <mergeCell ref="BQ32:BR32"/>
    <mergeCell ref="BT32:BW32"/>
    <mergeCell ref="BK21:BM21"/>
    <mergeCell ref="BN21:BP21"/>
    <mergeCell ref="BQ21:BR21"/>
    <mergeCell ref="BN38:BP38"/>
    <mergeCell ref="BQ38:BR38"/>
    <mergeCell ref="BT38:BW38"/>
    <mergeCell ref="BJ40:BW41"/>
    <mergeCell ref="BN27:BP27"/>
    <mergeCell ref="B40:BI40"/>
    <mergeCell ref="B41:C41"/>
    <mergeCell ref="D41:E41"/>
    <mergeCell ref="F41:I41"/>
    <mergeCell ref="J41:M41"/>
    <mergeCell ref="N41:O41"/>
    <mergeCell ref="P41:Q41"/>
    <mergeCell ref="R41:U41"/>
    <mergeCell ref="V41:Y41"/>
    <mergeCell ref="BI38:BJ38"/>
    <mergeCell ref="BK38:BM38"/>
    <mergeCell ref="N36:Q36"/>
    <mergeCell ref="R36:T36"/>
    <mergeCell ref="U36:W36"/>
    <mergeCell ref="X36:Y36"/>
    <mergeCell ref="Z36:AB36"/>
    <mergeCell ref="AE37:AH37"/>
    <mergeCell ref="AK37:AN37"/>
    <mergeCell ref="AQ37:AT37"/>
    <mergeCell ref="AW37:AZ37"/>
    <mergeCell ref="BC37:BD37"/>
    <mergeCell ref="BF37:BH37"/>
    <mergeCell ref="D37:H37"/>
    <mergeCell ref="I37:M37"/>
    <mergeCell ref="N37:Q37"/>
    <mergeCell ref="R37:T37"/>
    <mergeCell ref="U37:W37"/>
    <mergeCell ref="X37:Y37"/>
    <mergeCell ref="Z37:AB37"/>
    <mergeCell ref="AE36:AH36"/>
    <mergeCell ref="AK36:AN36"/>
    <mergeCell ref="AQ36:AT36"/>
    <mergeCell ref="AW36:AZ36"/>
    <mergeCell ref="BC36:BD36"/>
    <mergeCell ref="BF36:BH36"/>
    <mergeCell ref="DZ74:DZ83"/>
    <mergeCell ref="DZ84:DZ93"/>
    <mergeCell ref="DZ94:DZ102"/>
    <mergeCell ref="DZ9:DZ14"/>
    <mergeCell ref="DZ15:DZ17"/>
    <mergeCell ref="DZ18:DZ24"/>
    <mergeCell ref="DZ25:DZ34"/>
    <mergeCell ref="DZ35:DZ44"/>
    <mergeCell ref="DZ45:DZ53"/>
    <mergeCell ref="DZ54:DZ73"/>
    <mergeCell ref="BJ89:BS89"/>
    <mergeCell ref="BT89:BW89"/>
    <mergeCell ref="BJ90:BS90"/>
    <mergeCell ref="BT90:BU90"/>
    <mergeCell ref="BV90:BW90"/>
    <mergeCell ref="BJ91:BS91"/>
    <mergeCell ref="BT91:BW91"/>
    <mergeCell ref="BQ62:BR62"/>
    <mergeCell ref="BK63:BM63"/>
    <mergeCell ref="BN63:BP63"/>
    <mergeCell ref="BQ63:BR63"/>
    <mergeCell ref="R97:AB97"/>
    <mergeCell ref="AC97:BE97"/>
    <mergeCell ref="B95:E95"/>
    <mergeCell ref="BT62:BW62"/>
    <mergeCell ref="BT63:BW63"/>
    <mergeCell ref="BT88:BW88"/>
    <mergeCell ref="V42:Y42"/>
    <mergeCell ref="Z42:AA42"/>
    <mergeCell ref="AB42:AC42"/>
    <mergeCell ref="P42:Q42"/>
    <mergeCell ref="R42:U42"/>
    <mergeCell ref="BT50:BW50"/>
    <mergeCell ref="B42:C42"/>
    <mergeCell ref="D42:E42"/>
    <mergeCell ref="F42:I42"/>
    <mergeCell ref="J42:M42"/>
    <mergeCell ref="N42:O42"/>
    <mergeCell ref="AP43:AS43"/>
    <mergeCell ref="AT43:AW43"/>
    <mergeCell ref="AX43:AY43"/>
    <mergeCell ref="AZ43:BA43"/>
    <mergeCell ref="BB43:BE43"/>
    <mergeCell ref="BF43:BI43"/>
    <mergeCell ref="V43:Y43"/>
    <mergeCell ref="Z43:AA43"/>
    <mergeCell ref="AB43:AC43"/>
    <mergeCell ref="AD43:AG43"/>
    <mergeCell ref="BN73:BP73"/>
    <mergeCell ref="BQ73:BR73"/>
    <mergeCell ref="BK74:BM74"/>
    <mergeCell ref="BN74:BP74"/>
    <mergeCell ref="BQ74:BR74"/>
    <mergeCell ref="BT74:BW74"/>
    <mergeCell ref="BI72:BJ72"/>
    <mergeCell ref="BK72:BM72"/>
    <mergeCell ref="BN72:BP72"/>
    <mergeCell ref="BJ92:BS92"/>
    <mergeCell ref="BT92:BW92"/>
    <mergeCell ref="BO95:BS95"/>
    <mergeCell ref="BT95:BW95"/>
    <mergeCell ref="BN97:BP102"/>
    <mergeCell ref="AH43:AK43"/>
    <mergeCell ref="AL43:AM43"/>
    <mergeCell ref="AN43:AO43"/>
    <mergeCell ref="B43:C43"/>
    <mergeCell ref="D43:E43"/>
    <mergeCell ref="F43:I43"/>
    <mergeCell ref="J43:M43"/>
    <mergeCell ref="N43:O43"/>
    <mergeCell ref="P43:Q43"/>
    <mergeCell ref="R43:U43"/>
    <mergeCell ref="AZ44:BA44"/>
    <mergeCell ref="BB44:BE44"/>
    <mergeCell ref="BF44:BI44"/>
    <mergeCell ref="AX45:AY45"/>
    <mergeCell ref="BF45:BI45"/>
    <mergeCell ref="B45:C45"/>
    <mergeCell ref="D45:E45"/>
    <mergeCell ref="F45:I45"/>
    <mergeCell ref="J45:M45"/>
    <mergeCell ref="N45:O45"/>
    <mergeCell ref="P45:Q45"/>
    <mergeCell ref="R45:U45"/>
    <mergeCell ref="BQ103:BR103"/>
    <mergeCell ref="BT103:BW103"/>
    <mergeCell ref="BN104:BP104"/>
    <mergeCell ref="BQ104:BR104"/>
    <mergeCell ref="BT104:BW104"/>
    <mergeCell ref="BC104:BD104"/>
    <mergeCell ref="BC105:BD105"/>
    <mergeCell ref="AD41:AG41"/>
    <mergeCell ref="AH41:AK41"/>
    <mergeCell ref="AL41:AM41"/>
    <mergeCell ref="AN41:AO41"/>
    <mergeCell ref="AP41:AS41"/>
    <mergeCell ref="AT41:AW41"/>
    <mergeCell ref="AX41:AY41"/>
    <mergeCell ref="AZ41:BA41"/>
    <mergeCell ref="BB41:BE41"/>
    <mergeCell ref="BF41:BI41"/>
    <mergeCell ref="AP42:AS42"/>
    <mergeCell ref="AT42:AW42"/>
    <mergeCell ref="AX42:AY42"/>
    <mergeCell ref="AZ42:BA42"/>
    <mergeCell ref="BB42:BE42"/>
    <mergeCell ref="BF42:BI42"/>
    <mergeCell ref="AD42:AG42"/>
    <mergeCell ref="AH42:AK42"/>
    <mergeCell ref="AL42:AM42"/>
    <mergeCell ref="AN42:AO42"/>
    <mergeCell ref="AZ45:BA45"/>
    <mergeCell ref="BB45:BE45"/>
    <mergeCell ref="AP44:AS44"/>
    <mergeCell ref="AT44:AW44"/>
    <mergeCell ref="AX44:AY44"/>
    <mergeCell ref="B97:C101"/>
    <mergeCell ref="AE103:AH103"/>
    <mergeCell ref="AE104:AH104"/>
    <mergeCell ref="AE105:AH105"/>
    <mergeCell ref="AI99:AI102"/>
    <mergeCell ref="AJ99:AJ102"/>
    <mergeCell ref="AK99:AN102"/>
    <mergeCell ref="AO99:AO102"/>
    <mergeCell ref="AK103:AN103"/>
    <mergeCell ref="AK104:AN104"/>
    <mergeCell ref="AP47:AS47"/>
    <mergeCell ref="AT47:AW47"/>
    <mergeCell ref="AX47:AY47"/>
    <mergeCell ref="AZ47:BA47"/>
    <mergeCell ref="BB47:BE47"/>
    <mergeCell ref="BF47:BI47"/>
    <mergeCell ref="V47:Y47"/>
    <mergeCell ref="Z47:AA47"/>
    <mergeCell ref="AB47:AC47"/>
    <mergeCell ref="AD47:AG47"/>
    <mergeCell ref="AH47:AK47"/>
    <mergeCell ref="AL47:AM47"/>
    <mergeCell ref="AN47:AO47"/>
    <mergeCell ref="B47:C47"/>
    <mergeCell ref="D47:E47"/>
    <mergeCell ref="F47:I47"/>
    <mergeCell ref="J47:M47"/>
    <mergeCell ref="N47:O47"/>
    <mergeCell ref="P47:Q47"/>
    <mergeCell ref="R47:U47"/>
    <mergeCell ref="AP46:AS46"/>
    <mergeCell ref="AT46:AW46"/>
    <mergeCell ref="AX46:AY46"/>
    <mergeCell ref="AZ46:BA46"/>
    <mergeCell ref="BB46:BE46"/>
    <mergeCell ref="BF46:BI46"/>
    <mergeCell ref="V46:Y46"/>
    <mergeCell ref="Z46:AA46"/>
    <mergeCell ref="AB46:AC46"/>
    <mergeCell ref="AD46:AG46"/>
    <mergeCell ref="AH46:AK46"/>
    <mergeCell ref="AL46:AM46"/>
    <mergeCell ref="AN46:AO46"/>
    <mergeCell ref="B46:C46"/>
    <mergeCell ref="D46:E46"/>
    <mergeCell ref="F46:I46"/>
    <mergeCell ref="J46:M46"/>
    <mergeCell ref="N46:O46"/>
    <mergeCell ref="P46:Q46"/>
    <mergeCell ref="R46:U46"/>
    <mergeCell ref="B51:E51"/>
    <mergeCell ref="F51:G51"/>
    <mergeCell ref="H51:I51"/>
    <mergeCell ref="J51:AF51"/>
    <mergeCell ref="AG51:AP51"/>
    <mergeCell ref="AQ51:BG51"/>
    <mergeCell ref="BH51:BN51"/>
    <mergeCell ref="AU54:AZ54"/>
    <mergeCell ref="BA54:BD54"/>
    <mergeCell ref="BE54:BE58"/>
    <mergeCell ref="BF54:BH57"/>
    <mergeCell ref="BQ53:BR58"/>
    <mergeCell ref="BS54:BS57"/>
    <mergeCell ref="BT54:BW57"/>
    <mergeCell ref="AC55:AC58"/>
    <mergeCell ref="AD55:AD58"/>
    <mergeCell ref="AE55:AH58"/>
    <mergeCell ref="AI55:AI58"/>
    <mergeCell ref="AJ55:AJ58"/>
    <mergeCell ref="AK55:AN58"/>
    <mergeCell ref="AO55:AO58"/>
    <mergeCell ref="AP55:AP58"/>
    <mergeCell ref="AQ55:AT58"/>
    <mergeCell ref="AU55:AU58"/>
    <mergeCell ref="AV55:AV58"/>
    <mergeCell ref="AW55:AZ58"/>
    <mergeCell ref="B53:C57"/>
    <mergeCell ref="D53:Q53"/>
    <mergeCell ref="R53:AB53"/>
    <mergeCell ref="I54:M57"/>
    <mergeCell ref="N54:Q57"/>
    <mergeCell ref="R54:T57"/>
    <mergeCell ref="AP48:AS48"/>
    <mergeCell ref="AT48:AW48"/>
    <mergeCell ref="AX48:AY48"/>
    <mergeCell ref="AZ48:BA48"/>
    <mergeCell ref="BB48:BE48"/>
    <mergeCell ref="BF48:BI48"/>
    <mergeCell ref="B49:BV49"/>
    <mergeCell ref="V48:Y48"/>
    <mergeCell ref="Z48:AA48"/>
    <mergeCell ref="AB48:AC48"/>
    <mergeCell ref="AD48:AG48"/>
    <mergeCell ref="AH48:AK48"/>
    <mergeCell ref="AL48:AM48"/>
    <mergeCell ref="AN48:AO48"/>
    <mergeCell ref="B50:E50"/>
    <mergeCell ref="F50:G50"/>
    <mergeCell ref="H50:I50"/>
    <mergeCell ref="J50:AF50"/>
    <mergeCell ref="AG50:AP50"/>
    <mergeCell ref="AQ50:BG50"/>
    <mergeCell ref="BH50:BN50"/>
    <mergeCell ref="B48:C48"/>
    <mergeCell ref="D48:E48"/>
    <mergeCell ref="F48:I48"/>
    <mergeCell ref="J48:M48"/>
    <mergeCell ref="N48:O48"/>
    <mergeCell ref="P48:Q48"/>
    <mergeCell ref="R48:U48"/>
    <mergeCell ref="Z54:AB57"/>
    <mergeCell ref="AW59:AZ59"/>
    <mergeCell ref="AW60:AZ60"/>
    <mergeCell ref="AW62:AZ62"/>
    <mergeCell ref="AW63:AZ63"/>
    <mergeCell ref="BA55:BA58"/>
    <mergeCell ref="BB55:BB58"/>
    <mergeCell ref="BC55:BD58"/>
    <mergeCell ref="BF58:BH58"/>
    <mergeCell ref="BC59:BD59"/>
    <mergeCell ref="BF59:BH59"/>
    <mergeCell ref="BC60:BD60"/>
    <mergeCell ref="BF60:BH60"/>
    <mergeCell ref="AE59:AH59"/>
    <mergeCell ref="AK59:AN59"/>
    <mergeCell ref="AQ59:AT59"/>
    <mergeCell ref="AE60:AH60"/>
    <mergeCell ref="AQ60:AT60"/>
    <mergeCell ref="AC53:BE53"/>
    <mergeCell ref="BF53:BM53"/>
    <mergeCell ref="BN53:BP58"/>
    <mergeCell ref="AC54:AH54"/>
    <mergeCell ref="AI54:AN54"/>
    <mergeCell ref="AO54:AT54"/>
    <mergeCell ref="BI54:BM57"/>
    <mergeCell ref="AK60:AN60"/>
    <mergeCell ref="AK61:AN61"/>
    <mergeCell ref="AE62:AH62"/>
    <mergeCell ref="AK62:AN62"/>
    <mergeCell ref="AQ62:AT62"/>
    <mergeCell ref="AE63:AH63"/>
    <mergeCell ref="AK63:AN63"/>
    <mergeCell ref="AQ63:AT63"/>
    <mergeCell ref="BI61:BJ61"/>
    <mergeCell ref="BK61:BM61"/>
    <mergeCell ref="BK62:BM62"/>
    <mergeCell ref="BN62:BP62"/>
    <mergeCell ref="BI63:BJ63"/>
    <mergeCell ref="BN61:BP61"/>
    <mergeCell ref="AQ61:AT61"/>
    <mergeCell ref="AW61:AZ61"/>
    <mergeCell ref="BF63:BH63"/>
    <mergeCell ref="V88:Y88"/>
    <mergeCell ref="Z88:AA88"/>
    <mergeCell ref="AB88:AC88"/>
    <mergeCell ref="AD88:AG88"/>
    <mergeCell ref="AH88:AK88"/>
    <mergeCell ref="AL88:AM88"/>
    <mergeCell ref="AN88:AO88"/>
    <mergeCell ref="AE61:AH61"/>
    <mergeCell ref="D87:E87"/>
    <mergeCell ref="F87:I87"/>
    <mergeCell ref="J87:M87"/>
    <mergeCell ref="N87:O87"/>
    <mergeCell ref="AP88:AS88"/>
    <mergeCell ref="AT88:AW88"/>
    <mergeCell ref="AX88:AY88"/>
    <mergeCell ref="AZ88:BA88"/>
    <mergeCell ref="D80:H80"/>
    <mergeCell ref="I80:M80"/>
    <mergeCell ref="D79:H79"/>
    <mergeCell ref="I79:M79"/>
    <mergeCell ref="Z61:AB61"/>
    <mergeCell ref="D78:H78"/>
    <mergeCell ref="I78:M78"/>
    <mergeCell ref="N78:Q78"/>
    <mergeCell ref="BN76:BP76"/>
    <mergeCell ref="BQ76:BR76"/>
    <mergeCell ref="BI75:BJ75"/>
    <mergeCell ref="BK75:BM75"/>
    <mergeCell ref="BN75:BP75"/>
    <mergeCell ref="BQ75:BR75"/>
    <mergeCell ref="F88:I88"/>
    <mergeCell ref="J88:M88"/>
    <mergeCell ref="N88:O88"/>
    <mergeCell ref="P88:Q88"/>
    <mergeCell ref="AB85:AC85"/>
    <mergeCell ref="AD85:AG85"/>
    <mergeCell ref="AH85:AK85"/>
    <mergeCell ref="AQ76:AT76"/>
    <mergeCell ref="AQ77:AT77"/>
    <mergeCell ref="AQ78:AT78"/>
    <mergeCell ref="AW78:AZ78"/>
    <mergeCell ref="BC76:BD76"/>
    <mergeCell ref="BC77:BD77"/>
    <mergeCell ref="BC78:BD78"/>
    <mergeCell ref="BF78:BH78"/>
    <mergeCell ref="BI78:BJ78"/>
    <mergeCell ref="AE77:AH77"/>
    <mergeCell ref="AE78:AH78"/>
    <mergeCell ref="AK78:AN78"/>
    <mergeCell ref="AE76:AH76"/>
    <mergeCell ref="AK76:AN76"/>
    <mergeCell ref="AW76:AZ76"/>
    <mergeCell ref="BI66:BJ66"/>
    <mergeCell ref="BK66:BM66"/>
    <mergeCell ref="BN66:BP66"/>
    <mergeCell ref="BQ66:BR66"/>
    <mergeCell ref="Z75:AB75"/>
    <mergeCell ref="BC73:BD73"/>
    <mergeCell ref="AE72:AH72"/>
    <mergeCell ref="AK72:AN72"/>
    <mergeCell ref="AW72:AZ72"/>
    <mergeCell ref="BF72:BH72"/>
    <mergeCell ref="AE73:AH73"/>
    <mergeCell ref="AK73:AN73"/>
    <mergeCell ref="B86:C86"/>
    <mergeCell ref="D86:E86"/>
    <mergeCell ref="F86:I86"/>
    <mergeCell ref="J86:M86"/>
    <mergeCell ref="N86:O86"/>
    <mergeCell ref="AP87:AS87"/>
    <mergeCell ref="AT87:AW87"/>
    <mergeCell ref="AX87:AY87"/>
    <mergeCell ref="AZ87:BA87"/>
    <mergeCell ref="V87:Y87"/>
    <mergeCell ref="Z87:AA87"/>
    <mergeCell ref="AB87:AC87"/>
    <mergeCell ref="AD87:AG87"/>
    <mergeCell ref="AH87:AK87"/>
    <mergeCell ref="AL87:AM87"/>
    <mergeCell ref="AN87:AO87"/>
    <mergeCell ref="B87:C87"/>
    <mergeCell ref="AX89:AY89"/>
    <mergeCell ref="AZ89:BA89"/>
    <mergeCell ref="B89:C89"/>
    <mergeCell ref="D89:E89"/>
    <mergeCell ref="F89:I89"/>
    <mergeCell ref="J89:M89"/>
    <mergeCell ref="N89:O89"/>
    <mergeCell ref="P89:Q89"/>
    <mergeCell ref="R89:U89"/>
    <mergeCell ref="BT61:BW61"/>
    <mergeCell ref="P86:Q86"/>
    <mergeCell ref="R86:U86"/>
    <mergeCell ref="V86:Y86"/>
    <mergeCell ref="Z86:AA86"/>
    <mergeCell ref="AB86:AC86"/>
    <mergeCell ref="AD86:AG86"/>
    <mergeCell ref="AH86:AK86"/>
    <mergeCell ref="AL86:AM86"/>
    <mergeCell ref="BB87:BE87"/>
    <mergeCell ref="BF87:BI87"/>
    <mergeCell ref="BJ87:BS87"/>
    <mergeCell ref="BT87:BW87"/>
    <mergeCell ref="AN86:AO86"/>
    <mergeCell ref="AP86:AS86"/>
    <mergeCell ref="AZ86:BA86"/>
    <mergeCell ref="BB86:BE86"/>
    <mergeCell ref="BF86:BI86"/>
    <mergeCell ref="BJ86:BS86"/>
    <mergeCell ref="BT86:BW86"/>
    <mergeCell ref="P87:Q87"/>
    <mergeCell ref="R87:U87"/>
    <mergeCell ref="BC61:BD61"/>
    <mergeCell ref="BF61:BH61"/>
    <mergeCell ref="BC62:BD62"/>
    <mergeCell ref="BF62:BH62"/>
    <mergeCell ref="BI62:BJ62"/>
    <mergeCell ref="BC63:BD63"/>
    <mergeCell ref="B88:C88"/>
    <mergeCell ref="D88:E88"/>
    <mergeCell ref="AP89:AS89"/>
    <mergeCell ref="AT89:AW89"/>
    <mergeCell ref="BB89:BE89"/>
    <mergeCell ref="AL89:AM89"/>
    <mergeCell ref="AN89:AO89"/>
    <mergeCell ref="BQ61:BR61"/>
    <mergeCell ref="D81:H81"/>
    <mergeCell ref="I81:M81"/>
    <mergeCell ref="V91:Y91"/>
    <mergeCell ref="Z91:AA91"/>
    <mergeCell ref="AB91:AC91"/>
    <mergeCell ref="AD91:AG91"/>
    <mergeCell ref="AH91:AK91"/>
    <mergeCell ref="AL91:AM91"/>
    <mergeCell ref="AN91:AO91"/>
    <mergeCell ref="B91:C91"/>
    <mergeCell ref="D91:E91"/>
    <mergeCell ref="F91:I91"/>
    <mergeCell ref="J91:M91"/>
    <mergeCell ref="N91:O91"/>
    <mergeCell ref="P91:Q91"/>
    <mergeCell ref="R91:U91"/>
    <mergeCell ref="AZ91:BA91"/>
    <mergeCell ref="BB91:BE91"/>
    <mergeCell ref="AP90:AS90"/>
    <mergeCell ref="AT90:AW90"/>
    <mergeCell ref="AX90:AY90"/>
    <mergeCell ref="AZ90:BA90"/>
    <mergeCell ref="BB90:BE90"/>
    <mergeCell ref="BF90:BI90"/>
    <mergeCell ref="V90:Y90"/>
    <mergeCell ref="Z90:AA90"/>
    <mergeCell ref="AB90:AC90"/>
    <mergeCell ref="AD90:AG90"/>
    <mergeCell ref="AH90:AK90"/>
    <mergeCell ref="AL90:AM90"/>
    <mergeCell ref="AN90:AO90"/>
    <mergeCell ref="B90:C90"/>
    <mergeCell ref="D90:E90"/>
    <mergeCell ref="F90:I90"/>
    <mergeCell ref="J90:M90"/>
    <mergeCell ref="N90:O90"/>
    <mergeCell ref="P90:Q90"/>
    <mergeCell ref="R90:U90"/>
    <mergeCell ref="BF91:BI91"/>
    <mergeCell ref="AX92:AY92"/>
    <mergeCell ref="BF92:BI92"/>
    <mergeCell ref="AW99:AZ102"/>
    <mergeCell ref="BA99:BA102"/>
    <mergeCell ref="AW103:AZ103"/>
    <mergeCell ref="BB99:BB102"/>
    <mergeCell ref="BC99:BD102"/>
    <mergeCell ref="BC103:BD103"/>
    <mergeCell ref="BF103:BH103"/>
    <mergeCell ref="BI103:BJ103"/>
    <mergeCell ref="BK103:BM103"/>
    <mergeCell ref="AP92:AS92"/>
    <mergeCell ref="AT92:AW92"/>
    <mergeCell ref="BH94:BN94"/>
    <mergeCell ref="BN103:BP103"/>
    <mergeCell ref="AU99:AU102"/>
    <mergeCell ref="AV99:AV102"/>
    <mergeCell ref="B92:C92"/>
    <mergeCell ref="D92:E92"/>
    <mergeCell ref="F92:I92"/>
    <mergeCell ref="J92:M92"/>
    <mergeCell ref="N92:O92"/>
    <mergeCell ref="P92:Q92"/>
    <mergeCell ref="R92:U92"/>
    <mergeCell ref="V92:Y92"/>
    <mergeCell ref="Z92:AA92"/>
    <mergeCell ref="AB92:AC92"/>
    <mergeCell ref="AD92:AG92"/>
    <mergeCell ref="AH92:AK92"/>
    <mergeCell ref="AL92:AM92"/>
    <mergeCell ref="AN92:AO92"/>
    <mergeCell ref="AP91:AS91"/>
    <mergeCell ref="AT91:AW91"/>
    <mergeCell ref="AX91:AY91"/>
    <mergeCell ref="AP99:AP102"/>
    <mergeCell ref="AQ99:AT102"/>
    <mergeCell ref="AQ103:AT103"/>
    <mergeCell ref="AC98:AH98"/>
    <mergeCell ref="AI98:AN98"/>
    <mergeCell ref="AO98:AT98"/>
    <mergeCell ref="F95:G95"/>
    <mergeCell ref="J95:AF95"/>
    <mergeCell ref="AG95:AP95"/>
    <mergeCell ref="AQ95:BG95"/>
    <mergeCell ref="BH95:BN95"/>
    <mergeCell ref="BF97:BM97"/>
    <mergeCell ref="X102:Y102"/>
    <mergeCell ref="Z102:AB102"/>
    <mergeCell ref="Z98:AB101"/>
    <mergeCell ref="AC99:AC102"/>
    <mergeCell ref="D102:H102"/>
    <mergeCell ref="I102:M102"/>
    <mergeCell ref="N102:Q102"/>
    <mergeCell ref="R102:T102"/>
    <mergeCell ref="U102:W102"/>
    <mergeCell ref="AD99:AD102"/>
    <mergeCell ref="AE99:AH102"/>
    <mergeCell ref="AU98:AZ98"/>
    <mergeCell ref="BA98:BD98"/>
    <mergeCell ref="BE98:BE102"/>
    <mergeCell ref="BF98:BH101"/>
    <mergeCell ref="BF102:BH102"/>
    <mergeCell ref="B94:E94"/>
    <mergeCell ref="F94:G94"/>
    <mergeCell ref="BI105:BJ105"/>
    <mergeCell ref="BN105:BP105"/>
    <mergeCell ref="BQ105:BR105"/>
    <mergeCell ref="BT105:BW105"/>
    <mergeCell ref="AW106:AZ106"/>
    <mergeCell ref="BC106:BD106"/>
    <mergeCell ref="BT106:BW106"/>
    <mergeCell ref="H95:I95"/>
    <mergeCell ref="D97:Q97"/>
    <mergeCell ref="D98:H101"/>
    <mergeCell ref="I98:M101"/>
    <mergeCell ref="N98:Q101"/>
    <mergeCell ref="R98:T101"/>
    <mergeCell ref="U98:W101"/>
    <mergeCell ref="X98:Y101"/>
    <mergeCell ref="D103:H103"/>
    <mergeCell ref="I103:M103"/>
    <mergeCell ref="N103:Q103"/>
    <mergeCell ref="R103:T103"/>
    <mergeCell ref="U103:W103"/>
    <mergeCell ref="X103:Y103"/>
    <mergeCell ref="Z103:AB103"/>
    <mergeCell ref="D104:H104"/>
    <mergeCell ref="I104:M104"/>
    <mergeCell ref="N104:Q104"/>
    <mergeCell ref="R104:T104"/>
    <mergeCell ref="U104:W104"/>
    <mergeCell ref="AW104:AZ104"/>
    <mergeCell ref="BF104:BH104"/>
    <mergeCell ref="BI104:BJ104"/>
    <mergeCell ref="BK104:BM104"/>
    <mergeCell ref="AW105:AZ105"/>
    <mergeCell ref="BK105:BM105"/>
    <mergeCell ref="BF105:BH105"/>
    <mergeCell ref="BF106:BH106"/>
    <mergeCell ref="BI106:BJ106"/>
    <mergeCell ref="BK106:BM106"/>
    <mergeCell ref="BN106:BP106"/>
    <mergeCell ref="BQ106:BR106"/>
    <mergeCell ref="AK105:AN105"/>
    <mergeCell ref="AQ104:AT104"/>
    <mergeCell ref="AQ105:AT105"/>
    <mergeCell ref="X104:Y104"/>
    <mergeCell ref="Z104:AB104"/>
    <mergeCell ref="D105:H105"/>
    <mergeCell ref="I105:M105"/>
    <mergeCell ref="N105:Q105"/>
    <mergeCell ref="R105:T105"/>
    <mergeCell ref="U105:W105"/>
    <mergeCell ref="X105:Y105"/>
    <mergeCell ref="Z105:AB105"/>
    <mergeCell ref="BQ97:BR102"/>
    <mergeCell ref="BS98:BS101"/>
    <mergeCell ref="BI98:BM101"/>
    <mergeCell ref="BI102:BJ102"/>
    <mergeCell ref="BK102:BM102"/>
    <mergeCell ref="AE106:AH106"/>
    <mergeCell ref="AK106:AN106"/>
    <mergeCell ref="BS97:BW97"/>
    <mergeCell ref="BT98:BW101"/>
    <mergeCell ref="BT102:BW102"/>
    <mergeCell ref="H94:I94"/>
    <mergeCell ref="J94:AF94"/>
    <mergeCell ref="AG94:AP94"/>
    <mergeCell ref="AQ94:BG94"/>
    <mergeCell ref="AE107:AH107"/>
    <mergeCell ref="AK107:AN107"/>
    <mergeCell ref="D111:H111"/>
    <mergeCell ref="I111:M111"/>
    <mergeCell ref="N111:Q111"/>
    <mergeCell ref="R111:T111"/>
    <mergeCell ref="U111:W111"/>
    <mergeCell ref="X111:Y111"/>
    <mergeCell ref="Z111:AB111"/>
    <mergeCell ref="D106:H106"/>
    <mergeCell ref="I106:M106"/>
    <mergeCell ref="N106:Q106"/>
    <mergeCell ref="R106:T106"/>
    <mergeCell ref="U106:W106"/>
    <mergeCell ref="X106:Y106"/>
    <mergeCell ref="Z106:AB106"/>
    <mergeCell ref="D107:H107"/>
    <mergeCell ref="I107:M107"/>
    <mergeCell ref="N107:Q107"/>
    <mergeCell ref="R107:T107"/>
    <mergeCell ref="U107:W107"/>
    <mergeCell ref="X107:Y107"/>
    <mergeCell ref="Z107:AB107"/>
    <mergeCell ref="D108:H108"/>
    <mergeCell ref="I108:M108"/>
    <mergeCell ref="N108:Q108"/>
    <mergeCell ref="R108:T108"/>
    <mergeCell ref="U108:W108"/>
    <mergeCell ref="X108:Y108"/>
    <mergeCell ref="Z108:AB108"/>
    <mergeCell ref="D110:H110"/>
    <mergeCell ref="I110:M110"/>
    <mergeCell ref="N110:Q110"/>
    <mergeCell ref="R110:T110"/>
    <mergeCell ref="U110:W110"/>
    <mergeCell ref="X110:Y110"/>
    <mergeCell ref="Z110:AB110"/>
    <mergeCell ref="D109:H109"/>
    <mergeCell ref="I109:M109"/>
    <mergeCell ref="N109:Q109"/>
    <mergeCell ref="R109:T109"/>
    <mergeCell ref="U109:W109"/>
    <mergeCell ref="X109:Y109"/>
    <mergeCell ref="Z109:AB109"/>
    <mergeCell ref="BT107:BW107"/>
    <mergeCell ref="AQ106:AT106"/>
    <mergeCell ref="AQ107:AT107"/>
    <mergeCell ref="AW107:AZ107"/>
    <mergeCell ref="BC107:BD107"/>
    <mergeCell ref="BF107:BH107"/>
    <mergeCell ref="BI107:BJ107"/>
    <mergeCell ref="BK107:BM107"/>
    <mergeCell ref="BN107:BP107"/>
    <mergeCell ref="BQ107:BR107"/>
    <mergeCell ref="BK108:BM108"/>
    <mergeCell ref="BN108:BP108"/>
    <mergeCell ref="BQ108:BR108"/>
    <mergeCell ref="BT108:BW108"/>
    <mergeCell ref="AE108:AH108"/>
    <mergeCell ref="AK108:AN108"/>
    <mergeCell ref="AQ108:AT108"/>
    <mergeCell ref="AW108:AZ108"/>
    <mergeCell ref="BC108:BD108"/>
    <mergeCell ref="BF108:BH108"/>
    <mergeCell ref="BI108:BJ108"/>
    <mergeCell ref="BK109:BM109"/>
    <mergeCell ref="BN109:BP109"/>
    <mergeCell ref="BQ109:BR109"/>
    <mergeCell ref="BT109:BW109"/>
    <mergeCell ref="AE109:AH109"/>
    <mergeCell ref="AK109:AN109"/>
    <mergeCell ref="AQ109:AT109"/>
    <mergeCell ref="AW109:AZ109"/>
    <mergeCell ref="BC109:BD109"/>
    <mergeCell ref="BF109:BH109"/>
    <mergeCell ref="BI109:BJ109"/>
    <mergeCell ref="BK110:BM110"/>
    <mergeCell ref="BN110:BP110"/>
    <mergeCell ref="AE110:AH110"/>
    <mergeCell ref="AK110:AN110"/>
    <mergeCell ref="AQ110:AT110"/>
    <mergeCell ref="AW110:AZ110"/>
    <mergeCell ref="BC110:BD110"/>
    <mergeCell ref="BF110:BH110"/>
    <mergeCell ref="BI110:BJ110"/>
    <mergeCell ref="BQ110:BR110"/>
    <mergeCell ref="BT110:BW110"/>
    <mergeCell ref="D116:H116"/>
    <mergeCell ref="I116:M116"/>
    <mergeCell ref="N116:Q116"/>
    <mergeCell ref="R116:T116"/>
    <mergeCell ref="U116:W116"/>
    <mergeCell ref="X116:Y116"/>
    <mergeCell ref="Z116:AB116"/>
    <mergeCell ref="D115:H115"/>
    <mergeCell ref="I115:M115"/>
    <mergeCell ref="N115:Q115"/>
    <mergeCell ref="R115:T115"/>
    <mergeCell ref="U115:W115"/>
    <mergeCell ref="X115:Y115"/>
    <mergeCell ref="Z115:AB115"/>
    <mergeCell ref="BK116:BM116"/>
    <mergeCell ref="BN116:BP116"/>
    <mergeCell ref="AE116:AH116"/>
    <mergeCell ref="AK116:AN116"/>
    <mergeCell ref="AQ116:AT116"/>
    <mergeCell ref="BK114:BM114"/>
    <mergeCell ref="BN114:BP114"/>
    <mergeCell ref="BQ114:BR114"/>
    <mergeCell ref="BT114:BW114"/>
    <mergeCell ref="AE114:AH114"/>
    <mergeCell ref="AK114:AN114"/>
    <mergeCell ref="AQ114:AT114"/>
    <mergeCell ref="AW114:AZ114"/>
    <mergeCell ref="BC114:BD114"/>
    <mergeCell ref="BF114:BH114"/>
    <mergeCell ref="BI114:BJ114"/>
    <mergeCell ref="D114:H114"/>
    <mergeCell ref="I114:M114"/>
    <mergeCell ref="N114:Q114"/>
    <mergeCell ref="R114:T114"/>
    <mergeCell ref="U114:W114"/>
    <mergeCell ref="X114:Y114"/>
    <mergeCell ref="Z114:AB114"/>
    <mergeCell ref="I117:M117"/>
    <mergeCell ref="N117:Q117"/>
    <mergeCell ref="R117:T117"/>
    <mergeCell ref="U117:W117"/>
    <mergeCell ref="X117:Y117"/>
    <mergeCell ref="Z117:AB117"/>
    <mergeCell ref="BT117:BW117"/>
    <mergeCell ref="BT118:BW118"/>
    <mergeCell ref="BT119:BW119"/>
    <mergeCell ref="D118:H118"/>
    <mergeCell ref="I118:M118"/>
    <mergeCell ref="N118:Q118"/>
    <mergeCell ref="R118:T118"/>
    <mergeCell ref="U118:W118"/>
    <mergeCell ref="X118:Y118"/>
    <mergeCell ref="Z118:AB118"/>
    <mergeCell ref="BK120:BM120"/>
    <mergeCell ref="BN120:BP120"/>
    <mergeCell ref="BQ120:BR120"/>
    <mergeCell ref="D119:H119"/>
    <mergeCell ref="I119:M119"/>
    <mergeCell ref="N119:Q119"/>
    <mergeCell ref="R119:T119"/>
    <mergeCell ref="U119:W119"/>
    <mergeCell ref="X119:Y119"/>
    <mergeCell ref="Z119:AB119"/>
    <mergeCell ref="D120:H120"/>
    <mergeCell ref="I120:M120"/>
    <mergeCell ref="N120:Q120"/>
    <mergeCell ref="R120:T120"/>
    <mergeCell ref="U120:W120"/>
    <mergeCell ref="X120:Y120"/>
    <mergeCell ref="Z120:AB120"/>
    <mergeCell ref="BK117:BM117"/>
    <mergeCell ref="BN117:BP117"/>
    <mergeCell ref="BQ117:BR117"/>
    <mergeCell ref="AE117:AH117"/>
    <mergeCell ref="AK117:AN117"/>
    <mergeCell ref="AQ117:AT117"/>
    <mergeCell ref="AW117:AZ117"/>
    <mergeCell ref="BC117:BD117"/>
    <mergeCell ref="BF117:BH117"/>
    <mergeCell ref="BI117:BJ117"/>
    <mergeCell ref="BK118:BM118"/>
    <mergeCell ref="BN118:BP118"/>
    <mergeCell ref="BQ118:BR118"/>
    <mergeCell ref="BQ119:BR119"/>
    <mergeCell ref="AE118:AH118"/>
    <mergeCell ref="AK118:AN118"/>
    <mergeCell ref="AQ118:AT118"/>
    <mergeCell ref="AW118:AZ118"/>
    <mergeCell ref="BC118:BD118"/>
    <mergeCell ref="BF118:BH118"/>
    <mergeCell ref="BI118:BJ118"/>
    <mergeCell ref="D117:H117"/>
    <mergeCell ref="N123:Q123"/>
    <mergeCell ref="R123:T123"/>
    <mergeCell ref="U123:W123"/>
    <mergeCell ref="X123:Y123"/>
    <mergeCell ref="Z123:AB123"/>
    <mergeCell ref="D124:H124"/>
    <mergeCell ref="I124:M124"/>
    <mergeCell ref="N124:Q124"/>
    <mergeCell ref="R124:T124"/>
    <mergeCell ref="U124:W124"/>
    <mergeCell ref="X124:Y124"/>
    <mergeCell ref="Z124:AB124"/>
    <mergeCell ref="BT120:BW120"/>
    <mergeCell ref="AE120:AH120"/>
    <mergeCell ref="AK120:AN120"/>
    <mergeCell ref="AQ120:AT120"/>
    <mergeCell ref="AW120:AZ120"/>
    <mergeCell ref="BC120:BD120"/>
    <mergeCell ref="BF120:BH120"/>
    <mergeCell ref="BI120:BJ120"/>
    <mergeCell ref="BK121:BM121"/>
    <mergeCell ref="BN121:BP121"/>
    <mergeCell ref="BQ121:BR121"/>
    <mergeCell ref="BT121:BW121"/>
    <mergeCell ref="BQ122:BR122"/>
    <mergeCell ref="BT122:BW122"/>
    <mergeCell ref="AE121:AH121"/>
    <mergeCell ref="AK121:AN121"/>
    <mergeCell ref="AQ121:AT121"/>
    <mergeCell ref="AW121:AZ121"/>
    <mergeCell ref="BC121:BD121"/>
    <mergeCell ref="BF121:BH121"/>
    <mergeCell ref="BI121:BJ121"/>
    <mergeCell ref="BK122:BM122"/>
    <mergeCell ref="BN122:BP122"/>
    <mergeCell ref="AE122:AH122"/>
    <mergeCell ref="AK122:AN122"/>
    <mergeCell ref="AQ122:AT122"/>
    <mergeCell ref="AW122:AZ122"/>
    <mergeCell ref="BC122:BD122"/>
    <mergeCell ref="BF122:BH122"/>
    <mergeCell ref="BI122:BJ122"/>
    <mergeCell ref="D121:H121"/>
    <mergeCell ref="I121:M121"/>
    <mergeCell ref="N121:Q121"/>
    <mergeCell ref="R121:T121"/>
    <mergeCell ref="U121:W121"/>
    <mergeCell ref="X121:Y121"/>
    <mergeCell ref="Z121:AB121"/>
    <mergeCell ref="D122:H122"/>
    <mergeCell ref="I122:M122"/>
    <mergeCell ref="N122:Q122"/>
    <mergeCell ref="R122:T122"/>
    <mergeCell ref="U122:W122"/>
    <mergeCell ref="X122:Y122"/>
    <mergeCell ref="Z122:AB122"/>
    <mergeCell ref="D123:H123"/>
    <mergeCell ref="I123:M123"/>
    <mergeCell ref="BF130:BI130"/>
    <mergeCell ref="BJ130:BS130"/>
    <mergeCell ref="D125:H125"/>
    <mergeCell ref="I125:M125"/>
    <mergeCell ref="N125:Q125"/>
    <mergeCell ref="R125:T125"/>
    <mergeCell ref="U125:W125"/>
    <mergeCell ref="X125:Y125"/>
    <mergeCell ref="Z125:AB125"/>
    <mergeCell ref="BK125:BM125"/>
    <mergeCell ref="BN125:BP125"/>
    <mergeCell ref="AE125:AH125"/>
    <mergeCell ref="AK125:AN125"/>
    <mergeCell ref="AQ125:AT125"/>
    <mergeCell ref="AW125:AZ125"/>
    <mergeCell ref="BC125:BD125"/>
    <mergeCell ref="BF125:BH125"/>
    <mergeCell ref="BI125:BJ125"/>
    <mergeCell ref="D126:H126"/>
    <mergeCell ref="I126:M126"/>
    <mergeCell ref="N126:Q126"/>
    <mergeCell ref="R126:T126"/>
    <mergeCell ref="U126:W126"/>
    <mergeCell ref="X126:Y126"/>
    <mergeCell ref="Z126:AB126"/>
    <mergeCell ref="BK126:BM126"/>
    <mergeCell ref="BN126:BP126"/>
    <mergeCell ref="BK123:BM123"/>
    <mergeCell ref="BN123:BP123"/>
    <mergeCell ref="BQ123:BR123"/>
    <mergeCell ref="BT123:BW123"/>
    <mergeCell ref="AE123:AH123"/>
    <mergeCell ref="AK123:AN123"/>
    <mergeCell ref="AQ123:AT123"/>
    <mergeCell ref="AW123:AZ123"/>
    <mergeCell ref="BC123:BD123"/>
    <mergeCell ref="BF123:BH123"/>
    <mergeCell ref="BI123:BJ123"/>
    <mergeCell ref="BK124:BM124"/>
    <mergeCell ref="BN124:BP124"/>
    <mergeCell ref="BQ124:BR124"/>
    <mergeCell ref="BT124:BW124"/>
    <mergeCell ref="BQ125:BR125"/>
    <mergeCell ref="BT125:BW125"/>
    <mergeCell ref="AE124:AH124"/>
    <mergeCell ref="AK124:AN124"/>
    <mergeCell ref="AQ124:AT124"/>
    <mergeCell ref="AW124:AZ124"/>
    <mergeCell ref="BC124:BD124"/>
    <mergeCell ref="BF124:BH124"/>
    <mergeCell ref="BI124:BJ124"/>
    <mergeCell ref="BT130:BW130"/>
    <mergeCell ref="B127:BW127"/>
    <mergeCell ref="B128:BI128"/>
    <mergeCell ref="B129:C129"/>
    <mergeCell ref="D129:E129"/>
    <mergeCell ref="F129:I129"/>
    <mergeCell ref="J129:M129"/>
    <mergeCell ref="N129:O129"/>
    <mergeCell ref="BF129:BI129"/>
    <mergeCell ref="P130:Q130"/>
    <mergeCell ref="R130:U130"/>
    <mergeCell ref="V130:Y130"/>
    <mergeCell ref="Z130:AA130"/>
    <mergeCell ref="BK113:BM113"/>
    <mergeCell ref="BQ126:BR126"/>
    <mergeCell ref="BT126:BW126"/>
    <mergeCell ref="BJ128:BW129"/>
    <mergeCell ref="AE126:AH126"/>
    <mergeCell ref="AK126:AN126"/>
    <mergeCell ref="AQ126:AT126"/>
    <mergeCell ref="AW126:AZ126"/>
    <mergeCell ref="BC126:BD126"/>
    <mergeCell ref="BF126:BH126"/>
    <mergeCell ref="BI126:BJ126"/>
    <mergeCell ref="BQ111:BR111"/>
    <mergeCell ref="BT111:BW111"/>
    <mergeCell ref="AE111:AH111"/>
    <mergeCell ref="AK111:AN111"/>
    <mergeCell ref="AQ111:AT111"/>
    <mergeCell ref="AW111:AZ111"/>
    <mergeCell ref="BC111:BD111"/>
    <mergeCell ref="BF111:BH111"/>
    <mergeCell ref="BI111:BJ111"/>
    <mergeCell ref="BK112:BM112"/>
    <mergeCell ref="BN112:BP112"/>
    <mergeCell ref="BQ112:BR112"/>
    <mergeCell ref="BT112:BW112"/>
    <mergeCell ref="BQ113:BR113"/>
    <mergeCell ref="BT113:BW113"/>
    <mergeCell ref="AE112:AH112"/>
    <mergeCell ref="AK112:AN112"/>
    <mergeCell ref="AQ112:AT112"/>
    <mergeCell ref="AW112:AZ112"/>
    <mergeCell ref="BC112:BD112"/>
    <mergeCell ref="BF112:BH112"/>
    <mergeCell ref="BI112:BJ112"/>
    <mergeCell ref="BI113:BJ113"/>
    <mergeCell ref="AK113:AN113"/>
    <mergeCell ref="AQ113:AT113"/>
    <mergeCell ref="AW113:AZ113"/>
    <mergeCell ref="BC113:BD113"/>
    <mergeCell ref="BF113:BH113"/>
    <mergeCell ref="BK111:BM111"/>
    <mergeCell ref="BN111:BP111"/>
    <mergeCell ref="BK115:BM115"/>
    <mergeCell ref="BN115:BP115"/>
    <mergeCell ref="BQ115:BR115"/>
    <mergeCell ref="BT115:BW115"/>
    <mergeCell ref="BQ116:BR116"/>
    <mergeCell ref="BT116:BW116"/>
    <mergeCell ref="AE115:AH115"/>
    <mergeCell ref="AK115:AN115"/>
    <mergeCell ref="AQ115:AT115"/>
    <mergeCell ref="AW115:AZ115"/>
    <mergeCell ref="BC115:BD115"/>
    <mergeCell ref="BF115:BH115"/>
    <mergeCell ref="BI115:BJ115"/>
    <mergeCell ref="D113:H113"/>
    <mergeCell ref="I113:M113"/>
    <mergeCell ref="N113:Q113"/>
    <mergeCell ref="R113:T113"/>
    <mergeCell ref="U113:W113"/>
    <mergeCell ref="X113:Y113"/>
    <mergeCell ref="Z113:AB113"/>
    <mergeCell ref="D112:H112"/>
    <mergeCell ref="I112:M112"/>
    <mergeCell ref="N112:Q112"/>
    <mergeCell ref="R112:T112"/>
    <mergeCell ref="U112:W112"/>
    <mergeCell ref="X112:Y112"/>
    <mergeCell ref="Z112:AB112"/>
    <mergeCell ref="BN113:BP113"/>
    <mergeCell ref="AE113:AH113"/>
    <mergeCell ref="U154:W154"/>
    <mergeCell ref="X154:Y154"/>
    <mergeCell ref="Z154:AB154"/>
    <mergeCell ref="V135:Y135"/>
    <mergeCell ref="Z135:AA135"/>
    <mergeCell ref="AB135:AC135"/>
    <mergeCell ref="AD135:AG135"/>
    <mergeCell ref="AH135:AK135"/>
    <mergeCell ref="AL135:AM135"/>
    <mergeCell ref="AN135:AO135"/>
    <mergeCell ref="AP136:AS136"/>
    <mergeCell ref="AT136:AW136"/>
    <mergeCell ref="BH138:BN138"/>
    <mergeCell ref="BO138:BS138"/>
    <mergeCell ref="AB130:AC130"/>
    <mergeCell ref="AD130:AG130"/>
    <mergeCell ref="AB129:AC129"/>
    <mergeCell ref="AD129:AG129"/>
    <mergeCell ref="N132:O132"/>
    <mergeCell ref="P132:Q132"/>
    <mergeCell ref="R132:U132"/>
    <mergeCell ref="BJ133:BS133"/>
    <mergeCell ref="BF150:BH150"/>
    <mergeCell ref="D148:H148"/>
    <mergeCell ref="I148:M148"/>
    <mergeCell ref="N148:Q148"/>
    <mergeCell ref="R148:T148"/>
    <mergeCell ref="U148:W148"/>
    <mergeCell ref="X148:Y148"/>
    <mergeCell ref="Z148:AB148"/>
    <mergeCell ref="D149:H149"/>
    <mergeCell ref="I149:M149"/>
    <mergeCell ref="N149:Q149"/>
    <mergeCell ref="R149:T149"/>
    <mergeCell ref="U149:W149"/>
    <mergeCell ref="X149:Y149"/>
    <mergeCell ref="Z149:AB149"/>
    <mergeCell ref="BK151:BM151"/>
    <mergeCell ref="BN151:BP151"/>
    <mergeCell ref="BQ151:BR151"/>
    <mergeCell ref="BI150:BJ150"/>
    <mergeCell ref="D150:H150"/>
    <mergeCell ref="I150:M150"/>
    <mergeCell ref="N150:Q150"/>
    <mergeCell ref="R150:T150"/>
    <mergeCell ref="U150:W150"/>
    <mergeCell ref="X150:Y150"/>
    <mergeCell ref="Z150:AB150"/>
    <mergeCell ref="N156:Q156"/>
    <mergeCell ref="R156:T156"/>
    <mergeCell ref="U156:W156"/>
    <mergeCell ref="X156:Y156"/>
    <mergeCell ref="Z156:AB156"/>
    <mergeCell ref="BK156:BM156"/>
    <mergeCell ref="BN156:BP156"/>
    <mergeCell ref="AE156:AH156"/>
    <mergeCell ref="AK156:AN156"/>
    <mergeCell ref="AQ156:AT156"/>
    <mergeCell ref="AW156:AZ156"/>
    <mergeCell ref="BC156:BD156"/>
    <mergeCell ref="AW116:AZ116"/>
    <mergeCell ref="BC116:BD116"/>
    <mergeCell ref="BF116:BH116"/>
    <mergeCell ref="BI116:BJ116"/>
    <mergeCell ref="BK119:BM119"/>
    <mergeCell ref="BN119:BP119"/>
    <mergeCell ref="AE119:AH119"/>
    <mergeCell ref="AK119:AN119"/>
    <mergeCell ref="AQ119:AT119"/>
    <mergeCell ref="AW119:AZ119"/>
    <mergeCell ref="BC119:BD119"/>
    <mergeCell ref="BF119:BH119"/>
    <mergeCell ref="BI119:BJ119"/>
    <mergeCell ref="AP133:AS133"/>
    <mergeCell ref="AT133:AW133"/>
    <mergeCell ref="V133:Y133"/>
    <mergeCell ref="Z133:AA133"/>
    <mergeCell ref="AB133:AC133"/>
    <mergeCell ref="AD133:AG133"/>
    <mergeCell ref="AH133:AK133"/>
    <mergeCell ref="AL133:AM133"/>
    <mergeCell ref="AN133:AO133"/>
    <mergeCell ref="V132:Y132"/>
    <mergeCell ref="Z132:AA132"/>
    <mergeCell ref="AB132:AC132"/>
    <mergeCell ref="AD132:AG132"/>
    <mergeCell ref="AH132:AK132"/>
    <mergeCell ref="AL132:AM132"/>
    <mergeCell ref="AN132:AO132"/>
    <mergeCell ref="AT131:AW131"/>
    <mergeCell ref="AX131:AY131"/>
    <mergeCell ref="AZ131:BA131"/>
    <mergeCell ref="P129:Q129"/>
    <mergeCell ref="R129:U129"/>
    <mergeCell ref="V129:Y129"/>
    <mergeCell ref="Z129:AA129"/>
    <mergeCell ref="AH129:AK129"/>
    <mergeCell ref="AL129:AM129"/>
    <mergeCell ref="AH130:AK130"/>
    <mergeCell ref="AL130:AM130"/>
    <mergeCell ref="AN130:AO130"/>
    <mergeCell ref="AN129:AO129"/>
    <mergeCell ref="AP129:AS129"/>
    <mergeCell ref="AP130:AS130"/>
    <mergeCell ref="AT129:AW129"/>
    <mergeCell ref="AX129:AY129"/>
    <mergeCell ref="AT130:AW130"/>
    <mergeCell ref="AX130:AY130"/>
    <mergeCell ref="AZ130:BA130"/>
    <mergeCell ref="AZ129:BA129"/>
    <mergeCell ref="BB129:BE129"/>
    <mergeCell ref="BB130:BE130"/>
    <mergeCell ref="R157:T157"/>
    <mergeCell ref="U157:W157"/>
    <mergeCell ref="X157:Y157"/>
    <mergeCell ref="Z157:AB157"/>
    <mergeCell ref="D158:H158"/>
    <mergeCell ref="I158:M158"/>
    <mergeCell ref="N158:Q158"/>
    <mergeCell ref="R158:T158"/>
    <mergeCell ref="U158:W158"/>
    <mergeCell ref="X158:Y158"/>
    <mergeCell ref="Z158:AB158"/>
    <mergeCell ref="BK160:BM160"/>
    <mergeCell ref="BN160:BP160"/>
    <mergeCell ref="BT157:BW157"/>
    <mergeCell ref="AE157:AH157"/>
    <mergeCell ref="AK157:AN157"/>
    <mergeCell ref="AQ157:AT157"/>
    <mergeCell ref="AW157:AZ157"/>
    <mergeCell ref="BC157:BD157"/>
    <mergeCell ref="BF157:BH157"/>
    <mergeCell ref="BI157:BJ157"/>
    <mergeCell ref="BK158:BM158"/>
    <mergeCell ref="BN158:BP158"/>
    <mergeCell ref="BQ158:BR158"/>
    <mergeCell ref="BT158:BW158"/>
    <mergeCell ref="BQ159:BR159"/>
    <mergeCell ref="BT159:BW159"/>
    <mergeCell ref="AE158:AH158"/>
    <mergeCell ref="AK158:AN158"/>
    <mergeCell ref="AQ158:AT158"/>
    <mergeCell ref="AW158:AZ158"/>
    <mergeCell ref="BC158:BD158"/>
    <mergeCell ref="BF158:BH158"/>
    <mergeCell ref="BI158:BJ158"/>
    <mergeCell ref="BK159:BM159"/>
    <mergeCell ref="BN159:BP159"/>
    <mergeCell ref="AE159:AH159"/>
    <mergeCell ref="AK159:AN159"/>
    <mergeCell ref="AQ159:AT159"/>
    <mergeCell ref="AW159:AZ159"/>
    <mergeCell ref="BC159:BD159"/>
    <mergeCell ref="BF159:BH159"/>
    <mergeCell ref="BI159:BJ159"/>
    <mergeCell ref="BQ160:BR160"/>
    <mergeCell ref="BT160:BW160"/>
    <mergeCell ref="AE160:AH160"/>
    <mergeCell ref="AK160:AN160"/>
    <mergeCell ref="AQ160:AT160"/>
    <mergeCell ref="AW160:AZ160"/>
    <mergeCell ref="BC160:BD160"/>
    <mergeCell ref="BF160:BH160"/>
    <mergeCell ref="BI160:BJ160"/>
    <mergeCell ref="BK157:BM157"/>
    <mergeCell ref="BN157:BP157"/>
    <mergeCell ref="BQ157:BR157"/>
    <mergeCell ref="D157:H157"/>
    <mergeCell ref="I157:M157"/>
    <mergeCell ref="N157:Q157"/>
    <mergeCell ref="BK161:BM161"/>
    <mergeCell ref="BN161:BP161"/>
    <mergeCell ref="BQ161:BR161"/>
    <mergeCell ref="BT161:BW161"/>
    <mergeCell ref="BQ162:BR162"/>
    <mergeCell ref="BT162:BW162"/>
    <mergeCell ref="AE161:AH161"/>
    <mergeCell ref="AK161:AN161"/>
    <mergeCell ref="AQ161:AT161"/>
    <mergeCell ref="AW161:AZ161"/>
    <mergeCell ref="BC161:BD161"/>
    <mergeCell ref="BF161:BH161"/>
    <mergeCell ref="BI161:BJ161"/>
    <mergeCell ref="D159:H159"/>
    <mergeCell ref="I159:M159"/>
    <mergeCell ref="N159:Q159"/>
    <mergeCell ref="R159:T159"/>
    <mergeCell ref="U159:W159"/>
    <mergeCell ref="X159:Y159"/>
    <mergeCell ref="Z159:AB159"/>
    <mergeCell ref="BK162:BM162"/>
    <mergeCell ref="BN162:BP162"/>
    <mergeCell ref="AE162:AH162"/>
    <mergeCell ref="AK162:AN162"/>
    <mergeCell ref="AQ162:AT162"/>
    <mergeCell ref="AW162:AZ162"/>
    <mergeCell ref="BC162:BD162"/>
    <mergeCell ref="BF162:BH162"/>
    <mergeCell ref="BI162:BJ162"/>
    <mergeCell ref="Z163:AB163"/>
    <mergeCell ref="BK163:BM163"/>
    <mergeCell ref="BN163:BP163"/>
    <mergeCell ref="BQ163:BR163"/>
    <mergeCell ref="BT163:BW163"/>
    <mergeCell ref="AE163:AH163"/>
    <mergeCell ref="AK163:AN163"/>
    <mergeCell ref="AQ163:AT163"/>
    <mergeCell ref="AW163:AZ163"/>
    <mergeCell ref="BC163:BD163"/>
    <mergeCell ref="BF163:BH163"/>
    <mergeCell ref="BI163:BJ163"/>
    <mergeCell ref="BK167:BM167"/>
    <mergeCell ref="BN167:BP167"/>
    <mergeCell ref="BK164:BM164"/>
    <mergeCell ref="BN164:BP164"/>
    <mergeCell ref="BK166:BM166"/>
    <mergeCell ref="BN166:BP166"/>
    <mergeCell ref="AE166:AH166"/>
    <mergeCell ref="AK166:AN166"/>
    <mergeCell ref="BQ167:BR167"/>
    <mergeCell ref="BT167:BW167"/>
    <mergeCell ref="AE167:AH167"/>
    <mergeCell ref="AK167:AN167"/>
    <mergeCell ref="AQ167:AT167"/>
    <mergeCell ref="AW167:AZ167"/>
    <mergeCell ref="BC167:BD167"/>
    <mergeCell ref="BF167:BH167"/>
    <mergeCell ref="AQ166:AT166"/>
    <mergeCell ref="AW166:AZ166"/>
    <mergeCell ref="BC166:BD166"/>
    <mergeCell ref="BF166:BH166"/>
    <mergeCell ref="BI166:BJ166"/>
    <mergeCell ref="BT164:BW164"/>
    <mergeCell ref="BK165:BM165"/>
    <mergeCell ref="BN165:BP165"/>
    <mergeCell ref="BQ165:BR165"/>
    <mergeCell ref="BT165:BW165"/>
    <mergeCell ref="BQ166:BR166"/>
    <mergeCell ref="BT166:BW166"/>
    <mergeCell ref="AE165:AH165"/>
    <mergeCell ref="AK165:AN165"/>
    <mergeCell ref="AQ165:AT165"/>
    <mergeCell ref="AW165:AZ165"/>
    <mergeCell ref="BC165:BD165"/>
    <mergeCell ref="BQ164:BR164"/>
    <mergeCell ref="AE164:AH164"/>
    <mergeCell ref="AK164:AN164"/>
    <mergeCell ref="AQ164:AT164"/>
    <mergeCell ref="AW164:AZ164"/>
    <mergeCell ref="BC164:BD164"/>
    <mergeCell ref="BF164:BH164"/>
    <mergeCell ref="BI164:BJ164"/>
    <mergeCell ref="N173:O173"/>
    <mergeCell ref="P174:Q174"/>
    <mergeCell ref="R174:U174"/>
    <mergeCell ref="V174:Y174"/>
    <mergeCell ref="Z174:AA174"/>
    <mergeCell ref="AX174:AY174"/>
    <mergeCell ref="AZ174:BA174"/>
    <mergeCell ref="BB174:BE174"/>
    <mergeCell ref="BF174:BI174"/>
    <mergeCell ref="BJ174:BS174"/>
    <mergeCell ref="BT174:BW174"/>
    <mergeCell ref="AB173:AC173"/>
    <mergeCell ref="BF165:BH165"/>
    <mergeCell ref="BI165:BJ165"/>
    <mergeCell ref="D166:H166"/>
    <mergeCell ref="I166:M166"/>
    <mergeCell ref="N166:Q166"/>
    <mergeCell ref="R166:T166"/>
    <mergeCell ref="U166:W166"/>
    <mergeCell ref="X166:Y166"/>
    <mergeCell ref="Z166:AB166"/>
    <mergeCell ref="BK169:BM169"/>
    <mergeCell ref="BN169:BP169"/>
    <mergeCell ref="AE169:AH169"/>
    <mergeCell ref="AK169:AN169"/>
    <mergeCell ref="AQ169:AT169"/>
    <mergeCell ref="AW169:AZ169"/>
    <mergeCell ref="BC169:BD169"/>
    <mergeCell ref="BF169:BH169"/>
    <mergeCell ref="BI169:BJ169"/>
    <mergeCell ref="D165:H165"/>
    <mergeCell ref="I165:M165"/>
    <mergeCell ref="D169:H169"/>
    <mergeCell ref="I169:M169"/>
    <mergeCell ref="N169:Q169"/>
    <mergeCell ref="R169:T169"/>
    <mergeCell ref="U169:W169"/>
    <mergeCell ref="BI167:BJ167"/>
    <mergeCell ref="BK168:BM168"/>
    <mergeCell ref="BN168:BP168"/>
    <mergeCell ref="BQ168:BR168"/>
    <mergeCell ref="BT168:BW168"/>
    <mergeCell ref="BQ169:BR169"/>
    <mergeCell ref="BT169:BW169"/>
    <mergeCell ref="AE168:AH168"/>
    <mergeCell ref="AK168:AN168"/>
    <mergeCell ref="AQ168:AT168"/>
    <mergeCell ref="AW168:AZ168"/>
    <mergeCell ref="BC168:BD168"/>
    <mergeCell ref="BF168:BH168"/>
    <mergeCell ref="BI168:BJ168"/>
    <mergeCell ref="X169:Y169"/>
    <mergeCell ref="Z169:AB169"/>
    <mergeCell ref="D167:H167"/>
    <mergeCell ref="I167:M167"/>
    <mergeCell ref="N167:Q167"/>
    <mergeCell ref="R167:T167"/>
    <mergeCell ref="U167:W167"/>
    <mergeCell ref="X167:Y167"/>
    <mergeCell ref="Z167:AB167"/>
    <mergeCell ref="D168:H168"/>
    <mergeCell ref="I168:M168"/>
    <mergeCell ref="N168:Q168"/>
    <mergeCell ref="R168:T168"/>
    <mergeCell ref="AX176:AY176"/>
    <mergeCell ref="AZ176:BA176"/>
    <mergeCell ref="BB176:BE176"/>
    <mergeCell ref="BF176:BI176"/>
    <mergeCell ref="BJ176:BS176"/>
    <mergeCell ref="BT176:BW176"/>
    <mergeCell ref="V176:Y176"/>
    <mergeCell ref="Z176:AA176"/>
    <mergeCell ref="AB176:AC176"/>
    <mergeCell ref="AD176:AG176"/>
    <mergeCell ref="AH176:AK176"/>
    <mergeCell ref="AL176:AM176"/>
    <mergeCell ref="AN176:AO176"/>
    <mergeCell ref="B176:C176"/>
    <mergeCell ref="D176:E176"/>
    <mergeCell ref="F176:I176"/>
    <mergeCell ref="J176:M176"/>
    <mergeCell ref="N176:O176"/>
    <mergeCell ref="P176:Q176"/>
    <mergeCell ref="R176:U176"/>
    <mergeCell ref="BJ175:BS175"/>
    <mergeCell ref="BT175:BW175"/>
    <mergeCell ref="AB174:AC174"/>
    <mergeCell ref="AD174:AG174"/>
    <mergeCell ref="AH174:AK174"/>
    <mergeCell ref="AL174:AM174"/>
    <mergeCell ref="AN174:AO174"/>
    <mergeCell ref="AP174:AS174"/>
    <mergeCell ref="AT174:AW174"/>
    <mergeCell ref="AP175:AS175"/>
    <mergeCell ref="AT175:AW175"/>
    <mergeCell ref="V175:Y175"/>
    <mergeCell ref="Z175:AA175"/>
    <mergeCell ref="AB175:AC175"/>
    <mergeCell ref="AD175:AG175"/>
    <mergeCell ref="AH175:AK175"/>
    <mergeCell ref="AL175:AM175"/>
    <mergeCell ref="AN175:AO175"/>
    <mergeCell ref="B174:C174"/>
    <mergeCell ref="D174:E174"/>
    <mergeCell ref="F174:I174"/>
    <mergeCell ref="J174:M174"/>
    <mergeCell ref="N174:O174"/>
    <mergeCell ref="B175:C175"/>
    <mergeCell ref="D175:E175"/>
    <mergeCell ref="F175:I175"/>
    <mergeCell ref="J175:M175"/>
    <mergeCell ref="N175:O175"/>
    <mergeCell ref="P175:Q175"/>
    <mergeCell ref="R175:U175"/>
    <mergeCell ref="AX175:AY175"/>
    <mergeCell ref="AZ175:BA175"/>
    <mergeCell ref="BB175:BE175"/>
    <mergeCell ref="BF175:BI175"/>
    <mergeCell ref="AP176:AS176"/>
    <mergeCell ref="AT176:AW176"/>
    <mergeCell ref="BT183:BW183"/>
    <mergeCell ref="B183:E183"/>
    <mergeCell ref="F183:G183"/>
    <mergeCell ref="H183:I183"/>
    <mergeCell ref="J183:AF183"/>
    <mergeCell ref="AG183:AP183"/>
    <mergeCell ref="AQ183:BG183"/>
    <mergeCell ref="BH183:BN183"/>
    <mergeCell ref="AP177:AS177"/>
    <mergeCell ref="AT177:AW177"/>
    <mergeCell ref="AX177:AY177"/>
    <mergeCell ref="AZ177:BA177"/>
    <mergeCell ref="BB177:BE177"/>
    <mergeCell ref="BF177:BI177"/>
    <mergeCell ref="BJ177:BS177"/>
    <mergeCell ref="BT177:BW177"/>
    <mergeCell ref="AX178:AY178"/>
    <mergeCell ref="AZ178:BA178"/>
    <mergeCell ref="BB178:BE178"/>
    <mergeCell ref="BF178:BI178"/>
    <mergeCell ref="BJ178:BS178"/>
    <mergeCell ref="BT178:BU178"/>
    <mergeCell ref="BV178:BW178"/>
    <mergeCell ref="B178:C178"/>
    <mergeCell ref="D178:E178"/>
    <mergeCell ref="F178:I178"/>
    <mergeCell ref="J178:M178"/>
    <mergeCell ref="N178:O178"/>
    <mergeCell ref="P178:Q178"/>
    <mergeCell ref="R178:U178"/>
    <mergeCell ref="AP178:AS178"/>
    <mergeCell ref="AT178:AW178"/>
    <mergeCell ref="V178:Y178"/>
    <mergeCell ref="Z178:AA178"/>
    <mergeCell ref="AB178:AC178"/>
    <mergeCell ref="AD178:AG178"/>
    <mergeCell ref="AH178:AK178"/>
    <mergeCell ref="AL178:AM178"/>
    <mergeCell ref="AN178:AO178"/>
    <mergeCell ref="V177:Y177"/>
    <mergeCell ref="Z177:AA177"/>
    <mergeCell ref="AB177:AC177"/>
    <mergeCell ref="AD177:AG177"/>
    <mergeCell ref="AH177:AK177"/>
    <mergeCell ref="AL177:AM177"/>
    <mergeCell ref="AN177:AO177"/>
    <mergeCell ref="B177:C177"/>
    <mergeCell ref="D177:E177"/>
    <mergeCell ref="F177:I177"/>
    <mergeCell ref="J177:M177"/>
    <mergeCell ref="N177:O177"/>
    <mergeCell ref="P177:Q177"/>
    <mergeCell ref="R177:U177"/>
    <mergeCell ref="BJ179:BS179"/>
    <mergeCell ref="BT179:BW179"/>
    <mergeCell ref="V179:Y179"/>
    <mergeCell ref="Z179:AA179"/>
    <mergeCell ref="AB179:AC179"/>
    <mergeCell ref="AD179:AG179"/>
    <mergeCell ref="AH179:AK179"/>
    <mergeCell ref="AL179:AM179"/>
    <mergeCell ref="AN179:AO179"/>
    <mergeCell ref="AP180:AS180"/>
    <mergeCell ref="AX180:AY180"/>
    <mergeCell ref="AZ180:BA180"/>
    <mergeCell ref="BB180:BE180"/>
    <mergeCell ref="BF180:BI180"/>
    <mergeCell ref="BJ180:BS180"/>
    <mergeCell ref="BT180:BW180"/>
    <mergeCell ref="V180:Y180"/>
    <mergeCell ref="Z180:AA180"/>
    <mergeCell ref="AB180:AC180"/>
    <mergeCell ref="AD180:AG180"/>
    <mergeCell ref="AH180:AK180"/>
    <mergeCell ref="AL180:AM180"/>
    <mergeCell ref="AN180:AO180"/>
    <mergeCell ref="BO182:BS182"/>
    <mergeCell ref="BT182:BW182"/>
    <mergeCell ref="B182:E182"/>
    <mergeCell ref="F182:G182"/>
    <mergeCell ref="H182:I182"/>
    <mergeCell ref="J182:AF182"/>
    <mergeCell ref="AG182:AP182"/>
    <mergeCell ref="AQ182:BG182"/>
    <mergeCell ref="BH182:BN182"/>
    <mergeCell ref="BK195:BM195"/>
    <mergeCell ref="BN195:BP195"/>
    <mergeCell ref="BQ195:BR195"/>
    <mergeCell ref="BT195:BW195"/>
    <mergeCell ref="BT196:BW196"/>
    <mergeCell ref="BF194:BH194"/>
    <mergeCell ref="BF195:BH195"/>
    <mergeCell ref="BF196:BH196"/>
    <mergeCell ref="BI196:BJ196"/>
    <mergeCell ref="BK196:BM196"/>
    <mergeCell ref="BN196:BP196"/>
    <mergeCell ref="BQ196:BR196"/>
    <mergeCell ref="U194:W194"/>
    <mergeCell ref="X194:Y194"/>
    <mergeCell ref="Z194:AB194"/>
    <mergeCell ref="D195:H195"/>
    <mergeCell ref="I195:M195"/>
    <mergeCell ref="N195:Q195"/>
    <mergeCell ref="R195:T195"/>
    <mergeCell ref="U195:W195"/>
    <mergeCell ref="X195:Y195"/>
    <mergeCell ref="Z195:AB195"/>
    <mergeCell ref="D196:H196"/>
    <mergeCell ref="I196:M196"/>
    <mergeCell ref="N196:Q196"/>
    <mergeCell ref="R196:T196"/>
    <mergeCell ref="U196:W196"/>
    <mergeCell ref="X196:Y196"/>
    <mergeCell ref="Z196:AB196"/>
    <mergeCell ref="BK194:BM194"/>
    <mergeCell ref="BN194:BP194"/>
    <mergeCell ref="BQ194:BR194"/>
    <mergeCell ref="BI193:BJ193"/>
    <mergeCell ref="BK193:BM193"/>
    <mergeCell ref="BN193:BP193"/>
    <mergeCell ref="BQ193:BR193"/>
    <mergeCell ref="BT194:BW194"/>
    <mergeCell ref="AW194:AZ194"/>
    <mergeCell ref="AW195:AZ195"/>
    <mergeCell ref="AW196:AZ196"/>
    <mergeCell ref="AE194:AH194"/>
    <mergeCell ref="BO183:BS183"/>
    <mergeCell ref="BT138:BW138"/>
    <mergeCell ref="AQ138:BG138"/>
    <mergeCell ref="BT147:BW147"/>
    <mergeCell ref="BS142:BS145"/>
    <mergeCell ref="AP135:AS135"/>
    <mergeCell ref="AT135:AW135"/>
    <mergeCell ref="AX135:AY135"/>
    <mergeCell ref="AZ135:BA135"/>
    <mergeCell ref="AO186:AT186"/>
    <mergeCell ref="AU186:AZ186"/>
    <mergeCell ref="BA186:BD186"/>
    <mergeCell ref="BE186:BE190"/>
    <mergeCell ref="BF191:BH191"/>
    <mergeCell ref="BI191:BJ191"/>
    <mergeCell ref="BK191:BM191"/>
    <mergeCell ref="BN191:BP191"/>
    <mergeCell ref="BQ191:BR191"/>
    <mergeCell ref="BC191:BD191"/>
    <mergeCell ref="BC192:BD192"/>
    <mergeCell ref="BI192:BJ192"/>
    <mergeCell ref="BK192:BM192"/>
    <mergeCell ref="BN192:BP192"/>
    <mergeCell ref="BQ192:BR192"/>
    <mergeCell ref="BC193:BD193"/>
    <mergeCell ref="BF186:BH189"/>
    <mergeCell ref="BI186:BM189"/>
    <mergeCell ref="AV187:AV190"/>
    <mergeCell ref="AW187:AZ190"/>
    <mergeCell ref="BA187:BA190"/>
    <mergeCell ref="BB187:BB190"/>
    <mergeCell ref="BC187:BD190"/>
    <mergeCell ref="BF190:BH190"/>
    <mergeCell ref="BI190:BJ190"/>
    <mergeCell ref="BK190:BM190"/>
    <mergeCell ref="AC185:BE185"/>
    <mergeCell ref="BF185:BM185"/>
    <mergeCell ref="BN185:BP190"/>
    <mergeCell ref="BQ185:BR190"/>
    <mergeCell ref="BF193:BH193"/>
    <mergeCell ref="AP179:AS179"/>
    <mergeCell ref="BT142:BW145"/>
    <mergeCell ref="BT146:BW146"/>
    <mergeCell ref="BO139:BS139"/>
    <mergeCell ref="BT139:BW139"/>
    <mergeCell ref="BN141:BP146"/>
    <mergeCell ref="BS141:BW141"/>
    <mergeCell ref="BE142:BE146"/>
    <mergeCell ref="BF142:BH145"/>
    <mergeCell ref="BI142:BM145"/>
    <mergeCell ref="BB136:BE136"/>
    <mergeCell ref="BF136:BI136"/>
    <mergeCell ref="BJ136:BS136"/>
    <mergeCell ref="BT136:BW136"/>
    <mergeCell ref="BH139:BN139"/>
    <mergeCell ref="BQ150:BR150"/>
    <mergeCell ref="BT150:BW150"/>
    <mergeCell ref="BK150:BM150"/>
    <mergeCell ref="BN150:BP150"/>
    <mergeCell ref="AE150:AH150"/>
    <mergeCell ref="AK150:AN150"/>
    <mergeCell ref="AQ150:AT150"/>
    <mergeCell ref="AW150:AZ150"/>
    <mergeCell ref="BC150:BD150"/>
    <mergeCell ref="AT180:AW180"/>
    <mergeCell ref="B130:C130"/>
    <mergeCell ref="D130:E130"/>
    <mergeCell ref="F130:I130"/>
    <mergeCell ref="J130:M130"/>
    <mergeCell ref="N130:O130"/>
    <mergeCell ref="AP131:AS131"/>
    <mergeCell ref="AP132:AS132"/>
    <mergeCell ref="B139:E139"/>
    <mergeCell ref="F139:G139"/>
    <mergeCell ref="H139:I139"/>
    <mergeCell ref="J139:AF139"/>
    <mergeCell ref="AG139:AP139"/>
    <mergeCell ref="AQ139:BG139"/>
    <mergeCell ref="B135:C135"/>
    <mergeCell ref="D135:E135"/>
    <mergeCell ref="F135:I135"/>
    <mergeCell ref="J135:M135"/>
    <mergeCell ref="N135:O135"/>
    <mergeCell ref="P135:Q135"/>
    <mergeCell ref="R135:U135"/>
    <mergeCell ref="BB131:BE131"/>
    <mergeCell ref="BF131:BI131"/>
    <mergeCell ref="AX133:AY133"/>
    <mergeCell ref="AZ133:BA133"/>
    <mergeCell ref="BB133:BE133"/>
    <mergeCell ref="BF133:BI133"/>
    <mergeCell ref="AP134:AS134"/>
    <mergeCell ref="AT134:AW134"/>
    <mergeCell ref="D147:H147"/>
    <mergeCell ref="I147:M147"/>
    <mergeCell ref="N147:Q147"/>
    <mergeCell ref="R147:T147"/>
    <mergeCell ref="U147:W147"/>
    <mergeCell ref="D146:H146"/>
    <mergeCell ref="I146:M146"/>
    <mergeCell ref="N146:Q146"/>
    <mergeCell ref="R146:T146"/>
    <mergeCell ref="U146:W146"/>
    <mergeCell ref="BC143:BD146"/>
    <mergeCell ref="BF146:BH146"/>
    <mergeCell ref="AC141:BE141"/>
    <mergeCell ref="BF141:BM141"/>
    <mergeCell ref="AO142:AT142"/>
    <mergeCell ref="AU142:AZ142"/>
    <mergeCell ref="BA142:BD142"/>
    <mergeCell ref="AC143:AC146"/>
    <mergeCell ref="AD143:AD146"/>
    <mergeCell ref="U142:W145"/>
    <mergeCell ref="X142:Y145"/>
    <mergeCell ref="R141:AB141"/>
    <mergeCell ref="AC142:AH142"/>
    <mergeCell ref="AI142:AN142"/>
    <mergeCell ref="BF147:BH147"/>
    <mergeCell ref="BI147:BJ147"/>
    <mergeCell ref="X147:Y147"/>
    <mergeCell ref="Z147:AB147"/>
    <mergeCell ref="B141:C145"/>
    <mergeCell ref="D141:Q141"/>
    <mergeCell ref="D142:H145"/>
    <mergeCell ref="I142:M145"/>
    <mergeCell ref="B132:C132"/>
    <mergeCell ref="D132:E132"/>
    <mergeCell ref="F132:I132"/>
    <mergeCell ref="J132:M132"/>
    <mergeCell ref="BT134:BU134"/>
    <mergeCell ref="BV134:BW134"/>
    <mergeCell ref="BJ131:BS131"/>
    <mergeCell ref="BT131:BW131"/>
    <mergeCell ref="V131:Y131"/>
    <mergeCell ref="Z131:AA131"/>
    <mergeCell ref="AB131:AC131"/>
    <mergeCell ref="AD131:AG131"/>
    <mergeCell ref="AH131:AK131"/>
    <mergeCell ref="AL131:AM131"/>
    <mergeCell ref="AN131:AO131"/>
    <mergeCell ref="B131:C131"/>
    <mergeCell ref="D131:E131"/>
    <mergeCell ref="F131:I131"/>
    <mergeCell ref="J131:M131"/>
    <mergeCell ref="N131:O131"/>
    <mergeCell ref="P131:Q131"/>
    <mergeCell ref="R131:U131"/>
    <mergeCell ref="AT132:AW132"/>
    <mergeCell ref="AX132:AY132"/>
    <mergeCell ref="AZ132:BA132"/>
    <mergeCell ref="BB132:BE132"/>
    <mergeCell ref="BF132:BI132"/>
    <mergeCell ref="BJ132:BS132"/>
    <mergeCell ref="BT132:BW132"/>
    <mergeCell ref="V136:Y136"/>
    <mergeCell ref="Z136:AA136"/>
    <mergeCell ref="AB136:AC136"/>
    <mergeCell ref="AD136:AG136"/>
    <mergeCell ref="AH136:AK136"/>
    <mergeCell ref="AL136:AM136"/>
    <mergeCell ref="AN136:AO136"/>
    <mergeCell ref="AX134:AY134"/>
    <mergeCell ref="AZ134:BA134"/>
    <mergeCell ref="BB134:BE134"/>
    <mergeCell ref="BF134:BI134"/>
    <mergeCell ref="BJ134:BS134"/>
    <mergeCell ref="B134:C134"/>
    <mergeCell ref="D134:E134"/>
    <mergeCell ref="F134:I134"/>
    <mergeCell ref="J134:M134"/>
    <mergeCell ref="N134:O134"/>
    <mergeCell ref="P134:Q134"/>
    <mergeCell ref="R134:U134"/>
    <mergeCell ref="BB135:BE135"/>
    <mergeCell ref="BF135:BI135"/>
    <mergeCell ref="BJ135:BS135"/>
    <mergeCell ref="BT135:BW135"/>
    <mergeCell ref="AX136:AY136"/>
    <mergeCell ref="AZ136:BA136"/>
    <mergeCell ref="BI149:BJ149"/>
    <mergeCell ref="AE147:AH147"/>
    <mergeCell ref="AK147:AN147"/>
    <mergeCell ref="AQ147:AT147"/>
    <mergeCell ref="AW147:AZ147"/>
    <mergeCell ref="BC147:BD147"/>
    <mergeCell ref="BK148:BM148"/>
    <mergeCell ref="BN148:BP148"/>
    <mergeCell ref="AE143:AH146"/>
    <mergeCell ref="AI143:AI146"/>
    <mergeCell ref="AJ143:AJ146"/>
    <mergeCell ref="AK143:AN146"/>
    <mergeCell ref="AO143:AO146"/>
    <mergeCell ref="AP143:AP146"/>
    <mergeCell ref="AQ143:AT146"/>
    <mergeCell ref="AU143:AU146"/>
    <mergeCell ref="AV143:AV146"/>
    <mergeCell ref="AW143:AZ146"/>
    <mergeCell ref="BA143:BA146"/>
    <mergeCell ref="BB143:BB146"/>
    <mergeCell ref="BI146:BJ146"/>
    <mergeCell ref="BK146:BM146"/>
    <mergeCell ref="BK147:BM147"/>
    <mergeCell ref="BN147:BP147"/>
    <mergeCell ref="BQ147:BR147"/>
    <mergeCell ref="B136:C136"/>
    <mergeCell ref="D136:E136"/>
    <mergeCell ref="F136:I136"/>
    <mergeCell ref="J136:M136"/>
    <mergeCell ref="N136:O136"/>
    <mergeCell ref="P136:Q136"/>
    <mergeCell ref="R136:U136"/>
    <mergeCell ref="V134:Y134"/>
    <mergeCell ref="Z134:AA134"/>
    <mergeCell ref="AB134:AC134"/>
    <mergeCell ref="AD134:AG134"/>
    <mergeCell ref="AH134:AK134"/>
    <mergeCell ref="AL134:AM134"/>
    <mergeCell ref="AN134:AO134"/>
    <mergeCell ref="BI154:BJ154"/>
    <mergeCell ref="BQ154:BR154"/>
    <mergeCell ref="BK155:BM155"/>
    <mergeCell ref="BN155:BP155"/>
    <mergeCell ref="BQ155:BR155"/>
    <mergeCell ref="BT155:BW155"/>
    <mergeCell ref="BQ156:BR156"/>
    <mergeCell ref="BT156:BW156"/>
    <mergeCell ref="AE155:AH155"/>
    <mergeCell ref="AK155:AN155"/>
    <mergeCell ref="AQ155:AT155"/>
    <mergeCell ref="AW155:AZ155"/>
    <mergeCell ref="BC155:BD155"/>
    <mergeCell ref="BF155:BH155"/>
    <mergeCell ref="BI155:BJ155"/>
    <mergeCell ref="BF156:BH156"/>
    <mergeCell ref="BI156:BJ156"/>
    <mergeCell ref="D155:H155"/>
    <mergeCell ref="I155:M155"/>
    <mergeCell ref="N155:Q155"/>
    <mergeCell ref="R155:T155"/>
    <mergeCell ref="U155:W155"/>
    <mergeCell ref="X155:Y155"/>
    <mergeCell ref="Z155:AB155"/>
    <mergeCell ref="D156:H156"/>
    <mergeCell ref="I156:M156"/>
    <mergeCell ref="BT133:BW133"/>
    <mergeCell ref="B133:C133"/>
    <mergeCell ref="D133:E133"/>
    <mergeCell ref="F133:I133"/>
    <mergeCell ref="J133:M133"/>
    <mergeCell ref="N133:O133"/>
    <mergeCell ref="P133:Q133"/>
    <mergeCell ref="R133:U133"/>
    <mergeCell ref="BQ141:BR146"/>
    <mergeCell ref="N142:Q145"/>
    <mergeCell ref="R142:T145"/>
    <mergeCell ref="Z142:AB145"/>
    <mergeCell ref="B138:E138"/>
    <mergeCell ref="F138:G138"/>
    <mergeCell ref="H138:I138"/>
    <mergeCell ref="J138:AF138"/>
    <mergeCell ref="AG138:AP138"/>
    <mergeCell ref="X146:Y146"/>
    <mergeCell ref="Z146:AB146"/>
    <mergeCell ref="BQ148:BR148"/>
    <mergeCell ref="BT148:BW148"/>
    <mergeCell ref="AE148:AH148"/>
    <mergeCell ref="AK148:AN148"/>
    <mergeCell ref="AQ148:AT148"/>
    <mergeCell ref="AW148:AZ148"/>
    <mergeCell ref="BC148:BD148"/>
    <mergeCell ref="BF148:BH148"/>
    <mergeCell ref="BI148:BJ148"/>
    <mergeCell ref="BK149:BM149"/>
    <mergeCell ref="BN149:BP149"/>
    <mergeCell ref="BQ149:BR149"/>
    <mergeCell ref="BT149:BW149"/>
    <mergeCell ref="AE149:AH149"/>
    <mergeCell ref="AK149:AN149"/>
    <mergeCell ref="AQ149:AT149"/>
    <mergeCell ref="AW149:AZ149"/>
    <mergeCell ref="BC149:BD149"/>
    <mergeCell ref="BF149:BH149"/>
    <mergeCell ref="D151:H151"/>
    <mergeCell ref="I151:M151"/>
    <mergeCell ref="N151:Q151"/>
    <mergeCell ref="R151:T151"/>
    <mergeCell ref="U151:W151"/>
    <mergeCell ref="X151:Y151"/>
    <mergeCell ref="Z151:AB151"/>
    <mergeCell ref="D152:H152"/>
    <mergeCell ref="I152:M152"/>
    <mergeCell ref="N152:Q152"/>
    <mergeCell ref="R152:T152"/>
    <mergeCell ref="U152:W152"/>
    <mergeCell ref="X152:Y152"/>
    <mergeCell ref="Z152:AB152"/>
    <mergeCell ref="BK154:BM154"/>
    <mergeCell ref="BT151:BW151"/>
    <mergeCell ref="AE151:AH151"/>
    <mergeCell ref="AK151:AN151"/>
    <mergeCell ref="AQ151:AT151"/>
    <mergeCell ref="AW151:AZ151"/>
    <mergeCell ref="BC151:BD151"/>
    <mergeCell ref="BF151:BH151"/>
    <mergeCell ref="BI151:BJ151"/>
    <mergeCell ref="BK152:BM152"/>
    <mergeCell ref="BN152:BP152"/>
    <mergeCell ref="BQ152:BR152"/>
    <mergeCell ref="BT152:BW152"/>
    <mergeCell ref="BQ153:BR153"/>
    <mergeCell ref="BT153:BW153"/>
    <mergeCell ref="AE152:AH152"/>
    <mergeCell ref="AK152:AN152"/>
    <mergeCell ref="AQ152:AT152"/>
    <mergeCell ref="AW152:AZ152"/>
    <mergeCell ref="BC152:BD152"/>
    <mergeCell ref="BF152:BH152"/>
    <mergeCell ref="BI152:BJ152"/>
    <mergeCell ref="D154:H154"/>
    <mergeCell ref="I154:M154"/>
    <mergeCell ref="N154:Q154"/>
    <mergeCell ref="R154:T154"/>
    <mergeCell ref="BK153:BM153"/>
    <mergeCell ref="BN153:BP153"/>
    <mergeCell ref="AE153:AH153"/>
    <mergeCell ref="AK153:AN153"/>
    <mergeCell ref="AQ153:AT153"/>
    <mergeCell ref="AW153:AZ153"/>
    <mergeCell ref="BC153:BD153"/>
    <mergeCell ref="BF153:BH153"/>
    <mergeCell ref="BI153:BJ153"/>
    <mergeCell ref="D153:H153"/>
    <mergeCell ref="I153:M153"/>
    <mergeCell ref="N153:Q153"/>
    <mergeCell ref="R153:T153"/>
    <mergeCell ref="U153:W153"/>
    <mergeCell ref="X153:Y153"/>
    <mergeCell ref="Z153:AB153"/>
    <mergeCell ref="BN154:BP154"/>
    <mergeCell ref="BT154:BW154"/>
    <mergeCell ref="AE154:AH154"/>
    <mergeCell ref="AK154:AN154"/>
    <mergeCell ref="AQ154:AT154"/>
    <mergeCell ref="AW154:AZ154"/>
    <mergeCell ref="BC154:BD154"/>
    <mergeCell ref="BF154:BH154"/>
    <mergeCell ref="U168:W168"/>
    <mergeCell ref="X168:Y168"/>
    <mergeCell ref="Z168:AB168"/>
    <mergeCell ref="D160:H160"/>
    <mergeCell ref="I160:M160"/>
    <mergeCell ref="N160:Q160"/>
    <mergeCell ref="R160:T160"/>
    <mergeCell ref="U160:W160"/>
    <mergeCell ref="X160:Y160"/>
    <mergeCell ref="Z160:AB160"/>
    <mergeCell ref="D161:H161"/>
    <mergeCell ref="I161:M161"/>
    <mergeCell ref="N161:Q161"/>
    <mergeCell ref="R161:T161"/>
    <mergeCell ref="U161:W161"/>
    <mergeCell ref="X161:Y161"/>
    <mergeCell ref="Z161:AB161"/>
    <mergeCell ref="D164:H164"/>
    <mergeCell ref="I164:M164"/>
    <mergeCell ref="N164:Q164"/>
    <mergeCell ref="R164:T164"/>
    <mergeCell ref="U164:W164"/>
    <mergeCell ref="X164:Y164"/>
    <mergeCell ref="Z164:AB164"/>
    <mergeCell ref="D162:H162"/>
    <mergeCell ref="I162:M162"/>
    <mergeCell ref="N162:Q162"/>
    <mergeCell ref="R162:T162"/>
    <mergeCell ref="U162:W162"/>
    <mergeCell ref="X162:Y162"/>
    <mergeCell ref="Z162:AB162"/>
    <mergeCell ref="D163:H163"/>
    <mergeCell ref="I163:M163"/>
    <mergeCell ref="N163:Q163"/>
    <mergeCell ref="R163:T163"/>
    <mergeCell ref="U163:W163"/>
    <mergeCell ref="X163:Y163"/>
    <mergeCell ref="N165:Q165"/>
    <mergeCell ref="R165:T165"/>
    <mergeCell ref="U165:W165"/>
    <mergeCell ref="X165:Y165"/>
    <mergeCell ref="Z165:AB165"/>
    <mergeCell ref="AD173:AG173"/>
    <mergeCell ref="B171:BW171"/>
    <mergeCell ref="B172:BI172"/>
    <mergeCell ref="B173:C173"/>
    <mergeCell ref="D173:E173"/>
    <mergeCell ref="F173:I173"/>
    <mergeCell ref="J173:M173"/>
    <mergeCell ref="BS185:BW185"/>
    <mergeCell ref="AC186:AH186"/>
    <mergeCell ref="AI186:AN186"/>
    <mergeCell ref="BT190:BW190"/>
    <mergeCell ref="BS186:BS189"/>
    <mergeCell ref="BT186:BW189"/>
    <mergeCell ref="BT191:BW191"/>
    <mergeCell ref="BT192:BW192"/>
    <mergeCell ref="BT193:BW193"/>
    <mergeCell ref="AC187:AC190"/>
    <mergeCell ref="AD187:AD190"/>
    <mergeCell ref="AE187:AH190"/>
    <mergeCell ref="AI187:AI190"/>
    <mergeCell ref="AE191:AH191"/>
    <mergeCell ref="AE192:AH192"/>
    <mergeCell ref="AE193:AH193"/>
    <mergeCell ref="AJ187:AJ190"/>
    <mergeCell ref="AK187:AN190"/>
    <mergeCell ref="AK191:AN191"/>
    <mergeCell ref="AK192:AN192"/>
    <mergeCell ref="AK193:AN193"/>
    <mergeCell ref="AO187:AO190"/>
    <mergeCell ref="AP187:AP190"/>
    <mergeCell ref="AQ187:AT190"/>
    <mergeCell ref="AU187:AU190"/>
    <mergeCell ref="D170:H170"/>
    <mergeCell ref="I170:M170"/>
    <mergeCell ref="N170:Q170"/>
    <mergeCell ref="R170:T170"/>
    <mergeCell ref="U170:W170"/>
    <mergeCell ref="X170:Y170"/>
    <mergeCell ref="Z170:AB170"/>
    <mergeCell ref="BK170:BM170"/>
    <mergeCell ref="BN170:BP170"/>
    <mergeCell ref="BQ170:BR170"/>
    <mergeCell ref="BT170:BW170"/>
    <mergeCell ref="BJ172:BW173"/>
    <mergeCell ref="AE170:AH170"/>
    <mergeCell ref="AK170:AN170"/>
    <mergeCell ref="AQ170:AT170"/>
    <mergeCell ref="AW170:AZ170"/>
    <mergeCell ref="BC170:BD170"/>
    <mergeCell ref="BF170:BH170"/>
    <mergeCell ref="BI170:BJ170"/>
    <mergeCell ref="P173:Q173"/>
    <mergeCell ref="R173:U173"/>
    <mergeCell ref="AX173:AY173"/>
    <mergeCell ref="AZ173:BA173"/>
    <mergeCell ref="BB173:BE173"/>
    <mergeCell ref="BF173:BI173"/>
    <mergeCell ref="V173:Y173"/>
    <mergeCell ref="Z173:AA173"/>
    <mergeCell ref="AH173:AK173"/>
    <mergeCell ref="AL173:AM173"/>
    <mergeCell ref="AN173:AO173"/>
    <mergeCell ref="AP173:AS173"/>
    <mergeCell ref="AT173:AW173"/>
    <mergeCell ref="B179:C179"/>
    <mergeCell ref="D179:E179"/>
    <mergeCell ref="F179:I179"/>
    <mergeCell ref="J179:M179"/>
    <mergeCell ref="N179:O179"/>
    <mergeCell ref="P179:Q179"/>
    <mergeCell ref="R179:U179"/>
    <mergeCell ref="B180:C180"/>
    <mergeCell ref="D180:E180"/>
    <mergeCell ref="F180:I180"/>
    <mergeCell ref="J180:M180"/>
    <mergeCell ref="N180:O180"/>
    <mergeCell ref="P180:Q180"/>
    <mergeCell ref="R180:U180"/>
    <mergeCell ref="U186:W189"/>
    <mergeCell ref="X186:Y189"/>
    <mergeCell ref="U190:W190"/>
    <mergeCell ref="X190:Y190"/>
    <mergeCell ref="D208:H208"/>
    <mergeCell ref="I208:M208"/>
    <mergeCell ref="N208:Q208"/>
    <mergeCell ref="R208:T208"/>
    <mergeCell ref="U208:W208"/>
    <mergeCell ref="AQ191:AT191"/>
    <mergeCell ref="AW191:AZ191"/>
    <mergeCell ref="AQ192:AT192"/>
    <mergeCell ref="AW192:AZ192"/>
    <mergeCell ref="AQ193:AT193"/>
    <mergeCell ref="AW193:AZ193"/>
    <mergeCell ref="BF192:BH192"/>
    <mergeCell ref="X208:Y208"/>
    <mergeCell ref="Z208:AB208"/>
    <mergeCell ref="D209:H209"/>
    <mergeCell ref="I209:M209"/>
    <mergeCell ref="N209:Q209"/>
    <mergeCell ref="R209:T209"/>
    <mergeCell ref="U209:W209"/>
    <mergeCell ref="X209:Y209"/>
    <mergeCell ref="Z209:AB209"/>
    <mergeCell ref="U197:W197"/>
    <mergeCell ref="X197:Y197"/>
    <mergeCell ref="Z197:AB197"/>
    <mergeCell ref="D198:H198"/>
    <mergeCell ref="I198:M198"/>
    <mergeCell ref="N198:Q198"/>
    <mergeCell ref="R198:T198"/>
    <mergeCell ref="U198:W198"/>
    <mergeCell ref="X198:Y198"/>
    <mergeCell ref="Z198:AB198"/>
    <mergeCell ref="D199:H199"/>
    <mergeCell ref="I199:M199"/>
    <mergeCell ref="N199:Q199"/>
    <mergeCell ref="R199:T199"/>
    <mergeCell ref="U199:W199"/>
    <mergeCell ref="X199:Y199"/>
    <mergeCell ref="AT179:AW179"/>
    <mergeCell ref="AX179:AY179"/>
    <mergeCell ref="AZ179:BA179"/>
    <mergeCell ref="BB179:BE179"/>
    <mergeCell ref="BF179:BI179"/>
    <mergeCell ref="D194:H194"/>
    <mergeCell ref="I194:M194"/>
    <mergeCell ref="N194:Q194"/>
    <mergeCell ref="R194:T194"/>
    <mergeCell ref="D197:H197"/>
    <mergeCell ref="I197:M197"/>
    <mergeCell ref="N197:Q197"/>
    <mergeCell ref="R197:T197"/>
    <mergeCell ref="D210:H210"/>
    <mergeCell ref="I210:M210"/>
    <mergeCell ref="N210:Q210"/>
    <mergeCell ref="R210:T210"/>
    <mergeCell ref="U210:W210"/>
    <mergeCell ref="Z190:AB190"/>
    <mergeCell ref="B185:C189"/>
    <mergeCell ref="D185:Q185"/>
    <mergeCell ref="R185:AB185"/>
    <mergeCell ref="I186:M189"/>
    <mergeCell ref="N186:Q189"/>
    <mergeCell ref="R186:T189"/>
    <mergeCell ref="Z186:AB189"/>
    <mergeCell ref="N191:Q191"/>
    <mergeCell ref="R191:T191"/>
    <mergeCell ref="U191:W191"/>
    <mergeCell ref="X191:Y191"/>
    <mergeCell ref="Z191:AB191"/>
    <mergeCell ref="D186:H189"/>
    <mergeCell ref="D190:H190"/>
    <mergeCell ref="I190:M190"/>
    <mergeCell ref="N190:Q190"/>
    <mergeCell ref="R190:T190"/>
    <mergeCell ref="D191:H191"/>
    <mergeCell ref="I191:M191"/>
    <mergeCell ref="X210:Y210"/>
    <mergeCell ref="Z210:AB210"/>
    <mergeCell ref="D203:H203"/>
    <mergeCell ref="I203:M203"/>
    <mergeCell ref="N203:Q203"/>
    <mergeCell ref="R203:T203"/>
    <mergeCell ref="U203:W203"/>
    <mergeCell ref="X203:Y203"/>
    <mergeCell ref="Z203:AB203"/>
    <mergeCell ref="D204:H204"/>
    <mergeCell ref="I204:M204"/>
    <mergeCell ref="N204:Q204"/>
    <mergeCell ref="R204:T204"/>
    <mergeCell ref="U204:W204"/>
    <mergeCell ref="X204:Y204"/>
    <mergeCell ref="Z204:AB204"/>
    <mergeCell ref="D192:H192"/>
    <mergeCell ref="I192:M192"/>
    <mergeCell ref="N192:Q192"/>
    <mergeCell ref="R192:T192"/>
    <mergeCell ref="U192:W192"/>
    <mergeCell ref="X192:Y192"/>
    <mergeCell ref="Z192:AB192"/>
    <mergeCell ref="D193:H193"/>
    <mergeCell ref="I193:M193"/>
    <mergeCell ref="N193:Q193"/>
    <mergeCell ref="R193:T193"/>
    <mergeCell ref="U193:W193"/>
    <mergeCell ref="X193:Y193"/>
    <mergeCell ref="Z193:AB193"/>
    <mergeCell ref="BK252:BM252"/>
    <mergeCell ref="BN252:BP252"/>
    <mergeCell ref="BQ252:BR252"/>
    <mergeCell ref="D205:H205"/>
    <mergeCell ref="I205:M205"/>
    <mergeCell ref="N205:Q205"/>
    <mergeCell ref="R205:T205"/>
    <mergeCell ref="U205:W205"/>
    <mergeCell ref="X205:Y205"/>
    <mergeCell ref="Z205:AB205"/>
    <mergeCell ref="D206:H206"/>
    <mergeCell ref="I206:M206"/>
    <mergeCell ref="N206:Q206"/>
    <mergeCell ref="R206:T206"/>
    <mergeCell ref="U206:W206"/>
    <mergeCell ref="Z199:AB199"/>
    <mergeCell ref="D200:H200"/>
    <mergeCell ref="I200:M200"/>
    <mergeCell ref="N200:Q200"/>
    <mergeCell ref="R200:T200"/>
    <mergeCell ref="U200:W200"/>
    <mergeCell ref="X200:Y200"/>
    <mergeCell ref="Z200:AB200"/>
    <mergeCell ref="D201:H201"/>
    <mergeCell ref="I201:M201"/>
    <mergeCell ref="N201:Q201"/>
    <mergeCell ref="R201:T201"/>
    <mergeCell ref="U201:W201"/>
    <mergeCell ref="X201:Y201"/>
    <mergeCell ref="Z201:AB201"/>
    <mergeCell ref="D202:H202"/>
    <mergeCell ref="I202:M202"/>
    <mergeCell ref="N202:Q202"/>
    <mergeCell ref="R202:T202"/>
    <mergeCell ref="U202:W202"/>
    <mergeCell ref="X202:Y202"/>
    <mergeCell ref="Z202:AB202"/>
    <mergeCell ref="X212:Y212"/>
    <mergeCell ref="Z212:AB212"/>
    <mergeCell ref="D211:H211"/>
    <mergeCell ref="I211:M211"/>
    <mergeCell ref="N211:Q211"/>
    <mergeCell ref="R211:T211"/>
    <mergeCell ref="U211:W211"/>
    <mergeCell ref="X211:Y211"/>
    <mergeCell ref="Z211:AB211"/>
    <mergeCell ref="BQ249:BR249"/>
    <mergeCell ref="AZ224:BA224"/>
    <mergeCell ref="BB224:BE224"/>
    <mergeCell ref="AZ223:BA223"/>
    <mergeCell ref="BB223:BE223"/>
    <mergeCell ref="BF223:BI223"/>
    <mergeCell ref="BF224:BI224"/>
    <mergeCell ref="BI204:BJ204"/>
    <mergeCell ref="AW208:AZ208"/>
    <mergeCell ref="AX218:AY218"/>
    <mergeCell ref="AZ218:BA218"/>
    <mergeCell ref="BB218:BE218"/>
    <mergeCell ref="BF218:BI218"/>
    <mergeCell ref="BJ218:BS218"/>
    <mergeCell ref="BC211:BD211"/>
    <mergeCell ref="BC212:BD212"/>
    <mergeCell ref="BI212:BJ212"/>
    <mergeCell ref="BK212:BM212"/>
    <mergeCell ref="BQ254:BR254"/>
    <mergeCell ref="BT254:BW254"/>
    <mergeCell ref="BQ255:BR255"/>
    <mergeCell ref="BT255:BW255"/>
    <mergeCell ref="AE254:AH254"/>
    <mergeCell ref="AK254:AN254"/>
    <mergeCell ref="AW256:AZ256"/>
    <mergeCell ref="BC256:BD256"/>
    <mergeCell ref="BF256:BH256"/>
    <mergeCell ref="BI256:BJ256"/>
    <mergeCell ref="AE257:AH257"/>
    <mergeCell ref="AK257:AN257"/>
    <mergeCell ref="AQ257:AT257"/>
    <mergeCell ref="AW257:AZ257"/>
    <mergeCell ref="BC257:BD257"/>
    <mergeCell ref="BF257:BH257"/>
    <mergeCell ref="BI257:BJ257"/>
    <mergeCell ref="D255:H255"/>
    <mergeCell ref="I255:M255"/>
    <mergeCell ref="N255:Q255"/>
    <mergeCell ref="BF254:BH254"/>
    <mergeCell ref="BI254:BJ254"/>
    <mergeCell ref="D253:H253"/>
    <mergeCell ref="I253:M253"/>
    <mergeCell ref="N253:Q253"/>
    <mergeCell ref="R253:T253"/>
    <mergeCell ref="U253:W253"/>
    <mergeCell ref="X253:Y253"/>
    <mergeCell ref="Z253:AB253"/>
    <mergeCell ref="D254:H254"/>
    <mergeCell ref="I254:M254"/>
    <mergeCell ref="N254:Q254"/>
    <mergeCell ref="R254:T254"/>
    <mergeCell ref="U254:W254"/>
    <mergeCell ref="X254:Y254"/>
    <mergeCell ref="Z254:AB254"/>
    <mergeCell ref="AQ254:AT254"/>
    <mergeCell ref="AW254:AZ254"/>
    <mergeCell ref="BC254:BD254"/>
    <mergeCell ref="BK253:BM253"/>
    <mergeCell ref="BN253:BP253"/>
    <mergeCell ref="BQ253:BR253"/>
    <mergeCell ref="BN257:BP257"/>
    <mergeCell ref="BQ257:BR257"/>
    <mergeCell ref="BT257:BW257"/>
    <mergeCell ref="BQ258:BR258"/>
    <mergeCell ref="BT258:BW258"/>
    <mergeCell ref="BJ260:BW261"/>
    <mergeCell ref="BK258:BM258"/>
    <mergeCell ref="BN258:BP258"/>
    <mergeCell ref="AE258:AH258"/>
    <mergeCell ref="AK258:AN258"/>
    <mergeCell ref="AQ258:AT258"/>
    <mergeCell ref="AW258:AZ258"/>
    <mergeCell ref="BC258:BD258"/>
    <mergeCell ref="BF258:BH258"/>
    <mergeCell ref="BI258:BJ258"/>
    <mergeCell ref="D258:H258"/>
    <mergeCell ref="I258:M258"/>
    <mergeCell ref="BC253:BD253"/>
    <mergeCell ref="BF253:BH253"/>
    <mergeCell ref="BT249:BW249"/>
    <mergeCell ref="AE249:AH249"/>
    <mergeCell ref="AK249:AN249"/>
    <mergeCell ref="AQ249:AT249"/>
    <mergeCell ref="AW249:AZ249"/>
    <mergeCell ref="BC249:BD249"/>
    <mergeCell ref="BF249:BH249"/>
    <mergeCell ref="BI249:BJ249"/>
    <mergeCell ref="BK250:BM250"/>
    <mergeCell ref="BN250:BP250"/>
    <mergeCell ref="BQ250:BR250"/>
    <mergeCell ref="BT250:BW250"/>
    <mergeCell ref="BQ251:BR251"/>
    <mergeCell ref="BT251:BW251"/>
    <mergeCell ref="AE250:AH250"/>
    <mergeCell ref="AK250:AN250"/>
    <mergeCell ref="AQ250:AT250"/>
    <mergeCell ref="AW250:AZ250"/>
    <mergeCell ref="BC250:BD250"/>
    <mergeCell ref="BF250:BH250"/>
    <mergeCell ref="BI250:BJ250"/>
    <mergeCell ref="BK251:BM251"/>
    <mergeCell ref="BN251:BP251"/>
    <mergeCell ref="AE251:AH251"/>
    <mergeCell ref="AK251:AN251"/>
    <mergeCell ref="AQ251:AT251"/>
    <mergeCell ref="AW251:AZ251"/>
    <mergeCell ref="BC251:BD251"/>
    <mergeCell ref="BF251:BH251"/>
    <mergeCell ref="BK256:BM256"/>
    <mergeCell ref="BK249:BM249"/>
    <mergeCell ref="BN249:BP249"/>
    <mergeCell ref="BI251:BJ251"/>
    <mergeCell ref="BN256:BP256"/>
    <mergeCell ref="BQ256:BR256"/>
    <mergeCell ref="BT256:BW256"/>
    <mergeCell ref="AE256:AH256"/>
    <mergeCell ref="BT253:BW253"/>
    <mergeCell ref="AE253:AH253"/>
    <mergeCell ref="AK253:AN253"/>
    <mergeCell ref="AQ253:AT253"/>
    <mergeCell ref="AW253:AZ253"/>
    <mergeCell ref="BI253:BJ253"/>
    <mergeCell ref="BK254:BM254"/>
    <mergeCell ref="BN254:BP254"/>
    <mergeCell ref="BQ210:BR210"/>
    <mergeCell ref="BT210:BW210"/>
    <mergeCell ref="BI211:BJ211"/>
    <mergeCell ref="BK211:BM211"/>
    <mergeCell ref="BN211:BP211"/>
    <mergeCell ref="BQ211:BR211"/>
    <mergeCell ref="X206:Y206"/>
    <mergeCell ref="Z206:AB206"/>
    <mergeCell ref="D207:H207"/>
    <mergeCell ref="I207:M207"/>
    <mergeCell ref="N207:Q207"/>
    <mergeCell ref="R207:T207"/>
    <mergeCell ref="U207:W207"/>
    <mergeCell ref="X207:Y207"/>
    <mergeCell ref="Z207:AB207"/>
    <mergeCell ref="D212:H212"/>
    <mergeCell ref="I212:M212"/>
    <mergeCell ref="N212:Q212"/>
    <mergeCell ref="R212:T212"/>
    <mergeCell ref="B259:BW259"/>
    <mergeCell ref="B260:BI260"/>
    <mergeCell ref="B261:C261"/>
    <mergeCell ref="D261:E261"/>
    <mergeCell ref="F261:I261"/>
    <mergeCell ref="J261:M261"/>
    <mergeCell ref="N261:O261"/>
    <mergeCell ref="P262:Q262"/>
    <mergeCell ref="R262:U262"/>
    <mergeCell ref="V262:Y262"/>
    <mergeCell ref="Z262:AA262"/>
    <mergeCell ref="AB262:AC262"/>
    <mergeCell ref="AD262:AG262"/>
    <mergeCell ref="AH262:AK262"/>
    <mergeCell ref="BF262:BI262"/>
    <mergeCell ref="BT252:BW252"/>
    <mergeCell ref="AE252:AH252"/>
    <mergeCell ref="AK252:AN252"/>
    <mergeCell ref="AQ252:AT252"/>
    <mergeCell ref="AW252:AZ252"/>
    <mergeCell ref="BC252:BD252"/>
    <mergeCell ref="BF252:BH252"/>
    <mergeCell ref="BI252:BJ252"/>
    <mergeCell ref="BK255:BM255"/>
    <mergeCell ref="BN255:BP255"/>
    <mergeCell ref="AE255:AH255"/>
    <mergeCell ref="AK255:AN255"/>
    <mergeCell ref="AQ255:AT255"/>
    <mergeCell ref="AW255:AZ255"/>
    <mergeCell ref="BC255:BD255"/>
    <mergeCell ref="BF255:BH255"/>
    <mergeCell ref="BI255:BJ255"/>
    <mergeCell ref="R255:T255"/>
    <mergeCell ref="U255:W255"/>
    <mergeCell ref="X255:Y255"/>
    <mergeCell ref="Z255:AB255"/>
    <mergeCell ref="R258:T258"/>
    <mergeCell ref="U258:W258"/>
    <mergeCell ref="X258:Y258"/>
    <mergeCell ref="Z258:AB258"/>
    <mergeCell ref="AX261:AY261"/>
    <mergeCell ref="AZ261:BA261"/>
    <mergeCell ref="BB261:BE261"/>
    <mergeCell ref="BF261:BI261"/>
    <mergeCell ref="BK257:BM257"/>
    <mergeCell ref="R214:T214"/>
    <mergeCell ref="U214:W214"/>
    <mergeCell ref="N217:O217"/>
    <mergeCell ref="P217:Q217"/>
    <mergeCell ref="N218:O218"/>
    <mergeCell ref="P218:Q218"/>
    <mergeCell ref="R218:U218"/>
    <mergeCell ref="V218:Y218"/>
    <mergeCell ref="Z218:AA218"/>
    <mergeCell ref="AD219:AG219"/>
    <mergeCell ref="AH219:AK219"/>
    <mergeCell ref="AK204:AN204"/>
    <mergeCell ref="AK205:AN205"/>
    <mergeCell ref="AQ205:AT205"/>
    <mergeCell ref="AK206:AN206"/>
    <mergeCell ref="AQ206:AT206"/>
    <mergeCell ref="AK207:AN207"/>
    <mergeCell ref="AK208:AN208"/>
    <mergeCell ref="AE213:AH213"/>
    <mergeCell ref="AQ212:AT212"/>
    <mergeCell ref="AQ213:AT213"/>
    <mergeCell ref="AQ214:AT214"/>
    <mergeCell ref="AQ207:AT207"/>
    <mergeCell ref="AQ208:AT208"/>
    <mergeCell ref="AQ209:AT209"/>
    <mergeCell ref="AT218:AW218"/>
    <mergeCell ref="X214:Y214"/>
    <mergeCell ref="Z214:AB214"/>
    <mergeCell ref="AE214:AH214"/>
    <mergeCell ref="AK214:AN214"/>
    <mergeCell ref="B215:BW215"/>
    <mergeCell ref="B216:BI216"/>
    <mergeCell ref="BJ216:BW217"/>
    <mergeCell ref="F217:I217"/>
    <mergeCell ref="J217:M217"/>
    <mergeCell ref="R217:U217"/>
    <mergeCell ref="V217:Y217"/>
    <mergeCell ref="Z217:AA217"/>
    <mergeCell ref="AB217:AC217"/>
    <mergeCell ref="AD217:AG217"/>
    <mergeCell ref="AH217:AK217"/>
    <mergeCell ref="AL217:AM217"/>
    <mergeCell ref="AN217:AO217"/>
    <mergeCell ref="AP217:AS217"/>
    <mergeCell ref="AT217:AW217"/>
    <mergeCell ref="B217:C217"/>
    <mergeCell ref="D217:E217"/>
    <mergeCell ref="Z213:AB213"/>
    <mergeCell ref="AE208:AH208"/>
    <mergeCell ref="AE211:AH211"/>
    <mergeCell ref="AK211:AN211"/>
    <mergeCell ref="AQ211:AT211"/>
    <mergeCell ref="AW211:AZ211"/>
    <mergeCell ref="BF211:BH211"/>
    <mergeCell ref="AW212:AZ212"/>
    <mergeCell ref="BF212:BH212"/>
    <mergeCell ref="AQ204:AT204"/>
    <mergeCell ref="BC204:BD204"/>
    <mergeCell ref="BC205:BD205"/>
    <mergeCell ref="BC206:BD206"/>
    <mergeCell ref="BF206:BH206"/>
    <mergeCell ref="BI206:BJ206"/>
    <mergeCell ref="BK206:BM206"/>
    <mergeCell ref="BN206:BP206"/>
    <mergeCell ref="D224:E224"/>
    <mergeCell ref="F224:I224"/>
    <mergeCell ref="J224:M224"/>
    <mergeCell ref="N224:O224"/>
    <mergeCell ref="P224:Q224"/>
    <mergeCell ref="R224:U224"/>
    <mergeCell ref="AP223:AS223"/>
    <mergeCell ref="AT223:AW223"/>
    <mergeCell ref="AX223:AY223"/>
    <mergeCell ref="AX224:AY224"/>
    <mergeCell ref="B221:C221"/>
    <mergeCell ref="D221:E221"/>
    <mergeCell ref="F221:I221"/>
    <mergeCell ref="J221:M221"/>
    <mergeCell ref="N221:O221"/>
    <mergeCell ref="P221:Q221"/>
    <mergeCell ref="R221:U221"/>
    <mergeCell ref="AT220:AW220"/>
    <mergeCell ref="AX220:AY220"/>
    <mergeCell ref="AZ220:BA220"/>
    <mergeCell ref="BB220:BE220"/>
    <mergeCell ref="BF220:BI220"/>
    <mergeCell ref="P220:Q220"/>
    <mergeCell ref="R220:U220"/>
    <mergeCell ref="V220:Y220"/>
    <mergeCell ref="Z220:AA220"/>
    <mergeCell ref="AB220:AC220"/>
    <mergeCell ref="AD220:AG220"/>
    <mergeCell ref="AH220:AK220"/>
    <mergeCell ref="D219:E219"/>
    <mergeCell ref="F219:I219"/>
    <mergeCell ref="B220:C220"/>
    <mergeCell ref="D220:E220"/>
    <mergeCell ref="F220:I220"/>
    <mergeCell ref="J220:M220"/>
    <mergeCell ref="N220:O220"/>
    <mergeCell ref="J219:M219"/>
    <mergeCell ref="N219:O219"/>
    <mergeCell ref="P219:Q219"/>
    <mergeCell ref="R219:U219"/>
    <mergeCell ref="V219:Y219"/>
    <mergeCell ref="Z219:AA219"/>
    <mergeCell ref="AB219:AC219"/>
    <mergeCell ref="AZ219:BA219"/>
    <mergeCell ref="BB219:BE219"/>
    <mergeCell ref="BF219:BI219"/>
    <mergeCell ref="AL219:AM219"/>
    <mergeCell ref="AN219:AO219"/>
    <mergeCell ref="AP219:AS219"/>
    <mergeCell ref="AT219:AW219"/>
    <mergeCell ref="AX219:AY219"/>
    <mergeCell ref="V221:Y221"/>
    <mergeCell ref="Z221:AA221"/>
    <mergeCell ref="AB221:AC221"/>
    <mergeCell ref="AD221:AG221"/>
    <mergeCell ref="AH221:AK221"/>
    <mergeCell ref="AL221:AM221"/>
    <mergeCell ref="AN221:AO221"/>
    <mergeCell ref="AX221:AY221"/>
    <mergeCell ref="AZ221:BA221"/>
    <mergeCell ref="BB221:BE221"/>
    <mergeCell ref="BF221:BI221"/>
    <mergeCell ref="B219:C219"/>
    <mergeCell ref="AL220:AM220"/>
    <mergeCell ref="AW197:AZ197"/>
    <mergeCell ref="AW198:AZ198"/>
    <mergeCell ref="AW209:AZ209"/>
    <mergeCell ref="BC209:BD209"/>
    <mergeCell ref="BK209:BM209"/>
    <mergeCell ref="BN209:BP209"/>
    <mergeCell ref="BT208:BW208"/>
    <mergeCell ref="BT209:BW209"/>
    <mergeCell ref="BF208:BH208"/>
    <mergeCell ref="BI208:BJ208"/>
    <mergeCell ref="BK208:BM208"/>
    <mergeCell ref="BN208:BP208"/>
    <mergeCell ref="BQ208:BR208"/>
    <mergeCell ref="BQ209:BR209"/>
    <mergeCell ref="BT211:BW211"/>
    <mergeCell ref="BT212:BW212"/>
    <mergeCell ref="BQ204:BR204"/>
    <mergeCell ref="BT204:BW204"/>
    <mergeCell ref="BT205:BW205"/>
    <mergeCell ref="BF203:BH203"/>
    <mergeCell ref="BF204:BH204"/>
    <mergeCell ref="BF205:BH205"/>
    <mergeCell ref="BI205:BJ205"/>
    <mergeCell ref="BK205:BM205"/>
    <mergeCell ref="BN205:BP205"/>
    <mergeCell ref="BQ205:BR205"/>
    <mergeCell ref="AW203:AZ203"/>
    <mergeCell ref="AW204:AZ204"/>
    <mergeCell ref="BN212:BP212"/>
    <mergeCell ref="BQ212:BR212"/>
    <mergeCell ref="B222:C222"/>
    <mergeCell ref="D222:E222"/>
    <mergeCell ref="F222:I222"/>
    <mergeCell ref="J222:M222"/>
    <mergeCell ref="N222:O222"/>
    <mergeCell ref="P222:Q222"/>
    <mergeCell ref="R222:U222"/>
    <mergeCell ref="AP222:AS222"/>
    <mergeCell ref="AT222:AW222"/>
    <mergeCell ref="AX222:AY222"/>
    <mergeCell ref="V222:Y222"/>
    <mergeCell ref="Z222:AA222"/>
    <mergeCell ref="AB222:AC222"/>
    <mergeCell ref="AD222:AG222"/>
    <mergeCell ref="AH222:AK222"/>
    <mergeCell ref="AL222:AM222"/>
    <mergeCell ref="AN222:AO222"/>
    <mergeCell ref="B218:C218"/>
    <mergeCell ref="D218:E218"/>
    <mergeCell ref="F218:I218"/>
    <mergeCell ref="J218:M218"/>
    <mergeCell ref="AN220:AO220"/>
    <mergeCell ref="AP220:AS220"/>
    <mergeCell ref="AP218:AS218"/>
    <mergeCell ref="D213:H213"/>
    <mergeCell ref="I213:M213"/>
    <mergeCell ref="N213:Q213"/>
    <mergeCell ref="R213:T213"/>
    <mergeCell ref="AK213:AN213"/>
    <mergeCell ref="U213:W213"/>
    <mergeCell ref="X213:Y213"/>
    <mergeCell ref="D214:H214"/>
    <mergeCell ref="I214:M214"/>
    <mergeCell ref="N214:Q214"/>
    <mergeCell ref="D230:H233"/>
    <mergeCell ref="I230:M233"/>
    <mergeCell ref="F226:G226"/>
    <mergeCell ref="H226:I226"/>
    <mergeCell ref="B227:E227"/>
    <mergeCell ref="F227:G227"/>
    <mergeCell ref="H227:I227"/>
    <mergeCell ref="B229:C233"/>
    <mergeCell ref="D229:Q229"/>
    <mergeCell ref="N230:Q233"/>
    <mergeCell ref="AB218:AC218"/>
    <mergeCell ref="AD218:AG218"/>
    <mergeCell ref="AH218:AK218"/>
    <mergeCell ref="AL218:AM218"/>
    <mergeCell ref="AN218:AO218"/>
    <mergeCell ref="B226:E226"/>
    <mergeCell ref="R229:AB229"/>
    <mergeCell ref="AC229:BE229"/>
    <mergeCell ref="BC201:BD201"/>
    <mergeCell ref="B224:C224"/>
    <mergeCell ref="BN213:BP213"/>
    <mergeCell ref="BQ213:BR213"/>
    <mergeCell ref="BT213:BW213"/>
    <mergeCell ref="BC213:BD213"/>
    <mergeCell ref="BC214:BD214"/>
    <mergeCell ref="BF214:BH214"/>
    <mergeCell ref="BI214:BJ214"/>
    <mergeCell ref="BN214:BP214"/>
    <mergeCell ref="BQ214:BR214"/>
    <mergeCell ref="BT214:BW214"/>
    <mergeCell ref="BC207:BD207"/>
    <mergeCell ref="BC208:BD208"/>
    <mergeCell ref="AW213:AZ213"/>
    <mergeCell ref="BF213:BH213"/>
    <mergeCell ref="BI213:BJ213"/>
    <mergeCell ref="BK213:BM213"/>
    <mergeCell ref="AW214:AZ214"/>
    <mergeCell ref="BK214:BM214"/>
    <mergeCell ref="U212:W212"/>
    <mergeCell ref="AQ201:AT201"/>
    <mergeCell ref="AQ202:AT202"/>
    <mergeCell ref="V223:Y223"/>
    <mergeCell ref="Z223:AA223"/>
    <mergeCell ref="AB223:AC223"/>
    <mergeCell ref="AD223:AG223"/>
    <mergeCell ref="AH223:AK223"/>
    <mergeCell ref="AL223:AM223"/>
    <mergeCell ref="AN223:AO223"/>
    <mergeCell ref="B223:C223"/>
    <mergeCell ref="D223:E223"/>
    <mergeCell ref="F223:I223"/>
    <mergeCell ref="J223:M223"/>
    <mergeCell ref="N223:O223"/>
    <mergeCell ref="P223:Q223"/>
    <mergeCell ref="R223:U223"/>
    <mergeCell ref="AP224:AS224"/>
    <mergeCell ref="AT224:AW224"/>
    <mergeCell ref="V224:Y224"/>
    <mergeCell ref="Z224:AA224"/>
    <mergeCell ref="AB224:AC224"/>
    <mergeCell ref="AD224:AG224"/>
    <mergeCell ref="AH224:AK224"/>
    <mergeCell ref="AL224:AM224"/>
    <mergeCell ref="AN224:AO224"/>
    <mergeCell ref="J226:AF226"/>
    <mergeCell ref="AG226:AP226"/>
    <mergeCell ref="J227:AF227"/>
    <mergeCell ref="AG227:AP227"/>
    <mergeCell ref="AZ222:BA222"/>
    <mergeCell ref="BB222:BE222"/>
    <mergeCell ref="BF222:BI222"/>
    <mergeCell ref="AP221:AS221"/>
    <mergeCell ref="AT221:AW221"/>
    <mergeCell ref="AQ194:AT194"/>
    <mergeCell ref="BC194:BD194"/>
    <mergeCell ref="BI194:BJ194"/>
    <mergeCell ref="AE195:AH195"/>
    <mergeCell ref="AQ195:AT195"/>
    <mergeCell ref="BC195:BD195"/>
    <mergeCell ref="AK194:AN194"/>
    <mergeCell ref="AK195:AN195"/>
    <mergeCell ref="AE196:AH196"/>
    <mergeCell ref="AK196:AN196"/>
    <mergeCell ref="AQ196:AT196"/>
    <mergeCell ref="AK197:AN197"/>
    <mergeCell ref="AQ197:AT197"/>
    <mergeCell ref="BQ197:BR197"/>
    <mergeCell ref="BQ198:BR198"/>
    <mergeCell ref="BT198:BW198"/>
    <mergeCell ref="BC196:BD196"/>
    <mergeCell ref="BC197:BD197"/>
    <mergeCell ref="BF197:BH197"/>
    <mergeCell ref="BI197:BJ197"/>
    <mergeCell ref="BK197:BM197"/>
    <mergeCell ref="BN197:BP197"/>
    <mergeCell ref="BT197:BW197"/>
    <mergeCell ref="BK198:BM198"/>
    <mergeCell ref="BN198:BP198"/>
    <mergeCell ref="BI195:BJ195"/>
    <mergeCell ref="AQ199:AT199"/>
    <mergeCell ref="AW199:AZ199"/>
    <mergeCell ref="AQ200:AT200"/>
    <mergeCell ref="AW200:AZ200"/>
    <mergeCell ref="BC200:BD200"/>
    <mergeCell ref="BK199:BM199"/>
    <mergeCell ref="BN199:BP199"/>
    <mergeCell ref="BQ199:BR199"/>
    <mergeCell ref="BT199:BW199"/>
    <mergeCell ref="BT200:BW200"/>
    <mergeCell ref="BF198:BH198"/>
    <mergeCell ref="BF199:BH199"/>
    <mergeCell ref="BF200:BH200"/>
    <mergeCell ref="BI200:BJ200"/>
    <mergeCell ref="BK200:BM200"/>
    <mergeCell ref="BN200:BP200"/>
    <mergeCell ref="BQ200:BR200"/>
    <mergeCell ref="AE197:AH197"/>
    <mergeCell ref="AE198:AH198"/>
    <mergeCell ref="AQ198:AT198"/>
    <mergeCell ref="BC198:BD198"/>
    <mergeCell ref="BI198:BJ198"/>
    <mergeCell ref="AE199:AH199"/>
    <mergeCell ref="BC199:BD199"/>
    <mergeCell ref="BI199:BJ199"/>
    <mergeCell ref="AK198:AN198"/>
    <mergeCell ref="AK199:AN199"/>
    <mergeCell ref="AE200:AH200"/>
    <mergeCell ref="AK200:AN200"/>
    <mergeCell ref="BT230:BW233"/>
    <mergeCell ref="BO226:BS226"/>
    <mergeCell ref="BT226:BW226"/>
    <mergeCell ref="BO227:BS227"/>
    <mergeCell ref="BT227:BW227"/>
    <mergeCell ref="BN229:BP234"/>
    <mergeCell ref="BQ229:BR234"/>
    <mergeCell ref="BS229:BW229"/>
    <mergeCell ref="BT234:BW234"/>
    <mergeCell ref="AJ231:AJ234"/>
    <mergeCell ref="AK231:AN234"/>
    <mergeCell ref="AQ231:AT234"/>
    <mergeCell ref="AU231:AU234"/>
    <mergeCell ref="AV231:AV234"/>
    <mergeCell ref="AW231:AZ234"/>
    <mergeCell ref="BA231:BA234"/>
    <mergeCell ref="BB231:BB234"/>
    <mergeCell ref="BF230:BH233"/>
    <mergeCell ref="BF234:BH234"/>
    <mergeCell ref="BI234:BJ234"/>
    <mergeCell ref="BK234:BM234"/>
    <mergeCell ref="BE230:BE234"/>
    <mergeCell ref="BF229:BM229"/>
    <mergeCell ref="BT218:BW218"/>
    <mergeCell ref="BT219:BW219"/>
    <mergeCell ref="BJ219:BS219"/>
    <mergeCell ref="BJ220:BS220"/>
    <mergeCell ref="BT220:BW220"/>
    <mergeCell ref="BJ221:BS221"/>
    <mergeCell ref="BT221:BW221"/>
    <mergeCell ref="BT222:BU222"/>
    <mergeCell ref="BV222:BW222"/>
    <mergeCell ref="AQ226:BG226"/>
    <mergeCell ref="BH226:BN226"/>
    <mergeCell ref="AQ227:BG227"/>
    <mergeCell ref="BH227:BN227"/>
    <mergeCell ref="BJ222:BS222"/>
    <mergeCell ref="BJ223:BS223"/>
    <mergeCell ref="BT223:BW223"/>
    <mergeCell ref="BJ224:BS224"/>
    <mergeCell ref="BT224:BW224"/>
    <mergeCell ref="BB217:BE217"/>
    <mergeCell ref="BF217:BI217"/>
    <mergeCell ref="BK204:BM204"/>
    <mergeCell ref="BN204:BP204"/>
    <mergeCell ref="AK201:AN201"/>
    <mergeCell ref="AK202:AN202"/>
    <mergeCell ref="AK203:AN203"/>
    <mergeCell ref="AE212:AH212"/>
    <mergeCell ref="AK212:AN212"/>
    <mergeCell ref="AE201:AH201"/>
    <mergeCell ref="AE204:AH204"/>
    <mergeCell ref="AE205:AH205"/>
    <mergeCell ref="AE206:AH206"/>
    <mergeCell ref="AE207:AH207"/>
    <mergeCell ref="AK209:AN209"/>
    <mergeCell ref="AK210:AN210"/>
    <mergeCell ref="AW205:AZ205"/>
    <mergeCell ref="AW206:AZ206"/>
    <mergeCell ref="AW207:AZ207"/>
    <mergeCell ref="BF207:BH207"/>
    <mergeCell ref="BT207:BW207"/>
    <mergeCell ref="BF201:BH201"/>
    <mergeCell ref="BI201:BJ201"/>
    <mergeCell ref="BK201:BM201"/>
    <mergeCell ref="BN201:BP201"/>
    <mergeCell ref="BQ201:BR201"/>
    <mergeCell ref="BT201:BW201"/>
    <mergeCell ref="AW201:AZ201"/>
    <mergeCell ref="AW202:AZ202"/>
    <mergeCell ref="BC202:BD202"/>
    <mergeCell ref="BF202:BH202"/>
    <mergeCell ref="BI202:BJ202"/>
    <mergeCell ref="BK202:BM202"/>
    <mergeCell ref="BN202:BP202"/>
    <mergeCell ref="BQ202:BR202"/>
    <mergeCell ref="BT202:BW202"/>
    <mergeCell ref="AX217:AY217"/>
    <mergeCell ref="AZ217:BA217"/>
    <mergeCell ref="BK203:BM203"/>
    <mergeCell ref="BN203:BP203"/>
    <mergeCell ref="BQ203:BR203"/>
    <mergeCell ref="BT203:BW203"/>
    <mergeCell ref="AE202:AH202"/>
    <mergeCell ref="AE203:AH203"/>
    <mergeCell ref="AQ203:AT203"/>
    <mergeCell ref="BC203:BD203"/>
    <mergeCell ref="BI203:BJ203"/>
    <mergeCell ref="BQ206:BR206"/>
    <mergeCell ref="BT206:BW206"/>
    <mergeCell ref="BI207:BJ207"/>
    <mergeCell ref="BK207:BM207"/>
    <mergeCell ref="BN207:BP207"/>
    <mergeCell ref="BQ207:BR207"/>
    <mergeCell ref="AE209:AH209"/>
    <mergeCell ref="AE210:AH210"/>
    <mergeCell ref="AQ210:AT210"/>
    <mergeCell ref="AW210:AZ210"/>
    <mergeCell ref="BC210:BD210"/>
    <mergeCell ref="BF209:BH209"/>
    <mergeCell ref="BI209:BJ209"/>
    <mergeCell ref="BF210:BH210"/>
    <mergeCell ref="BI210:BJ210"/>
    <mergeCell ref="BK210:BM210"/>
    <mergeCell ref="BN210:BP210"/>
    <mergeCell ref="D240:H240"/>
    <mergeCell ref="I240:M240"/>
    <mergeCell ref="N240:Q240"/>
    <mergeCell ref="R240:T240"/>
    <mergeCell ref="U240:W240"/>
    <mergeCell ref="X240:Y240"/>
    <mergeCell ref="Z240:AB240"/>
    <mergeCell ref="D235:H235"/>
    <mergeCell ref="I235:M235"/>
    <mergeCell ref="N235:Q235"/>
    <mergeCell ref="R235:T235"/>
    <mergeCell ref="U235:W235"/>
    <mergeCell ref="X235:Y235"/>
    <mergeCell ref="Z235:AB235"/>
    <mergeCell ref="BK236:BM236"/>
    <mergeCell ref="BN236:BP236"/>
    <mergeCell ref="BQ236:BR236"/>
    <mergeCell ref="AE236:AH236"/>
    <mergeCell ref="AK236:AN236"/>
    <mergeCell ref="AQ236:AT236"/>
    <mergeCell ref="AW236:AZ236"/>
    <mergeCell ref="BF237:BH237"/>
    <mergeCell ref="BI237:BJ237"/>
    <mergeCell ref="D237:H237"/>
    <mergeCell ref="I237:M237"/>
    <mergeCell ref="N237:Q237"/>
    <mergeCell ref="R237:T237"/>
    <mergeCell ref="U237:W237"/>
    <mergeCell ref="X237:Y237"/>
    <mergeCell ref="Z237:AB237"/>
    <mergeCell ref="BQ235:BR235"/>
    <mergeCell ref="AE239:AH239"/>
    <mergeCell ref="D236:H236"/>
    <mergeCell ref="I236:M236"/>
    <mergeCell ref="N236:Q236"/>
    <mergeCell ref="R236:T236"/>
    <mergeCell ref="U236:W236"/>
    <mergeCell ref="X236:Y236"/>
    <mergeCell ref="Z236:AB236"/>
    <mergeCell ref="BK237:BM237"/>
    <mergeCell ref="BN237:BP237"/>
    <mergeCell ref="BQ237:BR237"/>
    <mergeCell ref="AE238:AH238"/>
    <mergeCell ref="AK238:AN238"/>
    <mergeCell ref="AQ238:AT238"/>
    <mergeCell ref="AW238:AZ238"/>
    <mergeCell ref="BC238:BD238"/>
    <mergeCell ref="BF238:BH238"/>
    <mergeCell ref="BI238:BJ238"/>
    <mergeCell ref="BK240:BM240"/>
    <mergeCell ref="BN240:BP240"/>
    <mergeCell ref="BQ240:BR240"/>
    <mergeCell ref="BT235:BW235"/>
    <mergeCell ref="D239:H239"/>
    <mergeCell ref="I239:M239"/>
    <mergeCell ref="N239:Q239"/>
    <mergeCell ref="R239:T239"/>
    <mergeCell ref="U239:W239"/>
    <mergeCell ref="X239:Y239"/>
    <mergeCell ref="Z239:AB239"/>
    <mergeCell ref="BT236:BW236"/>
    <mergeCell ref="BI230:BM233"/>
    <mergeCell ref="AC231:AC234"/>
    <mergeCell ref="AD231:AD234"/>
    <mergeCell ref="AE231:AH234"/>
    <mergeCell ref="AI231:AI234"/>
    <mergeCell ref="BC231:BD234"/>
    <mergeCell ref="X234:Y234"/>
    <mergeCell ref="Z234:AB234"/>
    <mergeCell ref="AO231:AO234"/>
    <mergeCell ref="AP231:AP234"/>
    <mergeCell ref="D234:H234"/>
    <mergeCell ref="I234:M234"/>
    <mergeCell ref="D238:H238"/>
    <mergeCell ref="I238:M238"/>
    <mergeCell ref="N238:Q238"/>
    <mergeCell ref="R238:T238"/>
    <mergeCell ref="U238:W238"/>
    <mergeCell ref="X238:Y238"/>
    <mergeCell ref="Z238:AB238"/>
    <mergeCell ref="BK239:BM239"/>
    <mergeCell ref="BN239:BP239"/>
    <mergeCell ref="BQ239:BR239"/>
    <mergeCell ref="BT239:BW239"/>
    <mergeCell ref="N234:Q234"/>
    <mergeCell ref="R234:T234"/>
    <mergeCell ref="U234:W234"/>
    <mergeCell ref="BK235:BM235"/>
    <mergeCell ref="BN235:BP235"/>
    <mergeCell ref="AE235:AH235"/>
    <mergeCell ref="AK235:AN235"/>
    <mergeCell ref="AQ235:AT235"/>
    <mergeCell ref="AW235:AZ235"/>
    <mergeCell ref="BC235:BD235"/>
    <mergeCell ref="BF235:BH235"/>
    <mergeCell ref="BI235:BJ235"/>
    <mergeCell ref="AU230:AZ230"/>
    <mergeCell ref="BA230:BD230"/>
    <mergeCell ref="R230:T233"/>
    <mergeCell ref="U230:W233"/>
    <mergeCell ref="AK239:AN239"/>
    <mergeCell ref="AQ239:AT239"/>
    <mergeCell ref="AW239:AZ239"/>
    <mergeCell ref="BC239:BD239"/>
    <mergeCell ref="BF239:BH239"/>
    <mergeCell ref="BI239:BJ239"/>
    <mergeCell ref="BK238:BM238"/>
    <mergeCell ref="BN238:BP238"/>
    <mergeCell ref="BQ238:BR238"/>
    <mergeCell ref="BT238:BW238"/>
    <mergeCell ref="X230:Y233"/>
    <mergeCell ref="Z230:AB233"/>
    <mergeCell ref="AC230:AH230"/>
    <mergeCell ref="AI230:AN230"/>
    <mergeCell ref="AO230:AT230"/>
    <mergeCell ref="BS230:BS233"/>
    <mergeCell ref="BT240:BW240"/>
    <mergeCell ref="BQ241:BR241"/>
    <mergeCell ref="BT241:BW241"/>
    <mergeCell ref="AE240:AH240"/>
    <mergeCell ref="AK240:AN240"/>
    <mergeCell ref="AQ240:AT240"/>
    <mergeCell ref="AW240:AZ240"/>
    <mergeCell ref="BC240:BD240"/>
    <mergeCell ref="BF240:BH240"/>
    <mergeCell ref="BC236:BD236"/>
    <mergeCell ref="BF236:BH236"/>
    <mergeCell ref="BI236:BJ236"/>
    <mergeCell ref="BQ243:BR243"/>
    <mergeCell ref="AE243:AH243"/>
    <mergeCell ref="AK243:AN243"/>
    <mergeCell ref="AQ243:AT243"/>
    <mergeCell ref="AW243:AZ243"/>
    <mergeCell ref="BC243:BD243"/>
    <mergeCell ref="BF243:BH243"/>
    <mergeCell ref="BI243:BJ243"/>
    <mergeCell ref="BK241:BM241"/>
    <mergeCell ref="BN241:BP241"/>
    <mergeCell ref="AE241:AH241"/>
    <mergeCell ref="AK241:AN241"/>
    <mergeCell ref="AQ241:AT241"/>
    <mergeCell ref="AW241:AZ241"/>
    <mergeCell ref="BC241:BD241"/>
    <mergeCell ref="BF241:BH241"/>
    <mergeCell ref="BI240:BJ240"/>
    <mergeCell ref="BK242:BM242"/>
    <mergeCell ref="BN242:BP242"/>
    <mergeCell ref="BQ242:BR242"/>
    <mergeCell ref="BT242:BW242"/>
    <mergeCell ref="AE242:AH242"/>
    <mergeCell ref="AK242:AN242"/>
    <mergeCell ref="AQ242:AT242"/>
    <mergeCell ref="AW242:AZ242"/>
    <mergeCell ref="BC242:BD242"/>
    <mergeCell ref="BF242:BH242"/>
    <mergeCell ref="BI242:BJ242"/>
    <mergeCell ref="BT237:BW237"/>
    <mergeCell ref="AE237:AH237"/>
    <mergeCell ref="AK237:AN237"/>
    <mergeCell ref="AQ237:AT237"/>
    <mergeCell ref="AW237:AZ237"/>
    <mergeCell ref="BC237:BD237"/>
    <mergeCell ref="BT243:BW243"/>
    <mergeCell ref="BQ244:BR244"/>
    <mergeCell ref="BT244:BW244"/>
    <mergeCell ref="BQ245:BR245"/>
    <mergeCell ref="BT245:BW245"/>
    <mergeCell ref="AE244:AH244"/>
    <mergeCell ref="AK244:AN244"/>
    <mergeCell ref="AQ244:AT244"/>
    <mergeCell ref="AW244:AZ244"/>
    <mergeCell ref="BF244:BH244"/>
    <mergeCell ref="BI244:BJ244"/>
    <mergeCell ref="Z245:AB245"/>
    <mergeCell ref="BK248:BM248"/>
    <mergeCell ref="BN248:BP248"/>
    <mergeCell ref="AE248:AH248"/>
    <mergeCell ref="AK248:AN248"/>
    <mergeCell ref="AQ248:AT248"/>
    <mergeCell ref="AW248:AZ248"/>
    <mergeCell ref="BC248:BD248"/>
    <mergeCell ref="BF248:BH248"/>
    <mergeCell ref="BI248:BJ248"/>
    <mergeCell ref="D248:H248"/>
    <mergeCell ref="I248:M248"/>
    <mergeCell ref="N248:Q248"/>
    <mergeCell ref="R248:T248"/>
    <mergeCell ref="U248:W248"/>
    <mergeCell ref="X248:Y248"/>
    <mergeCell ref="Z248:AB248"/>
    <mergeCell ref="D246:H246"/>
    <mergeCell ref="I246:M246"/>
    <mergeCell ref="N246:Q246"/>
    <mergeCell ref="R246:T246"/>
    <mergeCell ref="U246:W246"/>
    <mergeCell ref="X246:Y246"/>
    <mergeCell ref="BK246:BM246"/>
    <mergeCell ref="BN246:BP246"/>
    <mergeCell ref="BQ246:BR246"/>
    <mergeCell ref="BT246:BW246"/>
    <mergeCell ref="AE246:AH246"/>
    <mergeCell ref="AK246:AN246"/>
    <mergeCell ref="AQ246:AT246"/>
    <mergeCell ref="AW246:AZ246"/>
    <mergeCell ref="BC246:BD246"/>
    <mergeCell ref="BF246:BH246"/>
    <mergeCell ref="BI246:BJ246"/>
    <mergeCell ref="BK247:BM247"/>
    <mergeCell ref="BN247:BP247"/>
    <mergeCell ref="BQ247:BR247"/>
    <mergeCell ref="BT247:BW247"/>
    <mergeCell ref="BQ248:BR248"/>
    <mergeCell ref="BT248:BW248"/>
    <mergeCell ref="AE247:AH247"/>
    <mergeCell ref="AK247:AN247"/>
    <mergeCell ref="AQ247:AT247"/>
    <mergeCell ref="AW247:AZ247"/>
    <mergeCell ref="BC247:BD247"/>
    <mergeCell ref="D241:H241"/>
    <mergeCell ref="I241:M241"/>
    <mergeCell ref="N241:Q241"/>
    <mergeCell ref="R241:T241"/>
    <mergeCell ref="U241:W241"/>
    <mergeCell ref="X241:Y241"/>
    <mergeCell ref="Z241:AB241"/>
    <mergeCell ref="D242:H242"/>
    <mergeCell ref="I242:M242"/>
    <mergeCell ref="N242:Q242"/>
    <mergeCell ref="R242:T242"/>
    <mergeCell ref="U242:W242"/>
    <mergeCell ref="X242:Y242"/>
    <mergeCell ref="Z242:AB242"/>
    <mergeCell ref="BK243:BM243"/>
    <mergeCell ref="BN243:BP243"/>
    <mergeCell ref="BF247:BH247"/>
    <mergeCell ref="BI247:BJ247"/>
    <mergeCell ref="Z246:AB246"/>
    <mergeCell ref="D247:H247"/>
    <mergeCell ref="I247:M247"/>
    <mergeCell ref="N247:Q247"/>
    <mergeCell ref="R247:T247"/>
    <mergeCell ref="U247:W247"/>
    <mergeCell ref="X247:Y247"/>
    <mergeCell ref="Z247:AB247"/>
    <mergeCell ref="D243:H243"/>
    <mergeCell ref="I243:M243"/>
    <mergeCell ref="N243:Q243"/>
    <mergeCell ref="R243:T243"/>
    <mergeCell ref="U243:W243"/>
    <mergeCell ref="X243:Y243"/>
    <mergeCell ref="Z243:AB243"/>
    <mergeCell ref="BK245:BM245"/>
    <mergeCell ref="BN245:BP245"/>
    <mergeCell ref="AE245:AH245"/>
    <mergeCell ref="AK245:AN245"/>
    <mergeCell ref="AQ245:AT245"/>
    <mergeCell ref="AW245:AZ245"/>
    <mergeCell ref="BC245:BD245"/>
    <mergeCell ref="BF245:BH245"/>
    <mergeCell ref="BI245:BJ245"/>
    <mergeCell ref="BI241:BJ241"/>
    <mergeCell ref="BK244:BM244"/>
    <mergeCell ref="BN244:BP244"/>
    <mergeCell ref="D249:H249"/>
    <mergeCell ref="I249:M249"/>
    <mergeCell ref="N249:Q249"/>
    <mergeCell ref="R249:T249"/>
    <mergeCell ref="U249:W249"/>
    <mergeCell ref="X249:Y249"/>
    <mergeCell ref="Z249:AB249"/>
    <mergeCell ref="D250:H250"/>
    <mergeCell ref="I250:M250"/>
    <mergeCell ref="N250:Q250"/>
    <mergeCell ref="R250:T250"/>
    <mergeCell ref="U250:W250"/>
    <mergeCell ref="X250:Y250"/>
    <mergeCell ref="Z250:AB250"/>
    <mergeCell ref="V263:Y263"/>
    <mergeCell ref="Z263:AA263"/>
    <mergeCell ref="AB263:AC263"/>
    <mergeCell ref="D256:H256"/>
    <mergeCell ref="I256:M256"/>
    <mergeCell ref="N256:Q256"/>
    <mergeCell ref="R256:T256"/>
    <mergeCell ref="U256:W256"/>
    <mergeCell ref="X256:Y256"/>
    <mergeCell ref="Z256:AB256"/>
    <mergeCell ref="D257:H257"/>
    <mergeCell ref="I257:M257"/>
    <mergeCell ref="N257:Q257"/>
    <mergeCell ref="R257:T257"/>
    <mergeCell ref="U257:W257"/>
    <mergeCell ref="X257:Y257"/>
    <mergeCell ref="Z257:AB257"/>
    <mergeCell ref="N258:Q258"/>
    <mergeCell ref="BC244:BD244"/>
    <mergeCell ref="AK256:AN256"/>
    <mergeCell ref="AQ256:AT256"/>
    <mergeCell ref="D251:H251"/>
    <mergeCell ref="I251:M251"/>
    <mergeCell ref="N251:Q251"/>
    <mergeCell ref="R251:T251"/>
    <mergeCell ref="U251:W251"/>
    <mergeCell ref="X251:Y251"/>
    <mergeCell ref="Z251:AB251"/>
    <mergeCell ref="D252:H252"/>
    <mergeCell ref="I252:M252"/>
    <mergeCell ref="N252:Q252"/>
    <mergeCell ref="R252:T252"/>
    <mergeCell ref="U252:W252"/>
    <mergeCell ref="X252:Y252"/>
    <mergeCell ref="Z252:AB252"/>
    <mergeCell ref="D244:H244"/>
    <mergeCell ref="I244:M244"/>
    <mergeCell ref="N244:Q244"/>
    <mergeCell ref="R244:T244"/>
    <mergeCell ref="U244:W244"/>
    <mergeCell ref="X244:Y244"/>
    <mergeCell ref="Z244:AB244"/>
    <mergeCell ref="P261:Q261"/>
    <mergeCell ref="R261:U261"/>
    <mergeCell ref="D245:H245"/>
    <mergeCell ref="I245:M245"/>
    <mergeCell ref="N245:Q245"/>
    <mergeCell ref="R245:T245"/>
    <mergeCell ref="U245:W245"/>
    <mergeCell ref="X245:Y245"/>
    <mergeCell ref="B262:C262"/>
    <mergeCell ref="D262:E262"/>
    <mergeCell ref="F262:I262"/>
    <mergeCell ref="J262:M262"/>
    <mergeCell ref="N262:O262"/>
    <mergeCell ref="AP263:AS263"/>
    <mergeCell ref="AT263:AW263"/>
    <mergeCell ref="AX263:AY263"/>
    <mergeCell ref="AZ263:BA263"/>
    <mergeCell ref="BB263:BE263"/>
    <mergeCell ref="BF263:BI263"/>
    <mergeCell ref="BJ263:BS263"/>
    <mergeCell ref="AD263:AG263"/>
    <mergeCell ref="AH263:AK263"/>
    <mergeCell ref="AL263:AM263"/>
    <mergeCell ref="AN263:AO263"/>
    <mergeCell ref="B263:C263"/>
    <mergeCell ref="D263:E263"/>
    <mergeCell ref="F263:I263"/>
    <mergeCell ref="J263:M263"/>
    <mergeCell ref="N263:O263"/>
    <mergeCell ref="P263:Q263"/>
    <mergeCell ref="R263:U263"/>
    <mergeCell ref="BJ262:BS262"/>
    <mergeCell ref="BT262:BW262"/>
    <mergeCell ref="AL262:AM262"/>
    <mergeCell ref="AN262:AO262"/>
    <mergeCell ref="AP262:AS262"/>
    <mergeCell ref="AT262:AW262"/>
    <mergeCell ref="AP261:AS261"/>
    <mergeCell ref="AT261:AW261"/>
    <mergeCell ref="V261:Y261"/>
    <mergeCell ref="Z261:AA261"/>
    <mergeCell ref="AB261:AC261"/>
    <mergeCell ref="AD261:AG261"/>
    <mergeCell ref="AH261:AK261"/>
    <mergeCell ref="AL261:AM261"/>
    <mergeCell ref="AN261:AO261"/>
    <mergeCell ref="AX262:AY262"/>
    <mergeCell ref="AZ262:BA262"/>
    <mergeCell ref="BB262:BE262"/>
    <mergeCell ref="BT263:BW263"/>
    <mergeCell ref="B264:C264"/>
    <mergeCell ref="D264:E264"/>
    <mergeCell ref="F264:I264"/>
    <mergeCell ref="J264:M264"/>
    <mergeCell ref="N264:O264"/>
    <mergeCell ref="P264:Q264"/>
    <mergeCell ref="R264:U264"/>
    <mergeCell ref="AP267:AS267"/>
    <mergeCell ref="AT267:AW267"/>
    <mergeCell ref="AX267:AY267"/>
    <mergeCell ref="AZ267:BA267"/>
    <mergeCell ref="BB267:BE267"/>
    <mergeCell ref="BF267:BI267"/>
    <mergeCell ref="BJ267:BS267"/>
    <mergeCell ref="BT267:BW267"/>
    <mergeCell ref="V267:Y267"/>
    <mergeCell ref="Z267:AA267"/>
    <mergeCell ref="AB267:AC267"/>
    <mergeCell ref="AD267:AG267"/>
    <mergeCell ref="AH267:AK267"/>
    <mergeCell ref="AL267:AM267"/>
    <mergeCell ref="AN267:AO267"/>
    <mergeCell ref="B267:C267"/>
    <mergeCell ref="D267:E267"/>
    <mergeCell ref="F267:I267"/>
    <mergeCell ref="J267:M267"/>
    <mergeCell ref="N267:O267"/>
    <mergeCell ref="P267:Q267"/>
    <mergeCell ref="R267:U267"/>
    <mergeCell ref="AP265:AS265"/>
    <mergeCell ref="AT265:AW265"/>
    <mergeCell ref="AP264:AS264"/>
    <mergeCell ref="AT264:AW264"/>
    <mergeCell ref="AX264:AY264"/>
    <mergeCell ref="AZ264:BA264"/>
    <mergeCell ref="BB264:BE264"/>
    <mergeCell ref="BF264:BI264"/>
    <mergeCell ref="BJ264:BS264"/>
    <mergeCell ref="BT264:BW264"/>
    <mergeCell ref="V264:Y264"/>
    <mergeCell ref="Z264:AA264"/>
    <mergeCell ref="AB264:AC264"/>
    <mergeCell ref="AD264:AG264"/>
    <mergeCell ref="AH264:AK264"/>
    <mergeCell ref="AL264:AM264"/>
    <mergeCell ref="AN264:AO264"/>
    <mergeCell ref="AX265:AY265"/>
    <mergeCell ref="AZ265:BA265"/>
    <mergeCell ref="BB265:BE265"/>
    <mergeCell ref="BF265:BI265"/>
    <mergeCell ref="BJ265:BS265"/>
    <mergeCell ref="BT265:BW265"/>
    <mergeCell ref="V265:Y265"/>
    <mergeCell ref="Z265:AA265"/>
    <mergeCell ref="AB265:AC265"/>
    <mergeCell ref="AD265:AG265"/>
    <mergeCell ref="AH265:AK265"/>
    <mergeCell ref="AL265:AM265"/>
    <mergeCell ref="AN265:AO265"/>
    <mergeCell ref="B265:C265"/>
    <mergeCell ref="D265:E265"/>
    <mergeCell ref="F265:I265"/>
    <mergeCell ref="J265:M265"/>
    <mergeCell ref="N265:O265"/>
    <mergeCell ref="P265:Q265"/>
    <mergeCell ref="R265:U265"/>
    <mergeCell ref="B268:C268"/>
    <mergeCell ref="D268:E268"/>
    <mergeCell ref="F268:I268"/>
    <mergeCell ref="J268:M268"/>
    <mergeCell ref="N268:O268"/>
    <mergeCell ref="P268:Q268"/>
    <mergeCell ref="R268:U268"/>
    <mergeCell ref="AP268:AS268"/>
    <mergeCell ref="AT268:AW268"/>
    <mergeCell ref="AX268:AY268"/>
    <mergeCell ref="AZ268:BA268"/>
    <mergeCell ref="BB268:BE268"/>
    <mergeCell ref="BF268:BI268"/>
    <mergeCell ref="BJ268:BS268"/>
    <mergeCell ref="BT268:BW268"/>
    <mergeCell ref="V268:Y268"/>
    <mergeCell ref="Z268:AA268"/>
    <mergeCell ref="AB268:AC268"/>
    <mergeCell ref="AD268:AG268"/>
    <mergeCell ref="AH268:AK268"/>
    <mergeCell ref="AL268:AM268"/>
    <mergeCell ref="AN268:AO268"/>
    <mergeCell ref="B490:E490"/>
    <mergeCell ref="F490:G490"/>
    <mergeCell ref="H490:I490"/>
    <mergeCell ref="J490:AF490"/>
    <mergeCell ref="AG490:AP490"/>
    <mergeCell ref="AQ490:BG490"/>
    <mergeCell ref="BH490:BN490"/>
    <mergeCell ref="BO490:BS490"/>
    <mergeCell ref="BT490:BW490"/>
    <mergeCell ref="I279:M279"/>
    <mergeCell ref="N279:Q279"/>
    <mergeCell ref="R279:T279"/>
    <mergeCell ref="U279:W279"/>
    <mergeCell ref="X279:Y279"/>
    <mergeCell ref="Z279:AB279"/>
    <mergeCell ref="AE279:AH279"/>
    <mergeCell ref="AK279:AN279"/>
    <mergeCell ref="AQ279:AT279"/>
    <mergeCell ref="AW279:AZ279"/>
    <mergeCell ref="BC279:BD279"/>
    <mergeCell ref="BF279:BH279"/>
    <mergeCell ref="BI279:BJ279"/>
    <mergeCell ref="BK279:BM279"/>
    <mergeCell ref="BN279:BP279"/>
    <mergeCell ref="BQ279:BR279"/>
    <mergeCell ref="BT279:BW279"/>
    <mergeCell ref="AQ275:AT278"/>
    <mergeCell ref="AU275:AU278"/>
    <mergeCell ref="AV275:AV278"/>
    <mergeCell ref="AW275:AZ278"/>
    <mergeCell ref="BA275:BA278"/>
    <mergeCell ref="BB275:BB278"/>
    <mergeCell ref="BC275:BD278"/>
    <mergeCell ref="D278:H278"/>
    <mergeCell ref="I278:M278"/>
    <mergeCell ref="N278:Q278"/>
    <mergeCell ref="R278:T278"/>
    <mergeCell ref="U278:W278"/>
    <mergeCell ref="I280:M280"/>
    <mergeCell ref="BF280:BH280"/>
    <mergeCell ref="B491:E491"/>
    <mergeCell ref="F491:G491"/>
    <mergeCell ref="H491:I491"/>
    <mergeCell ref="J491:AF491"/>
    <mergeCell ref="AG491:AP491"/>
    <mergeCell ref="AQ491:BG491"/>
    <mergeCell ref="BH491:BN491"/>
    <mergeCell ref="BO491:BS491"/>
    <mergeCell ref="BT491:BW491"/>
    <mergeCell ref="BK498:BM498"/>
    <mergeCell ref="BT498:BW498"/>
    <mergeCell ref="V266:Y266"/>
    <mergeCell ref="Z266:AA266"/>
    <mergeCell ref="AB266:AC266"/>
    <mergeCell ref="AD266:AG266"/>
    <mergeCell ref="AH266:AK266"/>
    <mergeCell ref="AL266:AM266"/>
    <mergeCell ref="AN266:AO266"/>
    <mergeCell ref="BT266:BU266"/>
    <mergeCell ref="BV266:BW266"/>
    <mergeCell ref="AP266:AS266"/>
    <mergeCell ref="AT266:AW266"/>
    <mergeCell ref="AX266:AY266"/>
    <mergeCell ref="AZ266:BA266"/>
    <mergeCell ref="BB266:BE266"/>
    <mergeCell ref="BF266:BI266"/>
    <mergeCell ref="BJ266:BS266"/>
    <mergeCell ref="B266:C266"/>
    <mergeCell ref="D266:E266"/>
    <mergeCell ref="F266:I266"/>
    <mergeCell ref="J266:M266"/>
    <mergeCell ref="N266:O266"/>
    <mergeCell ref="P266:Q266"/>
    <mergeCell ref="R266:U266"/>
    <mergeCell ref="B270:E270"/>
    <mergeCell ref="F270:G270"/>
    <mergeCell ref="H270:I270"/>
    <mergeCell ref="J270:AF270"/>
    <mergeCell ref="AG270:AP270"/>
    <mergeCell ref="AQ270:BG270"/>
    <mergeCell ref="BH270:BN270"/>
    <mergeCell ref="BO270:BS270"/>
    <mergeCell ref="BT270:BW270"/>
    <mergeCell ref="B271:E271"/>
    <mergeCell ref="F271:G271"/>
    <mergeCell ref="H271:I271"/>
    <mergeCell ref="J271:AF271"/>
    <mergeCell ref="AG271:AP271"/>
    <mergeCell ref="AQ271:BG271"/>
    <mergeCell ref="BH271:BN271"/>
    <mergeCell ref="BO271:BS271"/>
    <mergeCell ref="BT271:BW271"/>
    <mergeCell ref="D279:H279"/>
    <mergeCell ref="N280:Q280"/>
    <mergeCell ref="R280:T280"/>
    <mergeCell ref="U280:W280"/>
    <mergeCell ref="X280:Y280"/>
    <mergeCell ref="Z280:AB280"/>
    <mergeCell ref="AE280:AH280"/>
    <mergeCell ref="AK280:AN280"/>
    <mergeCell ref="AQ280:AT280"/>
    <mergeCell ref="AW280:AZ280"/>
    <mergeCell ref="BC280:BD280"/>
    <mergeCell ref="BI280:BJ280"/>
    <mergeCell ref="D499:H499"/>
    <mergeCell ref="I499:M499"/>
    <mergeCell ref="N499:Q499"/>
    <mergeCell ref="R499:T499"/>
    <mergeCell ref="U499:W499"/>
    <mergeCell ref="X499:Y499"/>
    <mergeCell ref="Z499:AB499"/>
    <mergeCell ref="AE499:AH499"/>
    <mergeCell ref="AK499:AN499"/>
    <mergeCell ref="AQ499:AT499"/>
    <mergeCell ref="AW499:AZ499"/>
    <mergeCell ref="BC499:BD499"/>
    <mergeCell ref="BF499:BH499"/>
    <mergeCell ref="BI499:BJ499"/>
    <mergeCell ref="BK499:BM499"/>
    <mergeCell ref="BN499:BP499"/>
    <mergeCell ref="BQ499:BR499"/>
    <mergeCell ref="BT499:BW499"/>
    <mergeCell ref="AP495:AP498"/>
    <mergeCell ref="AQ495:AT498"/>
    <mergeCell ref="AU495:AU498"/>
    <mergeCell ref="AV495:AV498"/>
    <mergeCell ref="AW495:AZ498"/>
    <mergeCell ref="BA495:BA498"/>
    <mergeCell ref="BB495:BB498"/>
    <mergeCell ref="BC495:BD498"/>
    <mergeCell ref="D498:H498"/>
    <mergeCell ref="I498:M498"/>
    <mergeCell ref="N498:Q498"/>
    <mergeCell ref="R498:T498"/>
    <mergeCell ref="U498:W498"/>
    <mergeCell ref="X498:Y498"/>
    <mergeCell ref="Z498:AB498"/>
    <mergeCell ref="BF498:BH498"/>
    <mergeCell ref="BI498:BJ498"/>
    <mergeCell ref="N494:Q497"/>
    <mergeCell ref="R494:T497"/>
    <mergeCell ref="U494:W497"/>
    <mergeCell ref="X494:Y497"/>
    <mergeCell ref="Z494:AB497"/>
    <mergeCell ref="AC494:AH494"/>
    <mergeCell ref="AI494:AN494"/>
    <mergeCell ref="AO494:AT494"/>
    <mergeCell ref="AU494:AZ494"/>
    <mergeCell ref="BA494:BD494"/>
    <mergeCell ref="BE494:BE498"/>
    <mergeCell ref="BF494:BH497"/>
    <mergeCell ref="BI494:BM497"/>
    <mergeCell ref="BS494:BS497"/>
    <mergeCell ref="BT494:BW497"/>
    <mergeCell ref="AC495:AC498"/>
    <mergeCell ref="AD495:AD498"/>
    <mergeCell ref="AE495:AH498"/>
    <mergeCell ref="AI495:AI498"/>
    <mergeCell ref="AJ495:AJ498"/>
    <mergeCell ref="AK495:AN498"/>
    <mergeCell ref="AO495:AO498"/>
    <mergeCell ref="BT500:BW500"/>
    <mergeCell ref="D501:H501"/>
    <mergeCell ref="I501:M501"/>
    <mergeCell ref="N501:Q501"/>
    <mergeCell ref="R501:T501"/>
    <mergeCell ref="U501:W501"/>
    <mergeCell ref="X501:Y501"/>
    <mergeCell ref="Z501:AB501"/>
    <mergeCell ref="AE501:AH501"/>
    <mergeCell ref="AK501:AN501"/>
    <mergeCell ref="AQ501:AT501"/>
    <mergeCell ref="AW501:AZ501"/>
    <mergeCell ref="BC501:BD501"/>
    <mergeCell ref="BF501:BH501"/>
    <mergeCell ref="BI501:BJ501"/>
    <mergeCell ref="BK501:BM501"/>
    <mergeCell ref="BN501:BP501"/>
    <mergeCell ref="BQ501:BR501"/>
    <mergeCell ref="BT501:BW501"/>
    <mergeCell ref="D500:H500"/>
    <mergeCell ref="I500:M500"/>
    <mergeCell ref="N500:Q500"/>
    <mergeCell ref="R500:T500"/>
    <mergeCell ref="U500:W500"/>
    <mergeCell ref="X500:Y500"/>
    <mergeCell ref="Z500:AB500"/>
    <mergeCell ref="AE500:AH500"/>
    <mergeCell ref="AK500:AN500"/>
    <mergeCell ref="AQ500:AT500"/>
    <mergeCell ref="AW500:AZ500"/>
    <mergeCell ref="BC500:BD500"/>
    <mergeCell ref="BF500:BH500"/>
    <mergeCell ref="BI500:BJ500"/>
    <mergeCell ref="BK500:BM500"/>
    <mergeCell ref="BN500:BP500"/>
    <mergeCell ref="BQ500:BR500"/>
    <mergeCell ref="BT502:BW502"/>
    <mergeCell ref="D503:H503"/>
    <mergeCell ref="I503:M503"/>
    <mergeCell ref="N503:Q503"/>
    <mergeCell ref="R503:T503"/>
    <mergeCell ref="U503:W503"/>
    <mergeCell ref="X503:Y503"/>
    <mergeCell ref="Z503:AB503"/>
    <mergeCell ref="AE503:AH503"/>
    <mergeCell ref="AK503:AN503"/>
    <mergeCell ref="AQ503:AT503"/>
    <mergeCell ref="AW503:AZ503"/>
    <mergeCell ref="BC503:BD503"/>
    <mergeCell ref="BF503:BH503"/>
    <mergeCell ref="BI503:BJ503"/>
    <mergeCell ref="BK503:BM503"/>
    <mergeCell ref="BN503:BP503"/>
    <mergeCell ref="BQ503:BR503"/>
    <mergeCell ref="BT503:BW503"/>
    <mergeCell ref="D502:H502"/>
    <mergeCell ref="I502:M502"/>
    <mergeCell ref="N502:Q502"/>
    <mergeCell ref="R502:T502"/>
    <mergeCell ref="U502:W502"/>
    <mergeCell ref="X502:Y502"/>
    <mergeCell ref="Z502:AB502"/>
    <mergeCell ref="AE502:AH502"/>
    <mergeCell ref="AK502:AN502"/>
    <mergeCell ref="AQ502:AT502"/>
    <mergeCell ref="AW502:AZ502"/>
    <mergeCell ref="BC502:BD502"/>
    <mergeCell ref="BF502:BH502"/>
    <mergeCell ref="BI502:BJ502"/>
    <mergeCell ref="BK502:BM502"/>
    <mergeCell ref="BN502:BP502"/>
    <mergeCell ref="BQ502:BR502"/>
    <mergeCell ref="BT504:BW504"/>
    <mergeCell ref="D505:H505"/>
    <mergeCell ref="I505:M505"/>
    <mergeCell ref="N505:Q505"/>
    <mergeCell ref="R505:T505"/>
    <mergeCell ref="U505:W505"/>
    <mergeCell ref="X505:Y505"/>
    <mergeCell ref="Z505:AB505"/>
    <mergeCell ref="AE505:AH505"/>
    <mergeCell ref="AK505:AN505"/>
    <mergeCell ref="AQ505:AT505"/>
    <mergeCell ref="AW505:AZ505"/>
    <mergeCell ref="BC505:BD505"/>
    <mergeCell ref="BF505:BH505"/>
    <mergeCell ref="BI505:BJ505"/>
    <mergeCell ref="BK505:BM505"/>
    <mergeCell ref="BN505:BP505"/>
    <mergeCell ref="BQ505:BR505"/>
    <mergeCell ref="BT505:BW505"/>
    <mergeCell ref="D504:H504"/>
    <mergeCell ref="I504:M504"/>
    <mergeCell ref="N504:Q504"/>
    <mergeCell ref="R504:T504"/>
    <mergeCell ref="U504:W504"/>
    <mergeCell ref="X504:Y504"/>
    <mergeCell ref="Z504:AB504"/>
    <mergeCell ref="AE504:AH504"/>
    <mergeCell ref="AK504:AN504"/>
    <mergeCell ref="AQ504:AT504"/>
    <mergeCell ref="AW504:AZ504"/>
    <mergeCell ref="BC504:BD504"/>
    <mergeCell ref="BF504:BH504"/>
    <mergeCell ref="BI504:BJ504"/>
    <mergeCell ref="BK504:BM504"/>
    <mergeCell ref="BN504:BP504"/>
    <mergeCell ref="BQ504:BR504"/>
    <mergeCell ref="BT506:BW506"/>
    <mergeCell ref="D507:H507"/>
    <mergeCell ref="I507:M507"/>
    <mergeCell ref="N507:Q507"/>
    <mergeCell ref="R507:T507"/>
    <mergeCell ref="U507:W507"/>
    <mergeCell ref="X507:Y507"/>
    <mergeCell ref="Z507:AB507"/>
    <mergeCell ref="AE507:AH507"/>
    <mergeCell ref="AK507:AN507"/>
    <mergeCell ref="AQ507:AT507"/>
    <mergeCell ref="AW507:AZ507"/>
    <mergeCell ref="BC507:BD507"/>
    <mergeCell ref="BF507:BH507"/>
    <mergeCell ref="BI507:BJ507"/>
    <mergeCell ref="BK507:BM507"/>
    <mergeCell ref="BN507:BP507"/>
    <mergeCell ref="BQ507:BR507"/>
    <mergeCell ref="BT507:BW507"/>
    <mergeCell ref="D506:H506"/>
    <mergeCell ref="I506:M506"/>
    <mergeCell ref="N506:Q506"/>
    <mergeCell ref="R506:T506"/>
    <mergeCell ref="U506:W506"/>
    <mergeCell ref="X506:Y506"/>
    <mergeCell ref="Z506:AB506"/>
    <mergeCell ref="AE506:AH506"/>
    <mergeCell ref="AK506:AN506"/>
    <mergeCell ref="AQ506:AT506"/>
    <mergeCell ref="AW506:AZ506"/>
    <mergeCell ref="BC506:BD506"/>
    <mergeCell ref="BF506:BH506"/>
    <mergeCell ref="BI506:BJ506"/>
    <mergeCell ref="BK506:BM506"/>
    <mergeCell ref="BN506:BP506"/>
    <mergeCell ref="BQ506:BR506"/>
    <mergeCell ref="BT508:BW508"/>
    <mergeCell ref="D509:H509"/>
    <mergeCell ref="I509:M509"/>
    <mergeCell ref="N509:Q509"/>
    <mergeCell ref="R509:T509"/>
    <mergeCell ref="U509:W509"/>
    <mergeCell ref="X509:Y509"/>
    <mergeCell ref="Z509:AB509"/>
    <mergeCell ref="AE509:AH509"/>
    <mergeCell ref="AK509:AN509"/>
    <mergeCell ref="AQ509:AT509"/>
    <mergeCell ref="AW509:AZ509"/>
    <mergeCell ref="BC509:BD509"/>
    <mergeCell ref="BF509:BH509"/>
    <mergeCell ref="BI509:BJ509"/>
    <mergeCell ref="BK509:BM509"/>
    <mergeCell ref="BN509:BP509"/>
    <mergeCell ref="BQ509:BR509"/>
    <mergeCell ref="BT509:BW509"/>
    <mergeCell ref="D508:H508"/>
    <mergeCell ref="I508:M508"/>
    <mergeCell ref="N508:Q508"/>
    <mergeCell ref="R508:T508"/>
    <mergeCell ref="U508:W508"/>
    <mergeCell ref="X508:Y508"/>
    <mergeCell ref="Z508:AB508"/>
    <mergeCell ref="AE508:AH508"/>
    <mergeCell ref="AK508:AN508"/>
    <mergeCell ref="AQ508:AT508"/>
    <mergeCell ref="AW508:AZ508"/>
    <mergeCell ref="BC508:BD508"/>
    <mergeCell ref="BF508:BH508"/>
    <mergeCell ref="BI508:BJ508"/>
    <mergeCell ref="BK508:BM508"/>
    <mergeCell ref="BN508:BP508"/>
    <mergeCell ref="BQ508:BR508"/>
    <mergeCell ref="BT510:BW510"/>
    <mergeCell ref="D511:H511"/>
    <mergeCell ref="I511:M511"/>
    <mergeCell ref="N511:Q511"/>
    <mergeCell ref="R511:T511"/>
    <mergeCell ref="U511:W511"/>
    <mergeCell ref="X511:Y511"/>
    <mergeCell ref="Z511:AB511"/>
    <mergeCell ref="AE511:AH511"/>
    <mergeCell ref="AK511:AN511"/>
    <mergeCell ref="AQ511:AT511"/>
    <mergeCell ref="AW511:AZ511"/>
    <mergeCell ref="BC511:BD511"/>
    <mergeCell ref="BF511:BH511"/>
    <mergeCell ref="BI511:BJ511"/>
    <mergeCell ref="BK511:BM511"/>
    <mergeCell ref="BN511:BP511"/>
    <mergeCell ref="BQ511:BR511"/>
    <mergeCell ref="BT511:BW511"/>
    <mergeCell ref="D510:H510"/>
    <mergeCell ref="I510:M510"/>
    <mergeCell ref="N510:Q510"/>
    <mergeCell ref="R510:T510"/>
    <mergeCell ref="U510:W510"/>
    <mergeCell ref="X510:Y510"/>
    <mergeCell ref="Z510:AB510"/>
    <mergeCell ref="AE510:AH510"/>
    <mergeCell ref="AK510:AN510"/>
    <mergeCell ref="AQ510:AT510"/>
    <mergeCell ref="AW510:AZ510"/>
    <mergeCell ref="BC510:BD510"/>
    <mergeCell ref="BF510:BH510"/>
    <mergeCell ref="BI510:BJ510"/>
    <mergeCell ref="BK510:BM510"/>
    <mergeCell ref="BN510:BP510"/>
    <mergeCell ref="BQ510:BR510"/>
    <mergeCell ref="BT512:BW512"/>
    <mergeCell ref="D513:H513"/>
    <mergeCell ref="I513:M513"/>
    <mergeCell ref="N513:Q513"/>
    <mergeCell ref="R513:T513"/>
    <mergeCell ref="U513:W513"/>
    <mergeCell ref="X513:Y513"/>
    <mergeCell ref="Z513:AB513"/>
    <mergeCell ref="AE513:AH513"/>
    <mergeCell ref="AK513:AN513"/>
    <mergeCell ref="AQ513:AT513"/>
    <mergeCell ref="AW513:AZ513"/>
    <mergeCell ref="BC513:BD513"/>
    <mergeCell ref="BF513:BH513"/>
    <mergeCell ref="BI513:BJ513"/>
    <mergeCell ref="BK513:BM513"/>
    <mergeCell ref="BN513:BP513"/>
    <mergeCell ref="BQ513:BR513"/>
    <mergeCell ref="BT513:BW513"/>
    <mergeCell ref="D512:H512"/>
    <mergeCell ref="I512:M512"/>
    <mergeCell ref="N512:Q512"/>
    <mergeCell ref="R512:T512"/>
    <mergeCell ref="U512:W512"/>
    <mergeCell ref="X512:Y512"/>
    <mergeCell ref="Z512:AB512"/>
    <mergeCell ref="AE512:AH512"/>
    <mergeCell ref="AK512:AN512"/>
    <mergeCell ref="AQ512:AT512"/>
    <mergeCell ref="AW512:AZ512"/>
    <mergeCell ref="BC512:BD512"/>
    <mergeCell ref="BF512:BH512"/>
    <mergeCell ref="BI512:BJ512"/>
    <mergeCell ref="BK512:BM512"/>
    <mergeCell ref="BN512:BP512"/>
    <mergeCell ref="BQ512:BR512"/>
    <mergeCell ref="BT514:BW514"/>
    <mergeCell ref="D515:H515"/>
    <mergeCell ref="I515:M515"/>
    <mergeCell ref="N515:Q515"/>
    <mergeCell ref="R515:T515"/>
    <mergeCell ref="U515:W515"/>
    <mergeCell ref="X515:Y515"/>
    <mergeCell ref="Z515:AB515"/>
    <mergeCell ref="AE515:AH515"/>
    <mergeCell ref="AK515:AN515"/>
    <mergeCell ref="AQ515:AT515"/>
    <mergeCell ref="AW515:AZ515"/>
    <mergeCell ref="BC515:BD515"/>
    <mergeCell ref="BF515:BH515"/>
    <mergeCell ref="BI515:BJ515"/>
    <mergeCell ref="BK515:BM515"/>
    <mergeCell ref="BN515:BP515"/>
    <mergeCell ref="BQ515:BR515"/>
    <mergeCell ref="BT515:BW515"/>
    <mergeCell ref="D514:H514"/>
    <mergeCell ref="I514:M514"/>
    <mergeCell ref="N514:Q514"/>
    <mergeCell ref="R514:T514"/>
    <mergeCell ref="U514:W514"/>
    <mergeCell ref="X514:Y514"/>
    <mergeCell ref="Z514:AB514"/>
    <mergeCell ref="AE514:AH514"/>
    <mergeCell ref="AK514:AN514"/>
    <mergeCell ref="AQ514:AT514"/>
    <mergeCell ref="AW514:AZ514"/>
    <mergeCell ref="BC514:BD514"/>
    <mergeCell ref="BF514:BH514"/>
    <mergeCell ref="BI514:BJ514"/>
    <mergeCell ref="BK514:BM514"/>
    <mergeCell ref="BN514:BP514"/>
    <mergeCell ref="BQ514:BR514"/>
    <mergeCell ref="BT516:BW516"/>
    <mergeCell ref="D517:H517"/>
    <mergeCell ref="I517:M517"/>
    <mergeCell ref="N517:Q517"/>
    <mergeCell ref="R517:T517"/>
    <mergeCell ref="U517:W517"/>
    <mergeCell ref="X517:Y517"/>
    <mergeCell ref="Z517:AB517"/>
    <mergeCell ref="AE517:AH517"/>
    <mergeCell ref="AK517:AN517"/>
    <mergeCell ref="AQ517:AT517"/>
    <mergeCell ref="AW517:AZ517"/>
    <mergeCell ref="BC517:BD517"/>
    <mergeCell ref="BF517:BH517"/>
    <mergeCell ref="BI517:BJ517"/>
    <mergeCell ref="BK517:BM517"/>
    <mergeCell ref="BN517:BP517"/>
    <mergeCell ref="BQ517:BR517"/>
    <mergeCell ref="BT517:BW517"/>
    <mergeCell ref="D516:H516"/>
    <mergeCell ref="I516:M516"/>
    <mergeCell ref="N516:Q516"/>
    <mergeCell ref="R516:T516"/>
    <mergeCell ref="U516:W516"/>
    <mergeCell ref="X516:Y516"/>
    <mergeCell ref="Z516:AB516"/>
    <mergeCell ref="AE516:AH516"/>
    <mergeCell ref="AK516:AN516"/>
    <mergeCell ref="AQ516:AT516"/>
    <mergeCell ref="AW516:AZ516"/>
    <mergeCell ref="BC516:BD516"/>
    <mergeCell ref="BF516:BH516"/>
    <mergeCell ref="BI516:BJ516"/>
    <mergeCell ref="BK516:BM516"/>
    <mergeCell ref="BN516:BP516"/>
    <mergeCell ref="BQ516:BR516"/>
    <mergeCell ref="BT518:BW518"/>
    <mergeCell ref="D519:H519"/>
    <mergeCell ref="I519:M519"/>
    <mergeCell ref="N519:Q519"/>
    <mergeCell ref="R519:T519"/>
    <mergeCell ref="U519:W519"/>
    <mergeCell ref="X519:Y519"/>
    <mergeCell ref="Z519:AB519"/>
    <mergeCell ref="AE519:AH519"/>
    <mergeCell ref="AK519:AN519"/>
    <mergeCell ref="AQ519:AT519"/>
    <mergeCell ref="AW519:AZ519"/>
    <mergeCell ref="BC519:BD519"/>
    <mergeCell ref="BF519:BH519"/>
    <mergeCell ref="BI519:BJ519"/>
    <mergeCell ref="BK519:BM519"/>
    <mergeCell ref="BN519:BP519"/>
    <mergeCell ref="BQ519:BR519"/>
    <mergeCell ref="BT519:BW519"/>
    <mergeCell ref="D518:H518"/>
    <mergeCell ref="I518:M518"/>
    <mergeCell ref="N518:Q518"/>
    <mergeCell ref="R518:T518"/>
    <mergeCell ref="U518:W518"/>
    <mergeCell ref="X518:Y518"/>
    <mergeCell ref="Z518:AB518"/>
    <mergeCell ref="AE518:AH518"/>
    <mergeCell ref="AK518:AN518"/>
    <mergeCell ref="AQ518:AT518"/>
    <mergeCell ref="AW518:AZ518"/>
    <mergeCell ref="BC518:BD518"/>
    <mergeCell ref="BF518:BH518"/>
    <mergeCell ref="BI518:BJ518"/>
    <mergeCell ref="BK518:BM518"/>
    <mergeCell ref="BN518:BP518"/>
    <mergeCell ref="BQ518:BR518"/>
    <mergeCell ref="BT520:BW520"/>
    <mergeCell ref="D521:H521"/>
    <mergeCell ref="I521:M521"/>
    <mergeCell ref="N521:Q521"/>
    <mergeCell ref="R521:T521"/>
    <mergeCell ref="U521:W521"/>
    <mergeCell ref="X521:Y521"/>
    <mergeCell ref="Z521:AB521"/>
    <mergeCell ref="AE521:AH521"/>
    <mergeCell ref="AK521:AN521"/>
    <mergeCell ref="AQ521:AT521"/>
    <mergeCell ref="AW521:AZ521"/>
    <mergeCell ref="BC521:BD521"/>
    <mergeCell ref="BF521:BH521"/>
    <mergeCell ref="BI521:BJ521"/>
    <mergeCell ref="BK521:BM521"/>
    <mergeCell ref="BN521:BP521"/>
    <mergeCell ref="BQ521:BR521"/>
    <mergeCell ref="BT521:BW521"/>
    <mergeCell ref="D520:H520"/>
    <mergeCell ref="I520:M520"/>
    <mergeCell ref="N520:Q520"/>
    <mergeCell ref="R520:T520"/>
    <mergeCell ref="U520:W520"/>
    <mergeCell ref="X520:Y520"/>
    <mergeCell ref="Z520:AB520"/>
    <mergeCell ref="AE520:AH520"/>
    <mergeCell ref="AK520:AN520"/>
    <mergeCell ref="AQ520:AT520"/>
    <mergeCell ref="AW520:AZ520"/>
    <mergeCell ref="BC520:BD520"/>
    <mergeCell ref="BF520:BH520"/>
    <mergeCell ref="BI520:BJ520"/>
    <mergeCell ref="BK520:BM520"/>
    <mergeCell ref="BN520:BP520"/>
    <mergeCell ref="BQ520:BR520"/>
    <mergeCell ref="BT522:BW522"/>
    <mergeCell ref="B523:BW523"/>
    <mergeCell ref="B524:BI524"/>
    <mergeCell ref="BJ524:BW525"/>
    <mergeCell ref="B525:C525"/>
    <mergeCell ref="D525:E525"/>
    <mergeCell ref="F525:I525"/>
    <mergeCell ref="J525:M525"/>
    <mergeCell ref="N525:O525"/>
    <mergeCell ref="P525:Q525"/>
    <mergeCell ref="R525:U525"/>
    <mergeCell ref="V525:Y525"/>
    <mergeCell ref="Z525:AA525"/>
    <mergeCell ref="AB525:AC525"/>
    <mergeCell ref="AD525:AG525"/>
    <mergeCell ref="AH525:AK525"/>
    <mergeCell ref="AL525:AM525"/>
    <mergeCell ref="AN525:AO525"/>
    <mergeCell ref="AP525:AS525"/>
    <mergeCell ref="AT525:AW525"/>
    <mergeCell ref="AX525:AY525"/>
    <mergeCell ref="AZ525:BA525"/>
    <mergeCell ref="BB525:BE525"/>
    <mergeCell ref="BF525:BI525"/>
    <mergeCell ref="D522:H522"/>
    <mergeCell ref="I522:M522"/>
    <mergeCell ref="N522:Q522"/>
    <mergeCell ref="R522:T522"/>
    <mergeCell ref="U522:W522"/>
    <mergeCell ref="X522:Y522"/>
    <mergeCell ref="Z522:AB522"/>
    <mergeCell ref="AE522:AH522"/>
    <mergeCell ref="AK522:AN522"/>
    <mergeCell ref="AQ522:AT522"/>
    <mergeCell ref="AW522:AZ522"/>
    <mergeCell ref="BC522:BD522"/>
    <mergeCell ref="BF522:BH522"/>
    <mergeCell ref="BI522:BJ522"/>
    <mergeCell ref="BK522:BM522"/>
    <mergeCell ref="BN522:BP522"/>
    <mergeCell ref="BQ522:BR522"/>
    <mergeCell ref="AZ526:BA526"/>
    <mergeCell ref="BB526:BE526"/>
    <mergeCell ref="BF526:BI526"/>
    <mergeCell ref="BJ526:BS526"/>
    <mergeCell ref="BT526:BW526"/>
    <mergeCell ref="B527:C527"/>
    <mergeCell ref="D527:E527"/>
    <mergeCell ref="F527:I527"/>
    <mergeCell ref="J527:M527"/>
    <mergeCell ref="N527:O527"/>
    <mergeCell ref="P527:Q527"/>
    <mergeCell ref="R527:U527"/>
    <mergeCell ref="V527:Y527"/>
    <mergeCell ref="Z527:AA527"/>
    <mergeCell ref="AB527:AC527"/>
    <mergeCell ref="AD527:AG527"/>
    <mergeCell ref="AH527:AK527"/>
    <mergeCell ref="AL527:AM527"/>
    <mergeCell ref="AN527:AO527"/>
    <mergeCell ref="AP527:AS527"/>
    <mergeCell ref="AT527:AW527"/>
    <mergeCell ref="AX527:AY527"/>
    <mergeCell ref="AZ527:BA527"/>
    <mergeCell ref="BB527:BE527"/>
    <mergeCell ref="BF527:BI527"/>
    <mergeCell ref="BJ527:BS527"/>
    <mergeCell ref="BT527:BW527"/>
    <mergeCell ref="B526:C526"/>
    <mergeCell ref="D526:E526"/>
    <mergeCell ref="F526:I526"/>
    <mergeCell ref="J526:M526"/>
    <mergeCell ref="N526:O526"/>
    <mergeCell ref="P526:Q526"/>
    <mergeCell ref="R526:U526"/>
    <mergeCell ref="V526:Y526"/>
    <mergeCell ref="Z526:AA526"/>
    <mergeCell ref="AB526:AC526"/>
    <mergeCell ref="AD526:AG526"/>
    <mergeCell ref="AH526:AK526"/>
    <mergeCell ref="AL526:AM526"/>
    <mergeCell ref="AN526:AO526"/>
    <mergeCell ref="AP526:AS526"/>
    <mergeCell ref="AT526:AW526"/>
    <mergeCell ref="AX526:AY526"/>
    <mergeCell ref="AZ528:BA528"/>
    <mergeCell ref="BB528:BE528"/>
    <mergeCell ref="BF528:BI528"/>
    <mergeCell ref="BJ528:BS528"/>
    <mergeCell ref="BT528:BW528"/>
    <mergeCell ref="B529:C529"/>
    <mergeCell ref="D529:E529"/>
    <mergeCell ref="F529:I529"/>
    <mergeCell ref="J529:M529"/>
    <mergeCell ref="N529:O529"/>
    <mergeCell ref="P529:Q529"/>
    <mergeCell ref="R529:U529"/>
    <mergeCell ref="V529:Y529"/>
    <mergeCell ref="Z529:AA529"/>
    <mergeCell ref="AB529:AC529"/>
    <mergeCell ref="AD529:AG529"/>
    <mergeCell ref="AH529:AK529"/>
    <mergeCell ref="AL529:AM529"/>
    <mergeCell ref="AN529:AO529"/>
    <mergeCell ref="AP529:AS529"/>
    <mergeCell ref="AT529:AW529"/>
    <mergeCell ref="AX529:AY529"/>
    <mergeCell ref="AZ529:BA529"/>
    <mergeCell ref="BB529:BE529"/>
    <mergeCell ref="BF529:BI529"/>
    <mergeCell ref="BJ529:BS529"/>
    <mergeCell ref="BT529:BW529"/>
    <mergeCell ref="B528:C528"/>
    <mergeCell ref="D528:E528"/>
    <mergeCell ref="F528:I528"/>
    <mergeCell ref="J528:M528"/>
    <mergeCell ref="N528:O528"/>
    <mergeCell ref="P528:Q528"/>
    <mergeCell ref="R528:U528"/>
    <mergeCell ref="V528:Y528"/>
    <mergeCell ref="Z528:AA528"/>
    <mergeCell ref="AB528:AC528"/>
    <mergeCell ref="AD528:AG528"/>
    <mergeCell ref="AH528:AK528"/>
    <mergeCell ref="AL528:AM528"/>
    <mergeCell ref="AN528:AO528"/>
    <mergeCell ref="AP528:AS528"/>
    <mergeCell ref="AT528:AW528"/>
    <mergeCell ref="AX528:AY528"/>
    <mergeCell ref="Z532:AA532"/>
    <mergeCell ref="AB532:AC532"/>
    <mergeCell ref="AD532:AG532"/>
    <mergeCell ref="AH532:AK532"/>
    <mergeCell ref="AL532:AM532"/>
    <mergeCell ref="AN532:AO532"/>
    <mergeCell ref="AP532:AS532"/>
    <mergeCell ref="AT532:AW532"/>
    <mergeCell ref="AX532:AY532"/>
    <mergeCell ref="AZ530:BA530"/>
    <mergeCell ref="BB530:BE530"/>
    <mergeCell ref="BF530:BI530"/>
    <mergeCell ref="BJ530:BS530"/>
    <mergeCell ref="BT530:BU530"/>
    <mergeCell ref="BV530:BW530"/>
    <mergeCell ref="B531:C531"/>
    <mergeCell ref="D531:E531"/>
    <mergeCell ref="F531:I531"/>
    <mergeCell ref="J531:M531"/>
    <mergeCell ref="N531:O531"/>
    <mergeCell ref="P531:Q531"/>
    <mergeCell ref="R531:U531"/>
    <mergeCell ref="V531:Y531"/>
    <mergeCell ref="Z531:AA531"/>
    <mergeCell ref="AB531:AC531"/>
    <mergeCell ref="AD531:AG531"/>
    <mergeCell ref="AH531:AK531"/>
    <mergeCell ref="AL531:AM531"/>
    <mergeCell ref="AN531:AO531"/>
    <mergeCell ref="AP531:AS531"/>
    <mergeCell ref="AT531:AW531"/>
    <mergeCell ref="AX531:AY531"/>
    <mergeCell ref="AZ531:BA531"/>
    <mergeCell ref="BB531:BE531"/>
    <mergeCell ref="BF531:BI531"/>
    <mergeCell ref="BJ531:BS531"/>
    <mergeCell ref="BT531:BW531"/>
    <mergeCell ref="B530:C530"/>
    <mergeCell ref="D530:E530"/>
    <mergeCell ref="F530:I530"/>
    <mergeCell ref="J530:M530"/>
    <mergeCell ref="N530:O530"/>
    <mergeCell ref="P530:Q530"/>
    <mergeCell ref="R530:U530"/>
    <mergeCell ref="V530:Y530"/>
    <mergeCell ref="Z530:AA530"/>
    <mergeCell ref="AB530:AC530"/>
    <mergeCell ref="AD530:AG530"/>
    <mergeCell ref="AH530:AK530"/>
    <mergeCell ref="AL530:AM530"/>
    <mergeCell ref="AN530:AO530"/>
    <mergeCell ref="AP530:AS530"/>
    <mergeCell ref="AT530:AW530"/>
    <mergeCell ref="AX530:AY530"/>
    <mergeCell ref="B537:C541"/>
    <mergeCell ref="D537:Q537"/>
    <mergeCell ref="R537:AB537"/>
    <mergeCell ref="AC537:BE537"/>
    <mergeCell ref="BF537:BM537"/>
    <mergeCell ref="BN537:BP542"/>
    <mergeCell ref="BQ537:BR542"/>
    <mergeCell ref="BS537:BW537"/>
    <mergeCell ref="D538:H541"/>
    <mergeCell ref="I538:M541"/>
    <mergeCell ref="N538:Q541"/>
    <mergeCell ref="R538:T541"/>
    <mergeCell ref="U538:W541"/>
    <mergeCell ref="X538:Y541"/>
    <mergeCell ref="Z538:AB541"/>
    <mergeCell ref="AC538:AH538"/>
    <mergeCell ref="AI538:AN538"/>
    <mergeCell ref="AO538:AT538"/>
    <mergeCell ref="AU538:AZ538"/>
    <mergeCell ref="BA538:BD538"/>
    <mergeCell ref="BE538:BE542"/>
    <mergeCell ref="BF538:BH541"/>
    <mergeCell ref="BI538:BM541"/>
    <mergeCell ref="BS538:BS541"/>
    <mergeCell ref="BT538:BW541"/>
    <mergeCell ref="AC539:AC542"/>
    <mergeCell ref="AD539:AD542"/>
    <mergeCell ref="AE539:AH542"/>
    <mergeCell ref="AI539:AI542"/>
    <mergeCell ref="AJ539:AJ542"/>
    <mergeCell ref="AK539:AN542"/>
    <mergeCell ref="AO539:AO542"/>
    <mergeCell ref="AZ532:BA532"/>
    <mergeCell ref="BB532:BE532"/>
    <mergeCell ref="BF532:BI532"/>
    <mergeCell ref="BJ532:BS532"/>
    <mergeCell ref="BT532:BW532"/>
    <mergeCell ref="B533:BV533"/>
    <mergeCell ref="B534:E534"/>
    <mergeCell ref="F534:G534"/>
    <mergeCell ref="H534:I534"/>
    <mergeCell ref="J534:AF534"/>
    <mergeCell ref="AG534:AP534"/>
    <mergeCell ref="AQ534:BG534"/>
    <mergeCell ref="BH534:BN534"/>
    <mergeCell ref="BO534:BS534"/>
    <mergeCell ref="BT534:BW534"/>
    <mergeCell ref="B535:E535"/>
    <mergeCell ref="F535:G535"/>
    <mergeCell ref="H535:I535"/>
    <mergeCell ref="J535:AF535"/>
    <mergeCell ref="AG535:AP535"/>
    <mergeCell ref="AQ535:BG535"/>
    <mergeCell ref="BH535:BN535"/>
    <mergeCell ref="BO535:BS535"/>
    <mergeCell ref="BT535:BW535"/>
    <mergeCell ref="B532:C532"/>
    <mergeCell ref="D532:E532"/>
    <mergeCell ref="F532:I532"/>
    <mergeCell ref="J532:M532"/>
    <mergeCell ref="N532:O532"/>
    <mergeCell ref="P532:Q532"/>
    <mergeCell ref="R532:U532"/>
    <mergeCell ref="V532:Y532"/>
    <mergeCell ref="BK542:BM542"/>
    <mergeCell ref="BT542:BW542"/>
    <mergeCell ref="D543:H543"/>
    <mergeCell ref="I543:M543"/>
    <mergeCell ref="N543:Q543"/>
    <mergeCell ref="R543:T543"/>
    <mergeCell ref="U543:W543"/>
    <mergeCell ref="X543:Y543"/>
    <mergeCell ref="Z543:AB543"/>
    <mergeCell ref="AE543:AH543"/>
    <mergeCell ref="AK543:AN543"/>
    <mergeCell ref="AQ543:AT543"/>
    <mergeCell ref="AW543:AZ543"/>
    <mergeCell ref="BC543:BD543"/>
    <mergeCell ref="BF543:BH543"/>
    <mergeCell ref="BI543:BJ543"/>
    <mergeCell ref="BK543:BM543"/>
    <mergeCell ref="BN543:BP543"/>
    <mergeCell ref="BQ543:BR543"/>
    <mergeCell ref="BT543:BW543"/>
    <mergeCell ref="AP539:AP542"/>
    <mergeCell ref="AQ539:AT542"/>
    <mergeCell ref="AU539:AU542"/>
    <mergeCell ref="AV539:AV542"/>
    <mergeCell ref="AW539:AZ542"/>
    <mergeCell ref="BA539:BA542"/>
    <mergeCell ref="BB539:BB542"/>
    <mergeCell ref="BC539:BD542"/>
    <mergeCell ref="D542:H542"/>
    <mergeCell ref="I542:M542"/>
    <mergeCell ref="N542:Q542"/>
    <mergeCell ref="R542:T542"/>
    <mergeCell ref="U542:W542"/>
    <mergeCell ref="X542:Y542"/>
    <mergeCell ref="Z542:AB542"/>
    <mergeCell ref="BF542:BH542"/>
    <mergeCell ref="BI542:BJ542"/>
    <mergeCell ref="BT544:BW544"/>
    <mergeCell ref="D545:H545"/>
    <mergeCell ref="I545:M545"/>
    <mergeCell ref="N545:Q545"/>
    <mergeCell ref="R545:T545"/>
    <mergeCell ref="U545:W545"/>
    <mergeCell ref="X545:Y545"/>
    <mergeCell ref="Z545:AB545"/>
    <mergeCell ref="AE545:AH545"/>
    <mergeCell ref="AK545:AN545"/>
    <mergeCell ref="AQ545:AT545"/>
    <mergeCell ref="AW545:AZ545"/>
    <mergeCell ref="BC545:BD545"/>
    <mergeCell ref="BF545:BH545"/>
    <mergeCell ref="BI545:BJ545"/>
    <mergeCell ref="BK545:BM545"/>
    <mergeCell ref="BN545:BP545"/>
    <mergeCell ref="BQ545:BR545"/>
    <mergeCell ref="BT545:BW545"/>
    <mergeCell ref="D544:H544"/>
    <mergeCell ref="I544:M544"/>
    <mergeCell ref="N544:Q544"/>
    <mergeCell ref="R544:T544"/>
    <mergeCell ref="U544:W544"/>
    <mergeCell ref="X544:Y544"/>
    <mergeCell ref="Z544:AB544"/>
    <mergeCell ref="AE544:AH544"/>
    <mergeCell ref="AK544:AN544"/>
    <mergeCell ref="AQ544:AT544"/>
    <mergeCell ref="AW544:AZ544"/>
    <mergeCell ref="BC544:BD544"/>
    <mergeCell ref="BF544:BH544"/>
    <mergeCell ref="BI544:BJ544"/>
    <mergeCell ref="BK544:BM544"/>
    <mergeCell ref="BN544:BP544"/>
    <mergeCell ref="BQ544:BR544"/>
    <mergeCell ref="BT546:BW546"/>
    <mergeCell ref="D547:H547"/>
    <mergeCell ref="I547:M547"/>
    <mergeCell ref="N547:Q547"/>
    <mergeCell ref="R547:T547"/>
    <mergeCell ref="U547:W547"/>
    <mergeCell ref="X547:Y547"/>
    <mergeCell ref="Z547:AB547"/>
    <mergeCell ref="AE547:AH547"/>
    <mergeCell ref="AK547:AN547"/>
    <mergeCell ref="AQ547:AT547"/>
    <mergeCell ref="AW547:AZ547"/>
    <mergeCell ref="BC547:BD547"/>
    <mergeCell ref="BF547:BH547"/>
    <mergeCell ref="BI547:BJ547"/>
    <mergeCell ref="BK547:BM547"/>
    <mergeCell ref="BN547:BP547"/>
    <mergeCell ref="BQ547:BR547"/>
    <mergeCell ref="BT547:BW547"/>
    <mergeCell ref="D546:H546"/>
    <mergeCell ref="I546:M546"/>
    <mergeCell ref="N546:Q546"/>
    <mergeCell ref="R546:T546"/>
    <mergeCell ref="U546:W546"/>
    <mergeCell ref="X546:Y546"/>
    <mergeCell ref="Z546:AB546"/>
    <mergeCell ref="AE546:AH546"/>
    <mergeCell ref="AK546:AN546"/>
    <mergeCell ref="AQ546:AT546"/>
    <mergeCell ref="AW546:AZ546"/>
    <mergeCell ref="BC546:BD546"/>
    <mergeCell ref="BF546:BH546"/>
    <mergeCell ref="BI546:BJ546"/>
    <mergeCell ref="BK546:BM546"/>
    <mergeCell ref="BN546:BP546"/>
    <mergeCell ref="BQ546:BR546"/>
    <mergeCell ref="BT548:BW548"/>
    <mergeCell ref="D549:H549"/>
    <mergeCell ref="I549:M549"/>
    <mergeCell ref="N549:Q549"/>
    <mergeCell ref="R549:T549"/>
    <mergeCell ref="U549:W549"/>
    <mergeCell ref="X549:Y549"/>
    <mergeCell ref="Z549:AB549"/>
    <mergeCell ref="AE549:AH549"/>
    <mergeCell ref="AK549:AN549"/>
    <mergeCell ref="AQ549:AT549"/>
    <mergeCell ref="AW549:AZ549"/>
    <mergeCell ref="BC549:BD549"/>
    <mergeCell ref="BF549:BH549"/>
    <mergeCell ref="BI549:BJ549"/>
    <mergeCell ref="BK549:BM549"/>
    <mergeCell ref="BN549:BP549"/>
    <mergeCell ref="BQ549:BR549"/>
    <mergeCell ref="BT549:BW549"/>
    <mergeCell ref="D548:H548"/>
    <mergeCell ref="I548:M548"/>
    <mergeCell ref="N548:Q548"/>
    <mergeCell ref="R548:T548"/>
    <mergeCell ref="U548:W548"/>
    <mergeCell ref="X548:Y548"/>
    <mergeCell ref="Z548:AB548"/>
    <mergeCell ref="AE548:AH548"/>
    <mergeCell ref="AK548:AN548"/>
    <mergeCell ref="AQ548:AT548"/>
    <mergeCell ref="AW548:AZ548"/>
    <mergeCell ref="BC548:BD548"/>
    <mergeCell ref="BF548:BH548"/>
    <mergeCell ref="BI548:BJ548"/>
    <mergeCell ref="BK548:BM548"/>
    <mergeCell ref="BN548:BP548"/>
    <mergeCell ref="BQ548:BR548"/>
    <mergeCell ref="BT550:BW550"/>
    <mergeCell ref="D551:H551"/>
    <mergeCell ref="I551:M551"/>
    <mergeCell ref="N551:Q551"/>
    <mergeCell ref="R551:T551"/>
    <mergeCell ref="U551:W551"/>
    <mergeCell ref="X551:Y551"/>
    <mergeCell ref="Z551:AB551"/>
    <mergeCell ref="AE551:AH551"/>
    <mergeCell ref="AK551:AN551"/>
    <mergeCell ref="AQ551:AT551"/>
    <mergeCell ref="AW551:AZ551"/>
    <mergeCell ref="BC551:BD551"/>
    <mergeCell ref="BF551:BH551"/>
    <mergeCell ref="BI551:BJ551"/>
    <mergeCell ref="BK551:BM551"/>
    <mergeCell ref="BN551:BP551"/>
    <mergeCell ref="BQ551:BR551"/>
    <mergeCell ref="BT551:BW551"/>
    <mergeCell ref="D550:H550"/>
    <mergeCell ref="I550:M550"/>
    <mergeCell ref="N550:Q550"/>
    <mergeCell ref="R550:T550"/>
    <mergeCell ref="U550:W550"/>
    <mergeCell ref="X550:Y550"/>
    <mergeCell ref="Z550:AB550"/>
    <mergeCell ref="AE550:AH550"/>
    <mergeCell ref="AK550:AN550"/>
    <mergeCell ref="AQ550:AT550"/>
    <mergeCell ref="AW550:AZ550"/>
    <mergeCell ref="BC550:BD550"/>
    <mergeCell ref="BF550:BH550"/>
    <mergeCell ref="BI550:BJ550"/>
    <mergeCell ref="BK550:BM550"/>
    <mergeCell ref="BN550:BP550"/>
    <mergeCell ref="BQ550:BR550"/>
    <mergeCell ref="BT552:BW552"/>
    <mergeCell ref="D553:H553"/>
    <mergeCell ref="I553:M553"/>
    <mergeCell ref="N553:Q553"/>
    <mergeCell ref="R553:T553"/>
    <mergeCell ref="U553:W553"/>
    <mergeCell ref="X553:Y553"/>
    <mergeCell ref="Z553:AB553"/>
    <mergeCell ref="AE553:AH553"/>
    <mergeCell ref="AK553:AN553"/>
    <mergeCell ref="AQ553:AT553"/>
    <mergeCell ref="AW553:AZ553"/>
    <mergeCell ref="BC553:BD553"/>
    <mergeCell ref="BF553:BH553"/>
    <mergeCell ref="BI553:BJ553"/>
    <mergeCell ref="BK553:BM553"/>
    <mergeCell ref="BN553:BP553"/>
    <mergeCell ref="BQ553:BR553"/>
    <mergeCell ref="BT553:BW553"/>
    <mergeCell ref="D552:H552"/>
    <mergeCell ref="I552:M552"/>
    <mergeCell ref="N552:Q552"/>
    <mergeCell ref="R552:T552"/>
    <mergeCell ref="U552:W552"/>
    <mergeCell ref="X552:Y552"/>
    <mergeCell ref="Z552:AB552"/>
    <mergeCell ref="AE552:AH552"/>
    <mergeCell ref="AK552:AN552"/>
    <mergeCell ref="AQ552:AT552"/>
    <mergeCell ref="AW552:AZ552"/>
    <mergeCell ref="BC552:BD552"/>
    <mergeCell ref="BF552:BH552"/>
    <mergeCell ref="BI552:BJ552"/>
    <mergeCell ref="BK552:BM552"/>
    <mergeCell ref="BN552:BP552"/>
    <mergeCell ref="BQ552:BR552"/>
    <mergeCell ref="BT554:BW554"/>
    <mergeCell ref="D555:H555"/>
    <mergeCell ref="I555:M555"/>
    <mergeCell ref="N555:Q555"/>
    <mergeCell ref="R555:T555"/>
    <mergeCell ref="U555:W555"/>
    <mergeCell ref="X555:Y555"/>
    <mergeCell ref="Z555:AB555"/>
    <mergeCell ref="AE555:AH555"/>
    <mergeCell ref="AK555:AN555"/>
    <mergeCell ref="AQ555:AT555"/>
    <mergeCell ref="AW555:AZ555"/>
    <mergeCell ref="BC555:BD555"/>
    <mergeCell ref="BF555:BH555"/>
    <mergeCell ref="BI555:BJ555"/>
    <mergeCell ref="BK555:BM555"/>
    <mergeCell ref="BN555:BP555"/>
    <mergeCell ref="BQ555:BR555"/>
    <mergeCell ref="BT555:BW555"/>
    <mergeCell ref="D554:H554"/>
    <mergeCell ref="I554:M554"/>
    <mergeCell ref="N554:Q554"/>
    <mergeCell ref="R554:T554"/>
    <mergeCell ref="U554:W554"/>
    <mergeCell ref="X554:Y554"/>
    <mergeCell ref="Z554:AB554"/>
    <mergeCell ref="AE554:AH554"/>
    <mergeCell ref="AK554:AN554"/>
    <mergeCell ref="AQ554:AT554"/>
    <mergeCell ref="AW554:AZ554"/>
    <mergeCell ref="BC554:BD554"/>
    <mergeCell ref="BF554:BH554"/>
    <mergeCell ref="BI554:BJ554"/>
    <mergeCell ref="BK554:BM554"/>
    <mergeCell ref="BN554:BP554"/>
    <mergeCell ref="BQ554:BR554"/>
    <mergeCell ref="BT556:BW556"/>
    <mergeCell ref="D557:H557"/>
    <mergeCell ref="I557:M557"/>
    <mergeCell ref="N557:Q557"/>
    <mergeCell ref="R557:T557"/>
    <mergeCell ref="U557:W557"/>
    <mergeCell ref="X557:Y557"/>
    <mergeCell ref="Z557:AB557"/>
    <mergeCell ref="AE557:AH557"/>
    <mergeCell ref="AK557:AN557"/>
    <mergeCell ref="AQ557:AT557"/>
    <mergeCell ref="AW557:AZ557"/>
    <mergeCell ref="BC557:BD557"/>
    <mergeCell ref="BF557:BH557"/>
    <mergeCell ref="BI557:BJ557"/>
    <mergeCell ref="BK557:BM557"/>
    <mergeCell ref="BN557:BP557"/>
    <mergeCell ref="BQ557:BR557"/>
    <mergeCell ref="BT557:BW557"/>
    <mergeCell ref="D556:H556"/>
    <mergeCell ref="I556:M556"/>
    <mergeCell ref="N556:Q556"/>
    <mergeCell ref="R556:T556"/>
    <mergeCell ref="U556:W556"/>
    <mergeCell ref="X556:Y556"/>
    <mergeCell ref="Z556:AB556"/>
    <mergeCell ref="AE556:AH556"/>
    <mergeCell ref="AK556:AN556"/>
    <mergeCell ref="AQ556:AT556"/>
    <mergeCell ref="AW556:AZ556"/>
    <mergeCell ref="BC556:BD556"/>
    <mergeCell ref="BF556:BH556"/>
    <mergeCell ref="BI556:BJ556"/>
    <mergeCell ref="BK556:BM556"/>
    <mergeCell ref="BN556:BP556"/>
    <mergeCell ref="BQ556:BR556"/>
    <mergeCell ref="BT558:BW558"/>
    <mergeCell ref="D559:H559"/>
    <mergeCell ref="I559:M559"/>
    <mergeCell ref="N559:Q559"/>
    <mergeCell ref="R559:T559"/>
    <mergeCell ref="U559:W559"/>
    <mergeCell ref="X559:Y559"/>
    <mergeCell ref="Z559:AB559"/>
    <mergeCell ref="AE559:AH559"/>
    <mergeCell ref="AK559:AN559"/>
    <mergeCell ref="AQ559:AT559"/>
    <mergeCell ref="AW559:AZ559"/>
    <mergeCell ref="BC559:BD559"/>
    <mergeCell ref="BF559:BH559"/>
    <mergeCell ref="BI559:BJ559"/>
    <mergeCell ref="BK559:BM559"/>
    <mergeCell ref="BN559:BP559"/>
    <mergeCell ref="BQ559:BR559"/>
    <mergeCell ref="BT559:BW559"/>
    <mergeCell ref="D558:H558"/>
    <mergeCell ref="I558:M558"/>
    <mergeCell ref="N558:Q558"/>
    <mergeCell ref="R558:T558"/>
    <mergeCell ref="U558:W558"/>
    <mergeCell ref="X558:Y558"/>
    <mergeCell ref="Z558:AB558"/>
    <mergeCell ref="AE558:AH558"/>
    <mergeCell ref="AK558:AN558"/>
    <mergeCell ref="AQ558:AT558"/>
    <mergeCell ref="AW558:AZ558"/>
    <mergeCell ref="BC558:BD558"/>
    <mergeCell ref="BF558:BH558"/>
    <mergeCell ref="BI558:BJ558"/>
    <mergeCell ref="BK558:BM558"/>
    <mergeCell ref="BN558:BP558"/>
    <mergeCell ref="BQ558:BR558"/>
    <mergeCell ref="BT560:BW560"/>
    <mergeCell ref="D561:H561"/>
    <mergeCell ref="I561:M561"/>
    <mergeCell ref="N561:Q561"/>
    <mergeCell ref="R561:T561"/>
    <mergeCell ref="U561:W561"/>
    <mergeCell ref="X561:Y561"/>
    <mergeCell ref="Z561:AB561"/>
    <mergeCell ref="AE561:AH561"/>
    <mergeCell ref="AK561:AN561"/>
    <mergeCell ref="AQ561:AT561"/>
    <mergeCell ref="AW561:AZ561"/>
    <mergeCell ref="BC561:BD561"/>
    <mergeCell ref="BF561:BH561"/>
    <mergeCell ref="BI561:BJ561"/>
    <mergeCell ref="BK561:BM561"/>
    <mergeCell ref="BN561:BP561"/>
    <mergeCell ref="BQ561:BR561"/>
    <mergeCell ref="BT561:BW561"/>
    <mergeCell ref="D560:H560"/>
    <mergeCell ref="I560:M560"/>
    <mergeCell ref="N560:Q560"/>
    <mergeCell ref="R560:T560"/>
    <mergeCell ref="U560:W560"/>
    <mergeCell ref="X560:Y560"/>
    <mergeCell ref="Z560:AB560"/>
    <mergeCell ref="AE560:AH560"/>
    <mergeCell ref="AK560:AN560"/>
    <mergeCell ref="AQ560:AT560"/>
    <mergeCell ref="AW560:AZ560"/>
    <mergeCell ref="BC560:BD560"/>
    <mergeCell ref="BF560:BH560"/>
    <mergeCell ref="BI560:BJ560"/>
    <mergeCell ref="BK560:BM560"/>
    <mergeCell ref="BN560:BP560"/>
    <mergeCell ref="BQ560:BR560"/>
    <mergeCell ref="BT562:BW562"/>
    <mergeCell ref="D563:H563"/>
    <mergeCell ref="I563:M563"/>
    <mergeCell ref="N563:Q563"/>
    <mergeCell ref="R563:T563"/>
    <mergeCell ref="U563:W563"/>
    <mergeCell ref="X563:Y563"/>
    <mergeCell ref="Z563:AB563"/>
    <mergeCell ref="AE563:AH563"/>
    <mergeCell ref="AK563:AN563"/>
    <mergeCell ref="AQ563:AT563"/>
    <mergeCell ref="AW563:AZ563"/>
    <mergeCell ref="BC563:BD563"/>
    <mergeCell ref="BF563:BH563"/>
    <mergeCell ref="BI563:BJ563"/>
    <mergeCell ref="BK563:BM563"/>
    <mergeCell ref="BN563:BP563"/>
    <mergeCell ref="BQ563:BR563"/>
    <mergeCell ref="BT563:BW563"/>
    <mergeCell ref="D562:H562"/>
    <mergeCell ref="I562:M562"/>
    <mergeCell ref="N562:Q562"/>
    <mergeCell ref="R562:T562"/>
    <mergeCell ref="U562:W562"/>
    <mergeCell ref="X562:Y562"/>
    <mergeCell ref="Z562:AB562"/>
    <mergeCell ref="AE562:AH562"/>
    <mergeCell ref="AK562:AN562"/>
    <mergeCell ref="AQ562:AT562"/>
    <mergeCell ref="AW562:AZ562"/>
    <mergeCell ref="BC562:BD562"/>
    <mergeCell ref="BF562:BH562"/>
    <mergeCell ref="BI562:BJ562"/>
    <mergeCell ref="BK562:BM562"/>
    <mergeCell ref="BN562:BP562"/>
    <mergeCell ref="BQ562:BR562"/>
    <mergeCell ref="BT564:BW564"/>
    <mergeCell ref="D565:H565"/>
    <mergeCell ref="I565:M565"/>
    <mergeCell ref="N565:Q565"/>
    <mergeCell ref="R565:T565"/>
    <mergeCell ref="U565:W565"/>
    <mergeCell ref="X565:Y565"/>
    <mergeCell ref="Z565:AB565"/>
    <mergeCell ref="AE565:AH565"/>
    <mergeCell ref="AK565:AN565"/>
    <mergeCell ref="AQ565:AT565"/>
    <mergeCell ref="AW565:AZ565"/>
    <mergeCell ref="BC565:BD565"/>
    <mergeCell ref="BF565:BH565"/>
    <mergeCell ref="BI565:BJ565"/>
    <mergeCell ref="BK565:BM565"/>
    <mergeCell ref="BN565:BP565"/>
    <mergeCell ref="BQ565:BR565"/>
    <mergeCell ref="BT565:BW565"/>
    <mergeCell ref="D564:H564"/>
    <mergeCell ref="I564:M564"/>
    <mergeCell ref="N564:Q564"/>
    <mergeCell ref="R564:T564"/>
    <mergeCell ref="U564:W564"/>
    <mergeCell ref="X564:Y564"/>
    <mergeCell ref="Z564:AB564"/>
    <mergeCell ref="AE564:AH564"/>
    <mergeCell ref="AK564:AN564"/>
    <mergeCell ref="AQ564:AT564"/>
    <mergeCell ref="AW564:AZ564"/>
    <mergeCell ref="BC564:BD564"/>
    <mergeCell ref="BF564:BH564"/>
    <mergeCell ref="BI564:BJ564"/>
    <mergeCell ref="BK564:BM564"/>
    <mergeCell ref="BN564:BP564"/>
    <mergeCell ref="BQ564:BR564"/>
    <mergeCell ref="BT566:BW566"/>
    <mergeCell ref="B567:BW567"/>
    <mergeCell ref="B568:BI568"/>
    <mergeCell ref="BJ568:BW569"/>
    <mergeCell ref="B569:C569"/>
    <mergeCell ref="D569:E569"/>
    <mergeCell ref="F569:I569"/>
    <mergeCell ref="J569:M569"/>
    <mergeCell ref="N569:O569"/>
    <mergeCell ref="P569:Q569"/>
    <mergeCell ref="R569:U569"/>
    <mergeCell ref="V569:Y569"/>
    <mergeCell ref="Z569:AA569"/>
    <mergeCell ref="AB569:AC569"/>
    <mergeCell ref="AD569:AG569"/>
    <mergeCell ref="AH569:AK569"/>
    <mergeCell ref="AL569:AM569"/>
    <mergeCell ref="AN569:AO569"/>
    <mergeCell ref="AP569:AS569"/>
    <mergeCell ref="AT569:AW569"/>
    <mergeCell ref="AX569:AY569"/>
    <mergeCell ref="AZ569:BA569"/>
    <mergeCell ref="BB569:BE569"/>
    <mergeCell ref="BF569:BI569"/>
    <mergeCell ref="D566:H566"/>
    <mergeCell ref="I566:M566"/>
    <mergeCell ref="N566:Q566"/>
    <mergeCell ref="R566:T566"/>
    <mergeCell ref="U566:W566"/>
    <mergeCell ref="X566:Y566"/>
    <mergeCell ref="Z566:AB566"/>
    <mergeCell ref="AE566:AH566"/>
    <mergeCell ref="AK566:AN566"/>
    <mergeCell ref="AQ566:AT566"/>
    <mergeCell ref="AW566:AZ566"/>
    <mergeCell ref="BC566:BD566"/>
    <mergeCell ref="BF566:BH566"/>
    <mergeCell ref="BI566:BJ566"/>
    <mergeCell ref="BK566:BM566"/>
    <mergeCell ref="BN566:BP566"/>
    <mergeCell ref="BQ566:BR566"/>
    <mergeCell ref="AZ570:BA570"/>
    <mergeCell ref="BB570:BE570"/>
    <mergeCell ref="BF570:BI570"/>
    <mergeCell ref="BJ570:BS570"/>
    <mergeCell ref="BT570:BW570"/>
    <mergeCell ref="B571:C571"/>
    <mergeCell ref="D571:E571"/>
    <mergeCell ref="F571:I571"/>
    <mergeCell ref="J571:M571"/>
    <mergeCell ref="N571:O571"/>
    <mergeCell ref="P571:Q571"/>
    <mergeCell ref="R571:U571"/>
    <mergeCell ref="V571:Y571"/>
    <mergeCell ref="Z571:AA571"/>
    <mergeCell ref="AB571:AC571"/>
    <mergeCell ref="AD571:AG571"/>
    <mergeCell ref="AH571:AK571"/>
    <mergeCell ref="AL571:AM571"/>
    <mergeCell ref="AN571:AO571"/>
    <mergeCell ref="AP571:AS571"/>
    <mergeCell ref="AT571:AW571"/>
    <mergeCell ref="AX571:AY571"/>
    <mergeCell ref="AZ571:BA571"/>
    <mergeCell ref="BB571:BE571"/>
    <mergeCell ref="BF571:BI571"/>
    <mergeCell ref="BJ571:BS571"/>
    <mergeCell ref="BT571:BW571"/>
    <mergeCell ref="B570:C570"/>
    <mergeCell ref="D570:E570"/>
    <mergeCell ref="F570:I570"/>
    <mergeCell ref="J570:M570"/>
    <mergeCell ref="N570:O570"/>
    <mergeCell ref="P570:Q570"/>
    <mergeCell ref="R570:U570"/>
    <mergeCell ref="V570:Y570"/>
    <mergeCell ref="Z570:AA570"/>
    <mergeCell ref="AB570:AC570"/>
    <mergeCell ref="AD570:AG570"/>
    <mergeCell ref="AH570:AK570"/>
    <mergeCell ref="AL570:AM570"/>
    <mergeCell ref="AN570:AO570"/>
    <mergeCell ref="AP570:AS570"/>
    <mergeCell ref="AT570:AW570"/>
    <mergeCell ref="AX570:AY570"/>
    <mergeCell ref="AZ572:BA572"/>
    <mergeCell ref="BB572:BE572"/>
    <mergeCell ref="BF572:BI572"/>
    <mergeCell ref="BJ572:BS572"/>
    <mergeCell ref="BT572:BW572"/>
    <mergeCell ref="B573:C573"/>
    <mergeCell ref="D573:E573"/>
    <mergeCell ref="F573:I573"/>
    <mergeCell ref="J573:M573"/>
    <mergeCell ref="N573:O573"/>
    <mergeCell ref="P573:Q573"/>
    <mergeCell ref="R573:U573"/>
    <mergeCell ref="V573:Y573"/>
    <mergeCell ref="Z573:AA573"/>
    <mergeCell ref="AB573:AC573"/>
    <mergeCell ref="AD573:AG573"/>
    <mergeCell ref="AH573:AK573"/>
    <mergeCell ref="AL573:AM573"/>
    <mergeCell ref="AN573:AO573"/>
    <mergeCell ref="AP573:AS573"/>
    <mergeCell ref="AT573:AW573"/>
    <mergeCell ref="AX573:AY573"/>
    <mergeCell ref="AZ573:BA573"/>
    <mergeCell ref="BB573:BE573"/>
    <mergeCell ref="BF573:BI573"/>
    <mergeCell ref="BJ573:BS573"/>
    <mergeCell ref="BT573:BW573"/>
    <mergeCell ref="B572:C572"/>
    <mergeCell ref="D572:E572"/>
    <mergeCell ref="F572:I572"/>
    <mergeCell ref="J572:M572"/>
    <mergeCell ref="N572:O572"/>
    <mergeCell ref="P572:Q572"/>
    <mergeCell ref="R572:U572"/>
    <mergeCell ref="V572:Y572"/>
    <mergeCell ref="Z572:AA572"/>
    <mergeCell ref="AB572:AC572"/>
    <mergeCell ref="AD572:AG572"/>
    <mergeCell ref="AH572:AK572"/>
    <mergeCell ref="AL572:AM572"/>
    <mergeCell ref="AN572:AO572"/>
    <mergeCell ref="AP572:AS572"/>
    <mergeCell ref="AT572:AW572"/>
    <mergeCell ref="AX572:AY572"/>
    <mergeCell ref="AB576:AC576"/>
    <mergeCell ref="AD576:AG576"/>
    <mergeCell ref="AH576:AK576"/>
    <mergeCell ref="AL576:AM576"/>
    <mergeCell ref="AN576:AO576"/>
    <mergeCell ref="AP576:AS576"/>
    <mergeCell ref="AT576:AW576"/>
    <mergeCell ref="AX576:AY576"/>
    <mergeCell ref="AZ574:BA574"/>
    <mergeCell ref="BB574:BE574"/>
    <mergeCell ref="BF574:BI574"/>
    <mergeCell ref="BJ574:BS574"/>
    <mergeCell ref="BT574:BU574"/>
    <mergeCell ref="BV574:BW574"/>
    <mergeCell ref="B575:C575"/>
    <mergeCell ref="D575:E575"/>
    <mergeCell ref="F575:I575"/>
    <mergeCell ref="J575:M575"/>
    <mergeCell ref="N575:O575"/>
    <mergeCell ref="P575:Q575"/>
    <mergeCell ref="R575:U575"/>
    <mergeCell ref="V575:Y575"/>
    <mergeCell ref="Z575:AA575"/>
    <mergeCell ref="AB575:AC575"/>
    <mergeCell ref="AD575:AG575"/>
    <mergeCell ref="AH575:AK575"/>
    <mergeCell ref="AL575:AM575"/>
    <mergeCell ref="AN575:AO575"/>
    <mergeCell ref="AP575:AS575"/>
    <mergeCell ref="AT575:AW575"/>
    <mergeCell ref="AX575:AY575"/>
    <mergeCell ref="AZ575:BA575"/>
    <mergeCell ref="BB575:BE575"/>
    <mergeCell ref="BF575:BI575"/>
    <mergeCell ref="BJ575:BS575"/>
    <mergeCell ref="BT575:BW575"/>
    <mergeCell ref="B574:C574"/>
    <mergeCell ref="D574:E574"/>
    <mergeCell ref="F574:I574"/>
    <mergeCell ref="J574:M574"/>
    <mergeCell ref="N574:O574"/>
    <mergeCell ref="P574:Q574"/>
    <mergeCell ref="R574:U574"/>
    <mergeCell ref="V574:Y574"/>
    <mergeCell ref="Z574:AA574"/>
    <mergeCell ref="AB574:AC574"/>
    <mergeCell ref="AD574:AG574"/>
    <mergeCell ref="AH574:AK574"/>
    <mergeCell ref="AL574:AM574"/>
    <mergeCell ref="AN574:AO574"/>
    <mergeCell ref="AP574:AS574"/>
    <mergeCell ref="AT574:AW574"/>
    <mergeCell ref="AX574:AY574"/>
    <mergeCell ref="B581:C585"/>
    <mergeCell ref="D581:Q581"/>
    <mergeCell ref="R581:AB581"/>
    <mergeCell ref="AC581:BE581"/>
    <mergeCell ref="BF581:BM581"/>
    <mergeCell ref="BN581:BP586"/>
    <mergeCell ref="BQ581:BR586"/>
    <mergeCell ref="BS581:BW581"/>
    <mergeCell ref="D582:H585"/>
    <mergeCell ref="I582:M585"/>
    <mergeCell ref="N582:Q585"/>
    <mergeCell ref="R582:T585"/>
    <mergeCell ref="U582:W585"/>
    <mergeCell ref="X582:Y585"/>
    <mergeCell ref="Z582:AB585"/>
    <mergeCell ref="AC582:AH582"/>
    <mergeCell ref="AI582:AN582"/>
    <mergeCell ref="AO582:AT582"/>
    <mergeCell ref="AU582:AZ582"/>
    <mergeCell ref="BA582:BD582"/>
    <mergeCell ref="BE582:BE586"/>
    <mergeCell ref="BF582:BH585"/>
    <mergeCell ref="BI582:BM585"/>
    <mergeCell ref="BS582:BS585"/>
    <mergeCell ref="BT582:BW585"/>
    <mergeCell ref="AC583:AC586"/>
    <mergeCell ref="AD583:AD586"/>
    <mergeCell ref="AE583:AH586"/>
    <mergeCell ref="AI583:AI586"/>
    <mergeCell ref="AJ583:AJ586"/>
    <mergeCell ref="AK583:AN586"/>
    <mergeCell ref="AO583:AO586"/>
    <mergeCell ref="AZ576:BA576"/>
    <mergeCell ref="BB576:BE576"/>
    <mergeCell ref="BF576:BI576"/>
    <mergeCell ref="BJ576:BS576"/>
    <mergeCell ref="BT576:BW576"/>
    <mergeCell ref="B578:E578"/>
    <mergeCell ref="F578:G578"/>
    <mergeCell ref="H578:I578"/>
    <mergeCell ref="J578:AF578"/>
    <mergeCell ref="AG578:AP578"/>
    <mergeCell ref="AQ578:BG578"/>
    <mergeCell ref="BH578:BN578"/>
    <mergeCell ref="BO578:BS578"/>
    <mergeCell ref="BT578:BW578"/>
    <mergeCell ref="B579:E579"/>
    <mergeCell ref="F579:G579"/>
    <mergeCell ref="H579:I579"/>
    <mergeCell ref="J579:AF579"/>
    <mergeCell ref="AG579:AP579"/>
    <mergeCell ref="AQ579:BG579"/>
    <mergeCell ref="BH579:BN579"/>
    <mergeCell ref="BO579:BS579"/>
    <mergeCell ref="BT579:BW579"/>
    <mergeCell ref="B576:C576"/>
    <mergeCell ref="D576:E576"/>
    <mergeCell ref="F576:I576"/>
    <mergeCell ref="J576:M576"/>
    <mergeCell ref="N576:O576"/>
    <mergeCell ref="P576:Q576"/>
    <mergeCell ref="R576:U576"/>
    <mergeCell ref="V576:Y576"/>
    <mergeCell ref="Z576:AA576"/>
    <mergeCell ref="BK586:BM586"/>
    <mergeCell ref="BT586:BW586"/>
    <mergeCell ref="D587:H587"/>
    <mergeCell ref="I587:M587"/>
    <mergeCell ref="N587:Q587"/>
    <mergeCell ref="R587:T587"/>
    <mergeCell ref="U587:W587"/>
    <mergeCell ref="X587:Y587"/>
    <mergeCell ref="Z587:AB587"/>
    <mergeCell ref="AE587:AH587"/>
    <mergeCell ref="AK587:AN587"/>
    <mergeCell ref="AQ587:AT587"/>
    <mergeCell ref="AW587:AZ587"/>
    <mergeCell ref="BC587:BD587"/>
    <mergeCell ref="BF587:BH587"/>
    <mergeCell ref="BI587:BJ587"/>
    <mergeCell ref="BK587:BM587"/>
    <mergeCell ref="BN587:BP587"/>
    <mergeCell ref="BQ587:BR587"/>
    <mergeCell ref="BT587:BW587"/>
    <mergeCell ref="AP583:AP586"/>
    <mergeCell ref="AQ583:AT586"/>
    <mergeCell ref="AU583:AU586"/>
    <mergeCell ref="AV583:AV586"/>
    <mergeCell ref="AW583:AZ586"/>
    <mergeCell ref="BA583:BA586"/>
    <mergeCell ref="BB583:BB586"/>
    <mergeCell ref="BC583:BD586"/>
    <mergeCell ref="D586:H586"/>
    <mergeCell ref="I586:M586"/>
    <mergeCell ref="N586:Q586"/>
    <mergeCell ref="R586:T586"/>
    <mergeCell ref="U586:W586"/>
    <mergeCell ref="X586:Y586"/>
    <mergeCell ref="Z586:AB586"/>
    <mergeCell ref="BF586:BH586"/>
    <mergeCell ref="BI586:BJ586"/>
    <mergeCell ref="BT588:BW588"/>
    <mergeCell ref="D589:H589"/>
    <mergeCell ref="I589:M589"/>
    <mergeCell ref="N589:Q589"/>
    <mergeCell ref="R589:T589"/>
    <mergeCell ref="U589:W589"/>
    <mergeCell ref="X589:Y589"/>
    <mergeCell ref="Z589:AB589"/>
    <mergeCell ref="AE589:AH589"/>
    <mergeCell ref="AK589:AN589"/>
    <mergeCell ref="AQ589:AT589"/>
    <mergeCell ref="AW589:AZ589"/>
    <mergeCell ref="BC589:BD589"/>
    <mergeCell ref="BF589:BH589"/>
    <mergeCell ref="BI589:BJ589"/>
    <mergeCell ref="BK589:BM589"/>
    <mergeCell ref="BN589:BP589"/>
    <mergeCell ref="BQ589:BR589"/>
    <mergeCell ref="BT589:BW589"/>
    <mergeCell ref="D588:H588"/>
    <mergeCell ref="I588:M588"/>
    <mergeCell ref="N588:Q588"/>
    <mergeCell ref="R588:T588"/>
    <mergeCell ref="U588:W588"/>
    <mergeCell ref="X588:Y588"/>
    <mergeCell ref="Z588:AB588"/>
    <mergeCell ref="AE588:AH588"/>
    <mergeCell ref="AK588:AN588"/>
    <mergeCell ref="AQ588:AT588"/>
    <mergeCell ref="AW588:AZ588"/>
    <mergeCell ref="BC588:BD588"/>
    <mergeCell ref="BF588:BH588"/>
    <mergeCell ref="BI588:BJ588"/>
    <mergeCell ref="BK588:BM588"/>
    <mergeCell ref="BN588:BP588"/>
    <mergeCell ref="BQ588:BR588"/>
    <mergeCell ref="BT590:BW590"/>
    <mergeCell ref="D591:H591"/>
    <mergeCell ref="I591:M591"/>
    <mergeCell ref="N591:Q591"/>
    <mergeCell ref="R591:T591"/>
    <mergeCell ref="U591:W591"/>
    <mergeCell ref="X591:Y591"/>
    <mergeCell ref="Z591:AB591"/>
    <mergeCell ref="AE591:AH591"/>
    <mergeCell ref="AK591:AN591"/>
    <mergeCell ref="AQ591:AT591"/>
    <mergeCell ref="AW591:AZ591"/>
    <mergeCell ref="BC591:BD591"/>
    <mergeCell ref="BF591:BH591"/>
    <mergeCell ref="BI591:BJ591"/>
    <mergeCell ref="BK591:BM591"/>
    <mergeCell ref="BN591:BP591"/>
    <mergeCell ref="BQ591:BR591"/>
    <mergeCell ref="BT591:BW591"/>
    <mergeCell ref="D590:H590"/>
    <mergeCell ref="I590:M590"/>
    <mergeCell ref="N590:Q590"/>
    <mergeCell ref="R590:T590"/>
    <mergeCell ref="U590:W590"/>
    <mergeCell ref="X590:Y590"/>
    <mergeCell ref="Z590:AB590"/>
    <mergeCell ref="AE590:AH590"/>
    <mergeCell ref="AK590:AN590"/>
    <mergeCell ref="AQ590:AT590"/>
    <mergeCell ref="AW590:AZ590"/>
    <mergeCell ref="BC590:BD590"/>
    <mergeCell ref="BF590:BH590"/>
    <mergeCell ref="BI590:BJ590"/>
    <mergeCell ref="BK590:BM590"/>
    <mergeCell ref="BN590:BP590"/>
    <mergeCell ref="BQ590:BR590"/>
    <mergeCell ref="BT592:BW592"/>
    <mergeCell ref="D593:H593"/>
    <mergeCell ref="I593:M593"/>
    <mergeCell ref="N593:Q593"/>
    <mergeCell ref="R593:T593"/>
    <mergeCell ref="U593:W593"/>
    <mergeCell ref="X593:Y593"/>
    <mergeCell ref="Z593:AB593"/>
    <mergeCell ref="AE593:AH593"/>
    <mergeCell ref="AK593:AN593"/>
    <mergeCell ref="AQ593:AT593"/>
    <mergeCell ref="AW593:AZ593"/>
    <mergeCell ref="BC593:BD593"/>
    <mergeCell ref="BF593:BH593"/>
    <mergeCell ref="BI593:BJ593"/>
    <mergeCell ref="BK593:BM593"/>
    <mergeCell ref="BN593:BP593"/>
    <mergeCell ref="BQ593:BR593"/>
    <mergeCell ref="BT593:BW593"/>
    <mergeCell ref="D592:H592"/>
    <mergeCell ref="I592:M592"/>
    <mergeCell ref="N592:Q592"/>
    <mergeCell ref="R592:T592"/>
    <mergeCell ref="U592:W592"/>
    <mergeCell ref="X592:Y592"/>
    <mergeCell ref="Z592:AB592"/>
    <mergeCell ref="AE592:AH592"/>
    <mergeCell ref="AK592:AN592"/>
    <mergeCell ref="AQ592:AT592"/>
    <mergeCell ref="AW592:AZ592"/>
    <mergeCell ref="BC592:BD592"/>
    <mergeCell ref="BF592:BH592"/>
    <mergeCell ref="BI592:BJ592"/>
    <mergeCell ref="BK592:BM592"/>
    <mergeCell ref="BN592:BP592"/>
    <mergeCell ref="BQ592:BR592"/>
    <mergeCell ref="BT594:BW594"/>
    <mergeCell ref="D595:H595"/>
    <mergeCell ref="I595:M595"/>
    <mergeCell ref="N595:Q595"/>
    <mergeCell ref="R595:T595"/>
    <mergeCell ref="U595:W595"/>
    <mergeCell ref="X595:Y595"/>
    <mergeCell ref="Z595:AB595"/>
    <mergeCell ref="AE595:AH595"/>
    <mergeCell ref="AK595:AN595"/>
    <mergeCell ref="AQ595:AT595"/>
    <mergeCell ref="AW595:AZ595"/>
    <mergeCell ref="BC595:BD595"/>
    <mergeCell ref="BF595:BH595"/>
    <mergeCell ref="BI595:BJ595"/>
    <mergeCell ref="BK595:BM595"/>
    <mergeCell ref="BN595:BP595"/>
    <mergeCell ref="BQ595:BR595"/>
    <mergeCell ref="BT595:BW595"/>
    <mergeCell ref="D594:H594"/>
    <mergeCell ref="I594:M594"/>
    <mergeCell ref="N594:Q594"/>
    <mergeCell ref="R594:T594"/>
    <mergeCell ref="U594:W594"/>
    <mergeCell ref="X594:Y594"/>
    <mergeCell ref="Z594:AB594"/>
    <mergeCell ref="AE594:AH594"/>
    <mergeCell ref="AK594:AN594"/>
    <mergeCell ref="AQ594:AT594"/>
    <mergeCell ref="AW594:AZ594"/>
    <mergeCell ref="BC594:BD594"/>
    <mergeCell ref="BF594:BH594"/>
    <mergeCell ref="BI594:BJ594"/>
    <mergeCell ref="BK594:BM594"/>
    <mergeCell ref="BN594:BP594"/>
    <mergeCell ref="BQ594:BR594"/>
    <mergeCell ref="BT596:BW596"/>
    <mergeCell ref="D597:H597"/>
    <mergeCell ref="I597:M597"/>
    <mergeCell ref="N597:Q597"/>
    <mergeCell ref="R597:T597"/>
    <mergeCell ref="U597:W597"/>
    <mergeCell ref="X597:Y597"/>
    <mergeCell ref="Z597:AB597"/>
    <mergeCell ref="AE597:AH597"/>
    <mergeCell ref="AK597:AN597"/>
    <mergeCell ref="AQ597:AT597"/>
    <mergeCell ref="AW597:AZ597"/>
    <mergeCell ref="BC597:BD597"/>
    <mergeCell ref="BF597:BH597"/>
    <mergeCell ref="BI597:BJ597"/>
    <mergeCell ref="BK597:BM597"/>
    <mergeCell ref="BN597:BP597"/>
    <mergeCell ref="BQ597:BR597"/>
    <mergeCell ref="BT597:BW597"/>
    <mergeCell ref="D596:H596"/>
    <mergeCell ref="I596:M596"/>
    <mergeCell ref="N596:Q596"/>
    <mergeCell ref="R596:T596"/>
    <mergeCell ref="U596:W596"/>
    <mergeCell ref="X596:Y596"/>
    <mergeCell ref="Z596:AB596"/>
    <mergeCell ref="AE596:AH596"/>
    <mergeCell ref="AK596:AN596"/>
    <mergeCell ref="AQ596:AT596"/>
    <mergeCell ref="AW596:AZ596"/>
    <mergeCell ref="BC596:BD596"/>
    <mergeCell ref="BF596:BH596"/>
    <mergeCell ref="BI596:BJ596"/>
    <mergeCell ref="BK596:BM596"/>
    <mergeCell ref="BN596:BP596"/>
    <mergeCell ref="BQ596:BR596"/>
    <mergeCell ref="BT598:BW598"/>
    <mergeCell ref="D599:H599"/>
    <mergeCell ref="I599:M599"/>
    <mergeCell ref="N599:Q599"/>
    <mergeCell ref="R599:T599"/>
    <mergeCell ref="U599:W599"/>
    <mergeCell ref="X599:Y599"/>
    <mergeCell ref="Z599:AB599"/>
    <mergeCell ref="AE599:AH599"/>
    <mergeCell ref="AK599:AN599"/>
    <mergeCell ref="AQ599:AT599"/>
    <mergeCell ref="AW599:AZ599"/>
    <mergeCell ref="BC599:BD599"/>
    <mergeCell ref="BF599:BH599"/>
    <mergeCell ref="BI599:BJ599"/>
    <mergeCell ref="BK599:BM599"/>
    <mergeCell ref="BN599:BP599"/>
    <mergeCell ref="BQ599:BR599"/>
    <mergeCell ref="BT599:BW599"/>
    <mergeCell ref="D598:H598"/>
    <mergeCell ref="I598:M598"/>
    <mergeCell ref="N598:Q598"/>
    <mergeCell ref="R598:T598"/>
    <mergeCell ref="U598:W598"/>
    <mergeCell ref="X598:Y598"/>
    <mergeCell ref="Z598:AB598"/>
    <mergeCell ref="AE598:AH598"/>
    <mergeCell ref="AK598:AN598"/>
    <mergeCell ref="AQ598:AT598"/>
    <mergeCell ref="AW598:AZ598"/>
    <mergeCell ref="BC598:BD598"/>
    <mergeCell ref="BF598:BH598"/>
    <mergeCell ref="BI598:BJ598"/>
    <mergeCell ref="BK598:BM598"/>
    <mergeCell ref="BN598:BP598"/>
    <mergeCell ref="BQ598:BR598"/>
    <mergeCell ref="BT600:BW600"/>
    <mergeCell ref="D601:H601"/>
    <mergeCell ref="I601:M601"/>
    <mergeCell ref="N601:Q601"/>
    <mergeCell ref="R601:T601"/>
    <mergeCell ref="U601:W601"/>
    <mergeCell ref="X601:Y601"/>
    <mergeCell ref="Z601:AB601"/>
    <mergeCell ref="AE601:AH601"/>
    <mergeCell ref="AK601:AN601"/>
    <mergeCell ref="AQ601:AT601"/>
    <mergeCell ref="AW601:AZ601"/>
    <mergeCell ref="BC601:BD601"/>
    <mergeCell ref="BF601:BH601"/>
    <mergeCell ref="BI601:BJ601"/>
    <mergeCell ref="BK601:BM601"/>
    <mergeCell ref="BN601:BP601"/>
    <mergeCell ref="BQ601:BR601"/>
    <mergeCell ref="BT601:BW601"/>
    <mergeCell ref="D600:H600"/>
    <mergeCell ref="I600:M600"/>
    <mergeCell ref="N600:Q600"/>
    <mergeCell ref="R600:T600"/>
    <mergeCell ref="U600:W600"/>
    <mergeCell ref="X600:Y600"/>
    <mergeCell ref="Z600:AB600"/>
    <mergeCell ref="AE600:AH600"/>
    <mergeCell ref="AK600:AN600"/>
    <mergeCell ref="AQ600:AT600"/>
    <mergeCell ref="AW600:AZ600"/>
    <mergeCell ref="BC600:BD600"/>
    <mergeCell ref="BF600:BH600"/>
    <mergeCell ref="BI600:BJ600"/>
    <mergeCell ref="BK600:BM600"/>
    <mergeCell ref="BN600:BP600"/>
    <mergeCell ref="BQ600:BR600"/>
    <mergeCell ref="BT602:BW602"/>
    <mergeCell ref="D603:H603"/>
    <mergeCell ref="I603:M603"/>
    <mergeCell ref="N603:Q603"/>
    <mergeCell ref="R603:T603"/>
    <mergeCell ref="U603:W603"/>
    <mergeCell ref="X603:Y603"/>
    <mergeCell ref="Z603:AB603"/>
    <mergeCell ref="AE603:AH603"/>
    <mergeCell ref="AK603:AN603"/>
    <mergeCell ref="AQ603:AT603"/>
    <mergeCell ref="AW603:AZ603"/>
    <mergeCell ref="BC603:BD603"/>
    <mergeCell ref="BF603:BH603"/>
    <mergeCell ref="BI603:BJ603"/>
    <mergeCell ref="BK603:BM603"/>
    <mergeCell ref="BN603:BP603"/>
    <mergeCell ref="BQ603:BR603"/>
    <mergeCell ref="BT603:BW603"/>
    <mergeCell ref="D602:H602"/>
    <mergeCell ref="I602:M602"/>
    <mergeCell ref="N602:Q602"/>
    <mergeCell ref="R602:T602"/>
    <mergeCell ref="U602:W602"/>
    <mergeCell ref="X602:Y602"/>
    <mergeCell ref="Z602:AB602"/>
    <mergeCell ref="AE602:AH602"/>
    <mergeCell ref="AK602:AN602"/>
    <mergeCell ref="AQ602:AT602"/>
    <mergeCell ref="AW602:AZ602"/>
    <mergeCell ref="BC602:BD602"/>
    <mergeCell ref="BF602:BH602"/>
    <mergeCell ref="BI602:BJ602"/>
    <mergeCell ref="BK602:BM602"/>
    <mergeCell ref="BN602:BP602"/>
    <mergeCell ref="BQ602:BR602"/>
    <mergeCell ref="BT604:BW604"/>
    <mergeCell ref="D605:H605"/>
    <mergeCell ref="I605:M605"/>
    <mergeCell ref="N605:Q605"/>
    <mergeCell ref="R605:T605"/>
    <mergeCell ref="U605:W605"/>
    <mergeCell ref="X605:Y605"/>
    <mergeCell ref="Z605:AB605"/>
    <mergeCell ref="AE605:AH605"/>
    <mergeCell ref="AK605:AN605"/>
    <mergeCell ref="AQ605:AT605"/>
    <mergeCell ref="AW605:AZ605"/>
    <mergeCell ref="BC605:BD605"/>
    <mergeCell ref="BF605:BH605"/>
    <mergeCell ref="BI605:BJ605"/>
    <mergeCell ref="BK605:BM605"/>
    <mergeCell ref="BN605:BP605"/>
    <mergeCell ref="BQ605:BR605"/>
    <mergeCell ref="BT605:BW605"/>
    <mergeCell ref="D604:H604"/>
    <mergeCell ref="I604:M604"/>
    <mergeCell ref="N604:Q604"/>
    <mergeCell ref="R604:T604"/>
    <mergeCell ref="U604:W604"/>
    <mergeCell ref="X604:Y604"/>
    <mergeCell ref="Z604:AB604"/>
    <mergeCell ref="AE604:AH604"/>
    <mergeCell ref="AK604:AN604"/>
    <mergeCell ref="AQ604:AT604"/>
    <mergeCell ref="AW604:AZ604"/>
    <mergeCell ref="BC604:BD604"/>
    <mergeCell ref="BF604:BH604"/>
    <mergeCell ref="BI604:BJ604"/>
    <mergeCell ref="BK604:BM604"/>
    <mergeCell ref="BN604:BP604"/>
    <mergeCell ref="BQ604:BR604"/>
    <mergeCell ref="BT606:BW606"/>
    <mergeCell ref="D607:H607"/>
    <mergeCell ref="I607:M607"/>
    <mergeCell ref="N607:Q607"/>
    <mergeCell ref="R607:T607"/>
    <mergeCell ref="U607:W607"/>
    <mergeCell ref="X607:Y607"/>
    <mergeCell ref="Z607:AB607"/>
    <mergeCell ref="AE607:AH607"/>
    <mergeCell ref="AK607:AN607"/>
    <mergeCell ref="AQ607:AT607"/>
    <mergeCell ref="AW607:AZ607"/>
    <mergeCell ref="BC607:BD607"/>
    <mergeCell ref="BF607:BH607"/>
    <mergeCell ref="BI607:BJ607"/>
    <mergeCell ref="BK607:BM607"/>
    <mergeCell ref="BN607:BP607"/>
    <mergeCell ref="BQ607:BR607"/>
    <mergeCell ref="BT607:BW607"/>
    <mergeCell ref="D606:H606"/>
    <mergeCell ref="I606:M606"/>
    <mergeCell ref="N606:Q606"/>
    <mergeCell ref="R606:T606"/>
    <mergeCell ref="U606:W606"/>
    <mergeCell ref="X606:Y606"/>
    <mergeCell ref="Z606:AB606"/>
    <mergeCell ref="AE606:AH606"/>
    <mergeCell ref="AK606:AN606"/>
    <mergeCell ref="AQ606:AT606"/>
    <mergeCell ref="AW606:AZ606"/>
    <mergeCell ref="BC606:BD606"/>
    <mergeCell ref="BF606:BH606"/>
    <mergeCell ref="BI606:BJ606"/>
    <mergeCell ref="BK606:BM606"/>
    <mergeCell ref="BN606:BP606"/>
    <mergeCell ref="BQ606:BR606"/>
    <mergeCell ref="BT608:BW608"/>
    <mergeCell ref="D609:H609"/>
    <mergeCell ref="I609:M609"/>
    <mergeCell ref="N609:Q609"/>
    <mergeCell ref="R609:T609"/>
    <mergeCell ref="U609:W609"/>
    <mergeCell ref="X609:Y609"/>
    <mergeCell ref="Z609:AB609"/>
    <mergeCell ref="AE609:AH609"/>
    <mergeCell ref="AK609:AN609"/>
    <mergeCell ref="AQ609:AT609"/>
    <mergeCell ref="AW609:AZ609"/>
    <mergeCell ref="BC609:BD609"/>
    <mergeCell ref="BF609:BH609"/>
    <mergeCell ref="BI609:BJ609"/>
    <mergeCell ref="BK609:BM609"/>
    <mergeCell ref="BN609:BP609"/>
    <mergeCell ref="BQ609:BR609"/>
    <mergeCell ref="BT609:BW609"/>
    <mergeCell ref="D608:H608"/>
    <mergeCell ref="I608:M608"/>
    <mergeCell ref="N608:Q608"/>
    <mergeCell ref="R608:T608"/>
    <mergeCell ref="U608:W608"/>
    <mergeCell ref="X608:Y608"/>
    <mergeCell ref="Z608:AB608"/>
    <mergeCell ref="AE608:AH608"/>
    <mergeCell ref="AK608:AN608"/>
    <mergeCell ref="AQ608:AT608"/>
    <mergeCell ref="AW608:AZ608"/>
    <mergeCell ref="BC608:BD608"/>
    <mergeCell ref="BF608:BH608"/>
    <mergeCell ref="BI608:BJ608"/>
    <mergeCell ref="BK608:BM608"/>
    <mergeCell ref="BN608:BP608"/>
    <mergeCell ref="BQ608:BR608"/>
    <mergeCell ref="BT610:BW610"/>
    <mergeCell ref="B611:BW611"/>
    <mergeCell ref="B612:BI612"/>
    <mergeCell ref="BJ612:BW613"/>
    <mergeCell ref="B613:C613"/>
    <mergeCell ref="D613:E613"/>
    <mergeCell ref="F613:I613"/>
    <mergeCell ref="J613:M613"/>
    <mergeCell ref="N613:O613"/>
    <mergeCell ref="P613:Q613"/>
    <mergeCell ref="R613:U613"/>
    <mergeCell ref="V613:Y613"/>
    <mergeCell ref="Z613:AA613"/>
    <mergeCell ref="AB613:AC613"/>
    <mergeCell ref="AD613:AG613"/>
    <mergeCell ref="AH613:AK613"/>
    <mergeCell ref="AL613:AM613"/>
    <mergeCell ref="AN613:AO613"/>
    <mergeCell ref="AP613:AS613"/>
    <mergeCell ref="AT613:AW613"/>
    <mergeCell ref="AX613:AY613"/>
    <mergeCell ref="AZ613:BA613"/>
    <mergeCell ref="BB613:BE613"/>
    <mergeCell ref="BF613:BI613"/>
    <mergeCell ref="D610:H610"/>
    <mergeCell ref="I610:M610"/>
    <mergeCell ref="N610:Q610"/>
    <mergeCell ref="R610:T610"/>
    <mergeCell ref="U610:W610"/>
    <mergeCell ref="X610:Y610"/>
    <mergeCell ref="Z610:AB610"/>
    <mergeCell ref="AE610:AH610"/>
    <mergeCell ref="AK610:AN610"/>
    <mergeCell ref="AQ610:AT610"/>
    <mergeCell ref="AW610:AZ610"/>
    <mergeCell ref="BC610:BD610"/>
    <mergeCell ref="BF610:BH610"/>
    <mergeCell ref="BI610:BJ610"/>
    <mergeCell ref="BK610:BM610"/>
    <mergeCell ref="BN610:BP610"/>
    <mergeCell ref="BQ610:BR610"/>
    <mergeCell ref="AZ614:BA614"/>
    <mergeCell ref="BB614:BE614"/>
    <mergeCell ref="BF614:BI614"/>
    <mergeCell ref="BJ614:BS614"/>
    <mergeCell ref="BT614:BW614"/>
    <mergeCell ref="B615:C615"/>
    <mergeCell ref="D615:E615"/>
    <mergeCell ref="F615:I615"/>
    <mergeCell ref="J615:M615"/>
    <mergeCell ref="N615:O615"/>
    <mergeCell ref="P615:Q615"/>
    <mergeCell ref="R615:U615"/>
    <mergeCell ref="V615:Y615"/>
    <mergeCell ref="Z615:AA615"/>
    <mergeCell ref="AB615:AC615"/>
    <mergeCell ref="AD615:AG615"/>
    <mergeCell ref="AH615:AK615"/>
    <mergeCell ref="AL615:AM615"/>
    <mergeCell ref="AN615:AO615"/>
    <mergeCell ref="AP615:AS615"/>
    <mergeCell ref="AT615:AW615"/>
    <mergeCell ref="AX615:AY615"/>
    <mergeCell ref="AZ615:BA615"/>
    <mergeCell ref="BB615:BE615"/>
    <mergeCell ref="BF615:BI615"/>
    <mergeCell ref="BJ615:BS615"/>
    <mergeCell ref="BT615:BW615"/>
    <mergeCell ref="B614:C614"/>
    <mergeCell ref="D614:E614"/>
    <mergeCell ref="F614:I614"/>
    <mergeCell ref="J614:M614"/>
    <mergeCell ref="N614:O614"/>
    <mergeCell ref="P614:Q614"/>
    <mergeCell ref="R614:U614"/>
    <mergeCell ref="V614:Y614"/>
    <mergeCell ref="Z614:AA614"/>
    <mergeCell ref="AB614:AC614"/>
    <mergeCell ref="AD614:AG614"/>
    <mergeCell ref="AH614:AK614"/>
    <mergeCell ref="AL614:AM614"/>
    <mergeCell ref="AN614:AO614"/>
    <mergeCell ref="AP614:AS614"/>
    <mergeCell ref="AT614:AW614"/>
    <mergeCell ref="AX614:AY614"/>
    <mergeCell ref="AZ616:BA616"/>
    <mergeCell ref="BB616:BE616"/>
    <mergeCell ref="BF616:BI616"/>
    <mergeCell ref="BJ616:BS616"/>
    <mergeCell ref="BT616:BW616"/>
    <mergeCell ref="B617:C617"/>
    <mergeCell ref="D617:E617"/>
    <mergeCell ref="F617:I617"/>
    <mergeCell ref="J617:M617"/>
    <mergeCell ref="N617:O617"/>
    <mergeCell ref="P617:Q617"/>
    <mergeCell ref="R617:U617"/>
    <mergeCell ref="V617:Y617"/>
    <mergeCell ref="Z617:AA617"/>
    <mergeCell ref="AB617:AC617"/>
    <mergeCell ref="AD617:AG617"/>
    <mergeCell ref="AH617:AK617"/>
    <mergeCell ref="AL617:AM617"/>
    <mergeCell ref="AN617:AO617"/>
    <mergeCell ref="AP617:AS617"/>
    <mergeCell ref="AT617:AW617"/>
    <mergeCell ref="AX617:AY617"/>
    <mergeCell ref="AZ617:BA617"/>
    <mergeCell ref="BB617:BE617"/>
    <mergeCell ref="BF617:BI617"/>
    <mergeCell ref="BJ617:BS617"/>
    <mergeCell ref="BT617:BW617"/>
    <mergeCell ref="B616:C616"/>
    <mergeCell ref="D616:E616"/>
    <mergeCell ref="F616:I616"/>
    <mergeCell ref="J616:M616"/>
    <mergeCell ref="N616:O616"/>
    <mergeCell ref="P616:Q616"/>
    <mergeCell ref="R616:U616"/>
    <mergeCell ref="V616:Y616"/>
    <mergeCell ref="Z616:AA616"/>
    <mergeCell ref="AB616:AC616"/>
    <mergeCell ref="AD616:AG616"/>
    <mergeCell ref="AH616:AK616"/>
    <mergeCell ref="AL616:AM616"/>
    <mergeCell ref="AN616:AO616"/>
    <mergeCell ref="AP616:AS616"/>
    <mergeCell ref="AT616:AW616"/>
    <mergeCell ref="AX616:AY616"/>
    <mergeCell ref="AB620:AC620"/>
    <mergeCell ref="AD620:AG620"/>
    <mergeCell ref="AH620:AK620"/>
    <mergeCell ref="AL620:AM620"/>
    <mergeCell ref="AN620:AO620"/>
    <mergeCell ref="AP620:AS620"/>
    <mergeCell ref="AT620:AW620"/>
    <mergeCell ref="AX620:AY620"/>
    <mergeCell ref="AZ618:BA618"/>
    <mergeCell ref="BB618:BE618"/>
    <mergeCell ref="BF618:BI618"/>
    <mergeCell ref="BJ618:BS618"/>
    <mergeCell ref="BT618:BU618"/>
    <mergeCell ref="BV618:BW618"/>
    <mergeCell ref="B619:C619"/>
    <mergeCell ref="D619:E619"/>
    <mergeCell ref="F619:I619"/>
    <mergeCell ref="J619:M619"/>
    <mergeCell ref="N619:O619"/>
    <mergeCell ref="P619:Q619"/>
    <mergeCell ref="R619:U619"/>
    <mergeCell ref="V619:Y619"/>
    <mergeCell ref="Z619:AA619"/>
    <mergeCell ref="AB619:AC619"/>
    <mergeCell ref="AD619:AG619"/>
    <mergeCell ref="AH619:AK619"/>
    <mergeCell ref="AL619:AM619"/>
    <mergeCell ref="AN619:AO619"/>
    <mergeCell ref="AP619:AS619"/>
    <mergeCell ref="AT619:AW619"/>
    <mergeCell ref="AX619:AY619"/>
    <mergeCell ref="AZ619:BA619"/>
    <mergeCell ref="BB619:BE619"/>
    <mergeCell ref="BF619:BI619"/>
    <mergeCell ref="BJ619:BS619"/>
    <mergeCell ref="BT619:BW619"/>
    <mergeCell ref="B618:C618"/>
    <mergeCell ref="D618:E618"/>
    <mergeCell ref="F618:I618"/>
    <mergeCell ref="J618:M618"/>
    <mergeCell ref="N618:O618"/>
    <mergeCell ref="P618:Q618"/>
    <mergeCell ref="R618:U618"/>
    <mergeCell ref="V618:Y618"/>
    <mergeCell ref="Z618:AA618"/>
    <mergeCell ref="AB618:AC618"/>
    <mergeCell ref="AD618:AG618"/>
    <mergeCell ref="AH618:AK618"/>
    <mergeCell ref="AL618:AM618"/>
    <mergeCell ref="AN618:AO618"/>
    <mergeCell ref="AP618:AS618"/>
    <mergeCell ref="AT618:AW618"/>
    <mergeCell ref="AX618:AY618"/>
    <mergeCell ref="B625:C629"/>
    <mergeCell ref="D625:Q625"/>
    <mergeCell ref="R625:AB625"/>
    <mergeCell ref="AC625:BE625"/>
    <mergeCell ref="BF625:BM625"/>
    <mergeCell ref="BN625:BP630"/>
    <mergeCell ref="BQ625:BR630"/>
    <mergeCell ref="BS625:BW625"/>
    <mergeCell ref="D626:H629"/>
    <mergeCell ref="I626:M629"/>
    <mergeCell ref="N626:Q629"/>
    <mergeCell ref="R626:T629"/>
    <mergeCell ref="U626:W629"/>
    <mergeCell ref="X626:Y629"/>
    <mergeCell ref="Z626:AB629"/>
    <mergeCell ref="AC626:AH626"/>
    <mergeCell ref="AI626:AN626"/>
    <mergeCell ref="AO626:AT626"/>
    <mergeCell ref="AU626:AZ626"/>
    <mergeCell ref="BA626:BD626"/>
    <mergeCell ref="BE626:BE630"/>
    <mergeCell ref="BF626:BH629"/>
    <mergeCell ref="BI626:BM629"/>
    <mergeCell ref="BS626:BS629"/>
    <mergeCell ref="BT626:BW629"/>
    <mergeCell ref="AC627:AC630"/>
    <mergeCell ref="AD627:AD630"/>
    <mergeCell ref="AE627:AH630"/>
    <mergeCell ref="AI627:AI630"/>
    <mergeCell ref="AJ627:AJ630"/>
    <mergeCell ref="AK627:AN630"/>
    <mergeCell ref="AO627:AO630"/>
    <mergeCell ref="AZ620:BA620"/>
    <mergeCell ref="BB620:BE620"/>
    <mergeCell ref="BF620:BI620"/>
    <mergeCell ref="BJ620:BS620"/>
    <mergeCell ref="BT620:BW620"/>
    <mergeCell ref="B622:E622"/>
    <mergeCell ref="F622:G622"/>
    <mergeCell ref="H622:I622"/>
    <mergeCell ref="J622:AF622"/>
    <mergeCell ref="AG622:AP622"/>
    <mergeCell ref="AQ622:BG622"/>
    <mergeCell ref="BH622:BN622"/>
    <mergeCell ref="BO622:BS622"/>
    <mergeCell ref="BT622:BW622"/>
    <mergeCell ref="B623:E623"/>
    <mergeCell ref="F623:G623"/>
    <mergeCell ref="H623:I623"/>
    <mergeCell ref="J623:AF623"/>
    <mergeCell ref="AG623:AP623"/>
    <mergeCell ref="AQ623:BG623"/>
    <mergeCell ref="BH623:BN623"/>
    <mergeCell ref="BO623:BS623"/>
    <mergeCell ref="BT623:BW623"/>
    <mergeCell ref="B620:C620"/>
    <mergeCell ref="D620:E620"/>
    <mergeCell ref="F620:I620"/>
    <mergeCell ref="J620:M620"/>
    <mergeCell ref="N620:O620"/>
    <mergeCell ref="P620:Q620"/>
    <mergeCell ref="R620:U620"/>
    <mergeCell ref="V620:Y620"/>
    <mergeCell ref="Z620:AA620"/>
    <mergeCell ref="BK630:BM630"/>
    <mergeCell ref="BT630:BW630"/>
    <mergeCell ref="D631:H631"/>
    <mergeCell ref="I631:M631"/>
    <mergeCell ref="N631:Q631"/>
    <mergeCell ref="R631:T631"/>
    <mergeCell ref="U631:W631"/>
    <mergeCell ref="X631:Y631"/>
    <mergeCell ref="Z631:AB631"/>
    <mergeCell ref="AE631:AH631"/>
    <mergeCell ref="AK631:AN631"/>
    <mergeCell ref="AQ631:AT631"/>
    <mergeCell ref="AW631:AZ631"/>
    <mergeCell ref="BC631:BD631"/>
    <mergeCell ref="BF631:BH631"/>
    <mergeCell ref="BI631:BJ631"/>
    <mergeCell ref="BK631:BM631"/>
    <mergeCell ref="BN631:BP631"/>
    <mergeCell ref="BQ631:BR631"/>
    <mergeCell ref="BT631:BW631"/>
    <mergeCell ref="AP627:AP630"/>
    <mergeCell ref="AQ627:AT630"/>
    <mergeCell ref="AU627:AU630"/>
    <mergeCell ref="AV627:AV630"/>
    <mergeCell ref="AW627:AZ630"/>
    <mergeCell ref="BA627:BA630"/>
    <mergeCell ref="BB627:BB630"/>
    <mergeCell ref="BC627:BD630"/>
    <mergeCell ref="D630:H630"/>
    <mergeCell ref="I630:M630"/>
    <mergeCell ref="N630:Q630"/>
    <mergeCell ref="R630:T630"/>
    <mergeCell ref="U630:W630"/>
    <mergeCell ref="X630:Y630"/>
    <mergeCell ref="Z630:AB630"/>
    <mergeCell ref="BF630:BH630"/>
    <mergeCell ref="BI630:BJ630"/>
    <mergeCell ref="BT632:BW632"/>
    <mergeCell ref="D633:H633"/>
    <mergeCell ref="I633:M633"/>
    <mergeCell ref="N633:Q633"/>
    <mergeCell ref="R633:T633"/>
    <mergeCell ref="U633:W633"/>
    <mergeCell ref="X633:Y633"/>
    <mergeCell ref="Z633:AB633"/>
    <mergeCell ref="AE633:AH633"/>
    <mergeCell ref="AK633:AN633"/>
    <mergeCell ref="AQ633:AT633"/>
    <mergeCell ref="AW633:AZ633"/>
    <mergeCell ref="BC633:BD633"/>
    <mergeCell ref="BF633:BH633"/>
    <mergeCell ref="BI633:BJ633"/>
    <mergeCell ref="BK633:BM633"/>
    <mergeCell ref="BN633:BP633"/>
    <mergeCell ref="BQ633:BR633"/>
    <mergeCell ref="BT633:BW633"/>
    <mergeCell ref="D632:H632"/>
    <mergeCell ref="I632:M632"/>
    <mergeCell ref="N632:Q632"/>
    <mergeCell ref="R632:T632"/>
    <mergeCell ref="U632:W632"/>
    <mergeCell ref="X632:Y632"/>
    <mergeCell ref="Z632:AB632"/>
    <mergeCell ref="AE632:AH632"/>
    <mergeCell ref="AK632:AN632"/>
    <mergeCell ref="AQ632:AT632"/>
    <mergeCell ref="AW632:AZ632"/>
    <mergeCell ref="BC632:BD632"/>
    <mergeCell ref="BF632:BH632"/>
    <mergeCell ref="BI632:BJ632"/>
    <mergeCell ref="BK632:BM632"/>
    <mergeCell ref="BN632:BP632"/>
    <mergeCell ref="BQ632:BR632"/>
    <mergeCell ref="BT634:BW634"/>
    <mergeCell ref="D635:H635"/>
    <mergeCell ref="I635:M635"/>
    <mergeCell ref="N635:Q635"/>
    <mergeCell ref="R635:T635"/>
    <mergeCell ref="U635:W635"/>
    <mergeCell ref="X635:Y635"/>
    <mergeCell ref="Z635:AB635"/>
    <mergeCell ref="AE635:AH635"/>
    <mergeCell ref="AK635:AN635"/>
    <mergeCell ref="AQ635:AT635"/>
    <mergeCell ref="AW635:AZ635"/>
    <mergeCell ref="BC635:BD635"/>
    <mergeCell ref="BF635:BH635"/>
    <mergeCell ref="BI635:BJ635"/>
    <mergeCell ref="BK635:BM635"/>
    <mergeCell ref="BN635:BP635"/>
    <mergeCell ref="BQ635:BR635"/>
    <mergeCell ref="BT635:BW635"/>
    <mergeCell ref="D634:H634"/>
    <mergeCell ref="I634:M634"/>
    <mergeCell ref="N634:Q634"/>
    <mergeCell ref="R634:T634"/>
    <mergeCell ref="U634:W634"/>
    <mergeCell ref="X634:Y634"/>
    <mergeCell ref="Z634:AB634"/>
    <mergeCell ref="AE634:AH634"/>
    <mergeCell ref="AK634:AN634"/>
    <mergeCell ref="AQ634:AT634"/>
    <mergeCell ref="AW634:AZ634"/>
    <mergeCell ref="BC634:BD634"/>
    <mergeCell ref="BF634:BH634"/>
    <mergeCell ref="BI634:BJ634"/>
    <mergeCell ref="BK634:BM634"/>
    <mergeCell ref="BN634:BP634"/>
    <mergeCell ref="BQ634:BR634"/>
    <mergeCell ref="BT636:BW636"/>
    <mergeCell ref="D637:H637"/>
    <mergeCell ref="I637:M637"/>
    <mergeCell ref="N637:Q637"/>
    <mergeCell ref="R637:T637"/>
    <mergeCell ref="U637:W637"/>
    <mergeCell ref="X637:Y637"/>
    <mergeCell ref="Z637:AB637"/>
    <mergeCell ref="AE637:AH637"/>
    <mergeCell ref="AK637:AN637"/>
    <mergeCell ref="AQ637:AT637"/>
    <mergeCell ref="AW637:AZ637"/>
    <mergeCell ref="BC637:BD637"/>
    <mergeCell ref="BF637:BH637"/>
    <mergeCell ref="BI637:BJ637"/>
    <mergeCell ref="BK637:BM637"/>
    <mergeCell ref="BN637:BP637"/>
    <mergeCell ref="BQ637:BR637"/>
    <mergeCell ref="BT637:BW637"/>
    <mergeCell ref="D636:H636"/>
    <mergeCell ref="I636:M636"/>
    <mergeCell ref="N636:Q636"/>
    <mergeCell ref="R636:T636"/>
    <mergeCell ref="U636:W636"/>
    <mergeCell ref="X636:Y636"/>
    <mergeCell ref="Z636:AB636"/>
    <mergeCell ref="AE636:AH636"/>
    <mergeCell ref="AK636:AN636"/>
    <mergeCell ref="AQ636:AT636"/>
    <mergeCell ref="AW636:AZ636"/>
    <mergeCell ref="BC636:BD636"/>
    <mergeCell ref="BF636:BH636"/>
    <mergeCell ref="BI636:BJ636"/>
    <mergeCell ref="BK636:BM636"/>
    <mergeCell ref="BN636:BP636"/>
    <mergeCell ref="BQ636:BR636"/>
    <mergeCell ref="BT638:BW638"/>
    <mergeCell ref="D639:H639"/>
    <mergeCell ref="I639:M639"/>
    <mergeCell ref="N639:Q639"/>
    <mergeCell ref="R639:T639"/>
    <mergeCell ref="U639:W639"/>
    <mergeCell ref="X639:Y639"/>
    <mergeCell ref="Z639:AB639"/>
    <mergeCell ref="AE639:AH639"/>
    <mergeCell ref="AK639:AN639"/>
    <mergeCell ref="AQ639:AT639"/>
    <mergeCell ref="AW639:AZ639"/>
    <mergeCell ref="BC639:BD639"/>
    <mergeCell ref="BF639:BH639"/>
    <mergeCell ref="BI639:BJ639"/>
    <mergeCell ref="BK639:BM639"/>
    <mergeCell ref="BN639:BP639"/>
    <mergeCell ref="BQ639:BR639"/>
    <mergeCell ref="BT639:BW639"/>
    <mergeCell ref="D638:H638"/>
    <mergeCell ref="I638:M638"/>
    <mergeCell ref="N638:Q638"/>
    <mergeCell ref="R638:T638"/>
    <mergeCell ref="U638:W638"/>
    <mergeCell ref="X638:Y638"/>
    <mergeCell ref="Z638:AB638"/>
    <mergeCell ref="AE638:AH638"/>
    <mergeCell ref="AK638:AN638"/>
    <mergeCell ref="AQ638:AT638"/>
    <mergeCell ref="AW638:AZ638"/>
    <mergeCell ref="BC638:BD638"/>
    <mergeCell ref="BF638:BH638"/>
    <mergeCell ref="BI638:BJ638"/>
    <mergeCell ref="BK638:BM638"/>
    <mergeCell ref="BN638:BP638"/>
    <mergeCell ref="BQ638:BR638"/>
    <mergeCell ref="BT640:BW640"/>
    <mergeCell ref="D641:H641"/>
    <mergeCell ref="I641:M641"/>
    <mergeCell ref="N641:Q641"/>
    <mergeCell ref="R641:T641"/>
    <mergeCell ref="U641:W641"/>
    <mergeCell ref="X641:Y641"/>
    <mergeCell ref="Z641:AB641"/>
    <mergeCell ref="AE641:AH641"/>
    <mergeCell ref="AK641:AN641"/>
    <mergeCell ref="AQ641:AT641"/>
    <mergeCell ref="AW641:AZ641"/>
    <mergeCell ref="BC641:BD641"/>
    <mergeCell ref="BF641:BH641"/>
    <mergeCell ref="BI641:BJ641"/>
    <mergeCell ref="BK641:BM641"/>
    <mergeCell ref="BN641:BP641"/>
    <mergeCell ref="BQ641:BR641"/>
    <mergeCell ref="BT641:BW641"/>
    <mergeCell ref="D640:H640"/>
    <mergeCell ref="I640:M640"/>
    <mergeCell ref="N640:Q640"/>
    <mergeCell ref="R640:T640"/>
    <mergeCell ref="U640:W640"/>
    <mergeCell ref="X640:Y640"/>
    <mergeCell ref="Z640:AB640"/>
    <mergeCell ref="AE640:AH640"/>
    <mergeCell ref="AK640:AN640"/>
    <mergeCell ref="AQ640:AT640"/>
    <mergeCell ref="AW640:AZ640"/>
    <mergeCell ref="BC640:BD640"/>
    <mergeCell ref="BF640:BH640"/>
    <mergeCell ref="BI640:BJ640"/>
    <mergeCell ref="BK640:BM640"/>
    <mergeCell ref="BN640:BP640"/>
    <mergeCell ref="BQ640:BR640"/>
    <mergeCell ref="BT642:BW642"/>
    <mergeCell ref="D643:H643"/>
    <mergeCell ref="I643:M643"/>
    <mergeCell ref="N643:Q643"/>
    <mergeCell ref="R643:T643"/>
    <mergeCell ref="U643:W643"/>
    <mergeCell ref="X643:Y643"/>
    <mergeCell ref="Z643:AB643"/>
    <mergeCell ref="AE643:AH643"/>
    <mergeCell ref="AK643:AN643"/>
    <mergeCell ref="AQ643:AT643"/>
    <mergeCell ref="AW643:AZ643"/>
    <mergeCell ref="BC643:BD643"/>
    <mergeCell ref="BF643:BH643"/>
    <mergeCell ref="BI643:BJ643"/>
    <mergeCell ref="BK643:BM643"/>
    <mergeCell ref="BN643:BP643"/>
    <mergeCell ref="BQ643:BR643"/>
    <mergeCell ref="BT643:BW643"/>
    <mergeCell ref="D642:H642"/>
    <mergeCell ref="I642:M642"/>
    <mergeCell ref="N642:Q642"/>
    <mergeCell ref="R642:T642"/>
    <mergeCell ref="U642:W642"/>
    <mergeCell ref="X642:Y642"/>
    <mergeCell ref="Z642:AB642"/>
    <mergeCell ref="AE642:AH642"/>
    <mergeCell ref="AK642:AN642"/>
    <mergeCell ref="AQ642:AT642"/>
    <mergeCell ref="AW642:AZ642"/>
    <mergeCell ref="BC642:BD642"/>
    <mergeCell ref="BF642:BH642"/>
    <mergeCell ref="BI642:BJ642"/>
    <mergeCell ref="BK642:BM642"/>
    <mergeCell ref="BN642:BP642"/>
    <mergeCell ref="BQ642:BR642"/>
    <mergeCell ref="BT644:BW644"/>
    <mergeCell ref="D645:H645"/>
    <mergeCell ref="I645:M645"/>
    <mergeCell ref="N645:Q645"/>
    <mergeCell ref="R645:T645"/>
    <mergeCell ref="U645:W645"/>
    <mergeCell ref="X645:Y645"/>
    <mergeCell ref="Z645:AB645"/>
    <mergeCell ref="AE645:AH645"/>
    <mergeCell ref="AK645:AN645"/>
    <mergeCell ref="AQ645:AT645"/>
    <mergeCell ref="AW645:AZ645"/>
    <mergeCell ref="BC645:BD645"/>
    <mergeCell ref="BF645:BH645"/>
    <mergeCell ref="BI645:BJ645"/>
    <mergeCell ref="BK645:BM645"/>
    <mergeCell ref="BN645:BP645"/>
    <mergeCell ref="BQ645:BR645"/>
    <mergeCell ref="BT645:BW645"/>
    <mergeCell ref="D644:H644"/>
    <mergeCell ref="I644:M644"/>
    <mergeCell ref="N644:Q644"/>
    <mergeCell ref="R644:T644"/>
    <mergeCell ref="U644:W644"/>
    <mergeCell ref="X644:Y644"/>
    <mergeCell ref="Z644:AB644"/>
    <mergeCell ref="AE644:AH644"/>
    <mergeCell ref="AK644:AN644"/>
    <mergeCell ref="AQ644:AT644"/>
    <mergeCell ref="AW644:AZ644"/>
    <mergeCell ref="BC644:BD644"/>
    <mergeCell ref="BF644:BH644"/>
    <mergeCell ref="BI644:BJ644"/>
    <mergeCell ref="BK644:BM644"/>
    <mergeCell ref="BN644:BP644"/>
    <mergeCell ref="BQ644:BR644"/>
    <mergeCell ref="BT646:BW646"/>
    <mergeCell ref="D647:H647"/>
    <mergeCell ref="I647:M647"/>
    <mergeCell ref="N647:Q647"/>
    <mergeCell ref="R647:T647"/>
    <mergeCell ref="U647:W647"/>
    <mergeCell ref="X647:Y647"/>
    <mergeCell ref="Z647:AB647"/>
    <mergeCell ref="AE647:AH647"/>
    <mergeCell ref="AK647:AN647"/>
    <mergeCell ref="AQ647:AT647"/>
    <mergeCell ref="AW647:AZ647"/>
    <mergeCell ref="BC647:BD647"/>
    <mergeCell ref="BF647:BH647"/>
    <mergeCell ref="BI647:BJ647"/>
    <mergeCell ref="BK647:BM647"/>
    <mergeCell ref="BN647:BP647"/>
    <mergeCell ref="BQ647:BR647"/>
    <mergeCell ref="BT647:BW647"/>
    <mergeCell ref="D646:H646"/>
    <mergeCell ref="I646:M646"/>
    <mergeCell ref="N646:Q646"/>
    <mergeCell ref="R646:T646"/>
    <mergeCell ref="U646:W646"/>
    <mergeCell ref="X646:Y646"/>
    <mergeCell ref="Z646:AB646"/>
    <mergeCell ref="AE646:AH646"/>
    <mergeCell ref="AK646:AN646"/>
    <mergeCell ref="AQ646:AT646"/>
    <mergeCell ref="AW646:AZ646"/>
    <mergeCell ref="BC646:BD646"/>
    <mergeCell ref="BF646:BH646"/>
    <mergeCell ref="BI646:BJ646"/>
    <mergeCell ref="BK646:BM646"/>
    <mergeCell ref="BN646:BP646"/>
    <mergeCell ref="BQ646:BR646"/>
    <mergeCell ref="BT648:BW648"/>
    <mergeCell ref="D649:H649"/>
    <mergeCell ref="I649:M649"/>
    <mergeCell ref="N649:Q649"/>
    <mergeCell ref="R649:T649"/>
    <mergeCell ref="U649:W649"/>
    <mergeCell ref="X649:Y649"/>
    <mergeCell ref="Z649:AB649"/>
    <mergeCell ref="AE649:AH649"/>
    <mergeCell ref="AK649:AN649"/>
    <mergeCell ref="AQ649:AT649"/>
    <mergeCell ref="AW649:AZ649"/>
    <mergeCell ref="BC649:BD649"/>
    <mergeCell ref="BF649:BH649"/>
    <mergeCell ref="BI649:BJ649"/>
    <mergeCell ref="BK649:BM649"/>
    <mergeCell ref="BN649:BP649"/>
    <mergeCell ref="BQ649:BR649"/>
    <mergeCell ref="BT649:BW649"/>
    <mergeCell ref="D648:H648"/>
    <mergeCell ref="I648:M648"/>
    <mergeCell ref="N648:Q648"/>
    <mergeCell ref="R648:T648"/>
    <mergeCell ref="U648:W648"/>
    <mergeCell ref="X648:Y648"/>
    <mergeCell ref="Z648:AB648"/>
    <mergeCell ref="AE648:AH648"/>
    <mergeCell ref="AK648:AN648"/>
    <mergeCell ref="AQ648:AT648"/>
    <mergeCell ref="AW648:AZ648"/>
    <mergeCell ref="BC648:BD648"/>
    <mergeCell ref="BF648:BH648"/>
    <mergeCell ref="BI648:BJ648"/>
    <mergeCell ref="BK648:BM648"/>
    <mergeCell ref="BN648:BP648"/>
    <mergeCell ref="BQ648:BR648"/>
    <mergeCell ref="BT650:BW650"/>
    <mergeCell ref="D651:H651"/>
    <mergeCell ref="I651:M651"/>
    <mergeCell ref="N651:Q651"/>
    <mergeCell ref="R651:T651"/>
    <mergeCell ref="U651:W651"/>
    <mergeCell ref="X651:Y651"/>
    <mergeCell ref="Z651:AB651"/>
    <mergeCell ref="AE651:AH651"/>
    <mergeCell ref="AK651:AN651"/>
    <mergeCell ref="AQ651:AT651"/>
    <mergeCell ref="AW651:AZ651"/>
    <mergeCell ref="BC651:BD651"/>
    <mergeCell ref="BF651:BH651"/>
    <mergeCell ref="BI651:BJ651"/>
    <mergeCell ref="BK651:BM651"/>
    <mergeCell ref="BN651:BP651"/>
    <mergeCell ref="BQ651:BR651"/>
    <mergeCell ref="BT651:BW651"/>
    <mergeCell ref="D650:H650"/>
    <mergeCell ref="I650:M650"/>
    <mergeCell ref="N650:Q650"/>
    <mergeCell ref="R650:T650"/>
    <mergeCell ref="U650:W650"/>
    <mergeCell ref="X650:Y650"/>
    <mergeCell ref="Z650:AB650"/>
    <mergeCell ref="AE650:AH650"/>
    <mergeCell ref="AK650:AN650"/>
    <mergeCell ref="AQ650:AT650"/>
    <mergeCell ref="AW650:AZ650"/>
    <mergeCell ref="BC650:BD650"/>
    <mergeCell ref="BF650:BH650"/>
    <mergeCell ref="BI650:BJ650"/>
    <mergeCell ref="BK650:BM650"/>
    <mergeCell ref="BN650:BP650"/>
    <mergeCell ref="BQ650:BR650"/>
    <mergeCell ref="BT652:BW652"/>
    <mergeCell ref="D653:H653"/>
    <mergeCell ref="I653:M653"/>
    <mergeCell ref="N653:Q653"/>
    <mergeCell ref="R653:T653"/>
    <mergeCell ref="U653:W653"/>
    <mergeCell ref="X653:Y653"/>
    <mergeCell ref="Z653:AB653"/>
    <mergeCell ref="AE653:AH653"/>
    <mergeCell ref="AK653:AN653"/>
    <mergeCell ref="AQ653:AT653"/>
    <mergeCell ref="AW653:AZ653"/>
    <mergeCell ref="BC653:BD653"/>
    <mergeCell ref="BF653:BH653"/>
    <mergeCell ref="BI653:BJ653"/>
    <mergeCell ref="BK653:BM653"/>
    <mergeCell ref="BN653:BP653"/>
    <mergeCell ref="BQ653:BR653"/>
    <mergeCell ref="BT653:BW653"/>
    <mergeCell ref="D652:H652"/>
    <mergeCell ref="I652:M652"/>
    <mergeCell ref="N652:Q652"/>
    <mergeCell ref="R652:T652"/>
    <mergeCell ref="U652:W652"/>
    <mergeCell ref="X652:Y652"/>
    <mergeCell ref="Z652:AB652"/>
    <mergeCell ref="AE652:AH652"/>
    <mergeCell ref="AK652:AN652"/>
    <mergeCell ref="AQ652:AT652"/>
    <mergeCell ref="AW652:AZ652"/>
    <mergeCell ref="BC652:BD652"/>
    <mergeCell ref="BF652:BH652"/>
    <mergeCell ref="BI652:BJ652"/>
    <mergeCell ref="BK652:BM652"/>
    <mergeCell ref="BN652:BP652"/>
    <mergeCell ref="BQ652:BR652"/>
    <mergeCell ref="BT654:BW654"/>
    <mergeCell ref="B655:BW655"/>
    <mergeCell ref="B656:BI656"/>
    <mergeCell ref="BJ656:BW657"/>
    <mergeCell ref="B657:C657"/>
    <mergeCell ref="D657:E657"/>
    <mergeCell ref="F657:I657"/>
    <mergeCell ref="J657:M657"/>
    <mergeCell ref="N657:O657"/>
    <mergeCell ref="P657:Q657"/>
    <mergeCell ref="R657:U657"/>
    <mergeCell ref="V657:Y657"/>
    <mergeCell ref="Z657:AA657"/>
    <mergeCell ref="AB657:AC657"/>
    <mergeCell ref="AD657:AG657"/>
    <mergeCell ref="AH657:AK657"/>
    <mergeCell ref="AL657:AM657"/>
    <mergeCell ref="AN657:AO657"/>
    <mergeCell ref="AP657:AS657"/>
    <mergeCell ref="AT657:AW657"/>
    <mergeCell ref="AX657:AY657"/>
    <mergeCell ref="AZ657:BA657"/>
    <mergeCell ref="BB657:BE657"/>
    <mergeCell ref="BF657:BI657"/>
    <mergeCell ref="D654:H654"/>
    <mergeCell ref="I654:M654"/>
    <mergeCell ref="N654:Q654"/>
    <mergeCell ref="R654:T654"/>
    <mergeCell ref="U654:W654"/>
    <mergeCell ref="X654:Y654"/>
    <mergeCell ref="Z654:AB654"/>
    <mergeCell ref="AE654:AH654"/>
    <mergeCell ref="AK654:AN654"/>
    <mergeCell ref="AQ654:AT654"/>
    <mergeCell ref="AW654:AZ654"/>
    <mergeCell ref="BC654:BD654"/>
    <mergeCell ref="BF654:BH654"/>
    <mergeCell ref="BI654:BJ654"/>
    <mergeCell ref="BK654:BM654"/>
    <mergeCell ref="BN654:BP654"/>
    <mergeCell ref="BQ654:BR654"/>
    <mergeCell ref="AZ658:BA658"/>
    <mergeCell ref="BB658:BE658"/>
    <mergeCell ref="BF658:BI658"/>
    <mergeCell ref="BJ658:BS658"/>
    <mergeCell ref="BT658:BW658"/>
    <mergeCell ref="B659:C659"/>
    <mergeCell ref="D659:E659"/>
    <mergeCell ref="F659:I659"/>
    <mergeCell ref="J659:M659"/>
    <mergeCell ref="N659:O659"/>
    <mergeCell ref="P659:Q659"/>
    <mergeCell ref="R659:U659"/>
    <mergeCell ref="V659:Y659"/>
    <mergeCell ref="Z659:AA659"/>
    <mergeCell ref="AB659:AC659"/>
    <mergeCell ref="AD659:AG659"/>
    <mergeCell ref="AH659:AK659"/>
    <mergeCell ref="AL659:AM659"/>
    <mergeCell ref="AN659:AO659"/>
    <mergeCell ref="AP659:AS659"/>
    <mergeCell ref="AT659:AW659"/>
    <mergeCell ref="AX659:AY659"/>
    <mergeCell ref="AZ659:BA659"/>
    <mergeCell ref="BB659:BE659"/>
    <mergeCell ref="BF659:BI659"/>
    <mergeCell ref="BJ659:BS659"/>
    <mergeCell ref="BT659:BW659"/>
    <mergeCell ref="B658:C658"/>
    <mergeCell ref="D658:E658"/>
    <mergeCell ref="F658:I658"/>
    <mergeCell ref="J658:M658"/>
    <mergeCell ref="N658:O658"/>
    <mergeCell ref="P658:Q658"/>
    <mergeCell ref="R658:U658"/>
    <mergeCell ref="V658:Y658"/>
    <mergeCell ref="Z658:AA658"/>
    <mergeCell ref="AB658:AC658"/>
    <mergeCell ref="AD658:AG658"/>
    <mergeCell ref="AH658:AK658"/>
    <mergeCell ref="AL658:AM658"/>
    <mergeCell ref="AN658:AO658"/>
    <mergeCell ref="AP658:AS658"/>
    <mergeCell ref="AT658:AW658"/>
    <mergeCell ref="AX658:AY658"/>
    <mergeCell ref="AZ660:BA660"/>
    <mergeCell ref="BB660:BE660"/>
    <mergeCell ref="BF660:BI660"/>
    <mergeCell ref="BJ660:BS660"/>
    <mergeCell ref="BT660:BW660"/>
    <mergeCell ref="B661:C661"/>
    <mergeCell ref="D661:E661"/>
    <mergeCell ref="F661:I661"/>
    <mergeCell ref="J661:M661"/>
    <mergeCell ref="N661:O661"/>
    <mergeCell ref="P661:Q661"/>
    <mergeCell ref="R661:U661"/>
    <mergeCell ref="V661:Y661"/>
    <mergeCell ref="Z661:AA661"/>
    <mergeCell ref="AB661:AC661"/>
    <mergeCell ref="AD661:AG661"/>
    <mergeCell ref="AH661:AK661"/>
    <mergeCell ref="AL661:AM661"/>
    <mergeCell ref="AN661:AO661"/>
    <mergeCell ref="AP661:AS661"/>
    <mergeCell ref="AT661:AW661"/>
    <mergeCell ref="AX661:AY661"/>
    <mergeCell ref="AZ661:BA661"/>
    <mergeCell ref="BB661:BE661"/>
    <mergeCell ref="BF661:BI661"/>
    <mergeCell ref="BJ661:BS661"/>
    <mergeCell ref="BT661:BW661"/>
    <mergeCell ref="B660:C660"/>
    <mergeCell ref="D660:E660"/>
    <mergeCell ref="F660:I660"/>
    <mergeCell ref="J660:M660"/>
    <mergeCell ref="N660:O660"/>
    <mergeCell ref="P660:Q660"/>
    <mergeCell ref="R660:U660"/>
    <mergeCell ref="V660:Y660"/>
    <mergeCell ref="Z660:AA660"/>
    <mergeCell ref="AB660:AC660"/>
    <mergeCell ref="AD660:AG660"/>
    <mergeCell ref="AH660:AK660"/>
    <mergeCell ref="AL660:AM660"/>
    <mergeCell ref="AN660:AO660"/>
    <mergeCell ref="AP660:AS660"/>
    <mergeCell ref="AT660:AW660"/>
    <mergeCell ref="AX660:AY660"/>
    <mergeCell ref="AB664:AC664"/>
    <mergeCell ref="AD664:AG664"/>
    <mergeCell ref="AH664:AK664"/>
    <mergeCell ref="AL664:AM664"/>
    <mergeCell ref="AN664:AO664"/>
    <mergeCell ref="AP664:AS664"/>
    <mergeCell ref="AT664:AW664"/>
    <mergeCell ref="AX664:AY664"/>
    <mergeCell ref="AZ662:BA662"/>
    <mergeCell ref="BB662:BE662"/>
    <mergeCell ref="BF662:BI662"/>
    <mergeCell ref="BJ662:BS662"/>
    <mergeCell ref="BT662:BU662"/>
    <mergeCell ref="BV662:BW662"/>
    <mergeCell ref="B663:C663"/>
    <mergeCell ref="D663:E663"/>
    <mergeCell ref="F663:I663"/>
    <mergeCell ref="J663:M663"/>
    <mergeCell ref="N663:O663"/>
    <mergeCell ref="P663:Q663"/>
    <mergeCell ref="R663:U663"/>
    <mergeCell ref="V663:Y663"/>
    <mergeCell ref="Z663:AA663"/>
    <mergeCell ref="AB663:AC663"/>
    <mergeCell ref="AD663:AG663"/>
    <mergeCell ref="AH663:AK663"/>
    <mergeCell ref="AL663:AM663"/>
    <mergeCell ref="AN663:AO663"/>
    <mergeCell ref="AP663:AS663"/>
    <mergeCell ref="AT663:AW663"/>
    <mergeCell ref="AX663:AY663"/>
    <mergeCell ref="AZ663:BA663"/>
    <mergeCell ref="BB663:BE663"/>
    <mergeCell ref="BF663:BI663"/>
    <mergeCell ref="BJ663:BS663"/>
    <mergeCell ref="BT663:BW663"/>
    <mergeCell ref="B662:C662"/>
    <mergeCell ref="D662:E662"/>
    <mergeCell ref="F662:I662"/>
    <mergeCell ref="J662:M662"/>
    <mergeCell ref="N662:O662"/>
    <mergeCell ref="P662:Q662"/>
    <mergeCell ref="R662:U662"/>
    <mergeCell ref="V662:Y662"/>
    <mergeCell ref="Z662:AA662"/>
    <mergeCell ref="AB662:AC662"/>
    <mergeCell ref="AD662:AG662"/>
    <mergeCell ref="AH662:AK662"/>
    <mergeCell ref="AL662:AM662"/>
    <mergeCell ref="AN662:AO662"/>
    <mergeCell ref="AP662:AS662"/>
    <mergeCell ref="AT662:AW662"/>
    <mergeCell ref="AX662:AY662"/>
    <mergeCell ref="B669:C673"/>
    <mergeCell ref="D669:Q669"/>
    <mergeCell ref="R669:AB669"/>
    <mergeCell ref="AC669:BE669"/>
    <mergeCell ref="BF669:BM669"/>
    <mergeCell ref="BN669:BP674"/>
    <mergeCell ref="BQ669:BR674"/>
    <mergeCell ref="BS669:BW669"/>
    <mergeCell ref="D670:H673"/>
    <mergeCell ref="I670:M673"/>
    <mergeCell ref="N670:Q673"/>
    <mergeCell ref="R670:T673"/>
    <mergeCell ref="U670:W673"/>
    <mergeCell ref="X670:Y673"/>
    <mergeCell ref="Z670:AB673"/>
    <mergeCell ref="AC670:AH670"/>
    <mergeCell ref="AI670:AN670"/>
    <mergeCell ref="AO670:AT670"/>
    <mergeCell ref="AU670:AZ670"/>
    <mergeCell ref="BA670:BD670"/>
    <mergeCell ref="BE670:BE674"/>
    <mergeCell ref="BF670:BH673"/>
    <mergeCell ref="BI670:BM673"/>
    <mergeCell ref="BS670:BS673"/>
    <mergeCell ref="BT670:BW673"/>
    <mergeCell ref="AC671:AC674"/>
    <mergeCell ref="AD671:AD674"/>
    <mergeCell ref="AE671:AH674"/>
    <mergeCell ref="AI671:AI674"/>
    <mergeCell ref="AJ671:AJ674"/>
    <mergeCell ref="AK671:AN674"/>
    <mergeCell ref="AO671:AO674"/>
    <mergeCell ref="AZ664:BA664"/>
    <mergeCell ref="BB664:BE664"/>
    <mergeCell ref="BF664:BI664"/>
    <mergeCell ref="BJ664:BS664"/>
    <mergeCell ref="BT664:BW664"/>
    <mergeCell ref="B666:E666"/>
    <mergeCell ref="F666:G666"/>
    <mergeCell ref="H666:I666"/>
    <mergeCell ref="J666:AF666"/>
    <mergeCell ref="AG666:AP666"/>
    <mergeCell ref="AQ666:BG666"/>
    <mergeCell ref="BH666:BN666"/>
    <mergeCell ref="BO666:BS666"/>
    <mergeCell ref="BT666:BW666"/>
    <mergeCell ref="B667:E667"/>
    <mergeCell ref="F667:G667"/>
    <mergeCell ref="H667:I667"/>
    <mergeCell ref="J667:AF667"/>
    <mergeCell ref="AG667:AP667"/>
    <mergeCell ref="AQ667:BG667"/>
    <mergeCell ref="BH667:BN667"/>
    <mergeCell ref="BO667:BS667"/>
    <mergeCell ref="BT667:BW667"/>
    <mergeCell ref="B664:C664"/>
    <mergeCell ref="D664:E664"/>
    <mergeCell ref="F664:I664"/>
    <mergeCell ref="J664:M664"/>
    <mergeCell ref="N664:O664"/>
    <mergeCell ref="P664:Q664"/>
    <mergeCell ref="R664:U664"/>
    <mergeCell ref="V664:Y664"/>
    <mergeCell ref="Z664:AA664"/>
    <mergeCell ref="BK674:BM674"/>
    <mergeCell ref="BT674:BW674"/>
    <mergeCell ref="D675:H675"/>
    <mergeCell ref="I675:M675"/>
    <mergeCell ref="N675:Q675"/>
    <mergeCell ref="R675:T675"/>
    <mergeCell ref="U675:W675"/>
    <mergeCell ref="X675:Y675"/>
    <mergeCell ref="Z675:AB675"/>
    <mergeCell ref="AE675:AH675"/>
    <mergeCell ref="AK675:AN675"/>
    <mergeCell ref="AQ675:AT675"/>
    <mergeCell ref="AW675:AZ675"/>
    <mergeCell ref="BC675:BD675"/>
    <mergeCell ref="BF675:BH675"/>
    <mergeCell ref="BI675:BJ675"/>
    <mergeCell ref="BK675:BM675"/>
    <mergeCell ref="BN675:BP675"/>
    <mergeCell ref="BQ675:BR675"/>
    <mergeCell ref="BT675:BW675"/>
    <mergeCell ref="AP671:AP674"/>
    <mergeCell ref="AQ671:AT674"/>
    <mergeCell ref="AU671:AU674"/>
    <mergeCell ref="AV671:AV674"/>
    <mergeCell ref="AW671:AZ674"/>
    <mergeCell ref="BA671:BA674"/>
    <mergeCell ref="BB671:BB674"/>
    <mergeCell ref="BC671:BD674"/>
    <mergeCell ref="D674:H674"/>
    <mergeCell ref="I674:M674"/>
    <mergeCell ref="N674:Q674"/>
    <mergeCell ref="R674:T674"/>
    <mergeCell ref="U674:W674"/>
    <mergeCell ref="X674:Y674"/>
    <mergeCell ref="Z674:AB674"/>
    <mergeCell ref="BF674:BH674"/>
    <mergeCell ref="BI674:BJ674"/>
    <mergeCell ref="BT676:BW676"/>
    <mergeCell ref="D677:H677"/>
    <mergeCell ref="I677:M677"/>
    <mergeCell ref="N677:Q677"/>
    <mergeCell ref="R677:T677"/>
    <mergeCell ref="U677:W677"/>
    <mergeCell ref="X677:Y677"/>
    <mergeCell ref="Z677:AB677"/>
    <mergeCell ref="AE677:AH677"/>
    <mergeCell ref="AK677:AN677"/>
    <mergeCell ref="AQ677:AT677"/>
    <mergeCell ref="AW677:AZ677"/>
    <mergeCell ref="BC677:BD677"/>
    <mergeCell ref="BF677:BH677"/>
    <mergeCell ref="BI677:BJ677"/>
    <mergeCell ref="BK677:BM677"/>
    <mergeCell ref="BN677:BP677"/>
    <mergeCell ref="BQ677:BR677"/>
    <mergeCell ref="BT677:BW677"/>
    <mergeCell ref="D676:H676"/>
    <mergeCell ref="I676:M676"/>
    <mergeCell ref="N676:Q676"/>
    <mergeCell ref="R676:T676"/>
    <mergeCell ref="U676:W676"/>
    <mergeCell ref="X676:Y676"/>
    <mergeCell ref="Z676:AB676"/>
    <mergeCell ref="AE676:AH676"/>
    <mergeCell ref="AK676:AN676"/>
    <mergeCell ref="AQ676:AT676"/>
    <mergeCell ref="AW676:AZ676"/>
    <mergeCell ref="BC676:BD676"/>
    <mergeCell ref="BF676:BH676"/>
    <mergeCell ref="BI676:BJ676"/>
    <mergeCell ref="BK676:BM676"/>
    <mergeCell ref="BN676:BP676"/>
    <mergeCell ref="BQ676:BR676"/>
    <mergeCell ref="BT678:BW678"/>
    <mergeCell ref="D679:H679"/>
    <mergeCell ref="I679:M679"/>
    <mergeCell ref="N679:Q679"/>
    <mergeCell ref="R679:T679"/>
    <mergeCell ref="U679:W679"/>
    <mergeCell ref="X679:Y679"/>
    <mergeCell ref="Z679:AB679"/>
    <mergeCell ref="AE679:AH679"/>
    <mergeCell ref="AK679:AN679"/>
    <mergeCell ref="AQ679:AT679"/>
    <mergeCell ref="AW679:AZ679"/>
    <mergeCell ref="BC679:BD679"/>
    <mergeCell ref="BF679:BH679"/>
    <mergeCell ref="BI679:BJ679"/>
    <mergeCell ref="BK679:BM679"/>
    <mergeCell ref="BN679:BP679"/>
    <mergeCell ref="BQ679:BR679"/>
    <mergeCell ref="BT679:BW679"/>
    <mergeCell ref="D678:H678"/>
    <mergeCell ref="I678:M678"/>
    <mergeCell ref="N678:Q678"/>
    <mergeCell ref="R678:T678"/>
    <mergeCell ref="U678:W678"/>
    <mergeCell ref="X678:Y678"/>
    <mergeCell ref="Z678:AB678"/>
    <mergeCell ref="AE678:AH678"/>
    <mergeCell ref="AK678:AN678"/>
    <mergeCell ref="AQ678:AT678"/>
    <mergeCell ref="AW678:AZ678"/>
    <mergeCell ref="BC678:BD678"/>
    <mergeCell ref="BF678:BH678"/>
    <mergeCell ref="BI678:BJ678"/>
    <mergeCell ref="BK678:BM678"/>
    <mergeCell ref="BN678:BP678"/>
    <mergeCell ref="BQ678:BR678"/>
    <mergeCell ref="BT680:BW680"/>
    <mergeCell ref="D681:H681"/>
    <mergeCell ref="I681:M681"/>
    <mergeCell ref="N681:Q681"/>
    <mergeCell ref="R681:T681"/>
    <mergeCell ref="U681:W681"/>
    <mergeCell ref="X681:Y681"/>
    <mergeCell ref="Z681:AB681"/>
    <mergeCell ref="AE681:AH681"/>
    <mergeCell ref="AK681:AN681"/>
    <mergeCell ref="AQ681:AT681"/>
    <mergeCell ref="AW681:AZ681"/>
    <mergeCell ref="BC681:BD681"/>
    <mergeCell ref="BF681:BH681"/>
    <mergeCell ref="BI681:BJ681"/>
    <mergeCell ref="BK681:BM681"/>
    <mergeCell ref="BN681:BP681"/>
    <mergeCell ref="BQ681:BR681"/>
    <mergeCell ref="BT681:BW681"/>
    <mergeCell ref="D680:H680"/>
    <mergeCell ref="I680:M680"/>
    <mergeCell ref="N680:Q680"/>
    <mergeCell ref="R680:T680"/>
    <mergeCell ref="U680:W680"/>
    <mergeCell ref="X680:Y680"/>
    <mergeCell ref="Z680:AB680"/>
    <mergeCell ref="AE680:AH680"/>
    <mergeCell ref="AK680:AN680"/>
    <mergeCell ref="AQ680:AT680"/>
    <mergeCell ref="AW680:AZ680"/>
    <mergeCell ref="BC680:BD680"/>
    <mergeCell ref="BF680:BH680"/>
    <mergeCell ref="BI680:BJ680"/>
    <mergeCell ref="BK680:BM680"/>
    <mergeCell ref="BN680:BP680"/>
    <mergeCell ref="BQ680:BR680"/>
    <mergeCell ref="BT682:BW682"/>
    <mergeCell ref="D683:H683"/>
    <mergeCell ref="I683:M683"/>
    <mergeCell ref="N683:Q683"/>
    <mergeCell ref="R683:T683"/>
    <mergeCell ref="U683:W683"/>
    <mergeCell ref="X683:Y683"/>
    <mergeCell ref="Z683:AB683"/>
    <mergeCell ref="AE683:AH683"/>
    <mergeCell ref="AK683:AN683"/>
    <mergeCell ref="AQ683:AT683"/>
    <mergeCell ref="AW683:AZ683"/>
    <mergeCell ref="BC683:BD683"/>
    <mergeCell ref="BF683:BH683"/>
    <mergeCell ref="BI683:BJ683"/>
    <mergeCell ref="BK683:BM683"/>
    <mergeCell ref="BN683:BP683"/>
    <mergeCell ref="BQ683:BR683"/>
    <mergeCell ref="BT683:BW683"/>
    <mergeCell ref="D682:H682"/>
    <mergeCell ref="I682:M682"/>
    <mergeCell ref="N682:Q682"/>
    <mergeCell ref="R682:T682"/>
    <mergeCell ref="U682:W682"/>
    <mergeCell ref="X682:Y682"/>
    <mergeCell ref="Z682:AB682"/>
    <mergeCell ref="AE682:AH682"/>
    <mergeCell ref="AK682:AN682"/>
    <mergeCell ref="AQ682:AT682"/>
    <mergeCell ref="AW682:AZ682"/>
    <mergeCell ref="BC682:BD682"/>
    <mergeCell ref="BF682:BH682"/>
    <mergeCell ref="BI682:BJ682"/>
    <mergeCell ref="BK682:BM682"/>
    <mergeCell ref="BN682:BP682"/>
    <mergeCell ref="BQ682:BR682"/>
    <mergeCell ref="BT684:BW684"/>
    <mergeCell ref="D685:H685"/>
    <mergeCell ref="I685:M685"/>
    <mergeCell ref="N685:Q685"/>
    <mergeCell ref="R685:T685"/>
    <mergeCell ref="U685:W685"/>
    <mergeCell ref="X685:Y685"/>
    <mergeCell ref="Z685:AB685"/>
    <mergeCell ref="AE685:AH685"/>
    <mergeCell ref="AK685:AN685"/>
    <mergeCell ref="AQ685:AT685"/>
    <mergeCell ref="AW685:AZ685"/>
    <mergeCell ref="BC685:BD685"/>
    <mergeCell ref="BF685:BH685"/>
    <mergeCell ref="BI685:BJ685"/>
    <mergeCell ref="BK685:BM685"/>
    <mergeCell ref="BN685:BP685"/>
    <mergeCell ref="BQ685:BR685"/>
    <mergeCell ref="BT685:BW685"/>
    <mergeCell ref="D684:H684"/>
    <mergeCell ref="I684:M684"/>
    <mergeCell ref="N684:Q684"/>
    <mergeCell ref="R684:T684"/>
    <mergeCell ref="U684:W684"/>
    <mergeCell ref="X684:Y684"/>
    <mergeCell ref="Z684:AB684"/>
    <mergeCell ref="AE684:AH684"/>
    <mergeCell ref="AK684:AN684"/>
    <mergeCell ref="AQ684:AT684"/>
    <mergeCell ref="AW684:AZ684"/>
    <mergeCell ref="BC684:BD684"/>
    <mergeCell ref="BF684:BH684"/>
    <mergeCell ref="BI684:BJ684"/>
    <mergeCell ref="BK684:BM684"/>
    <mergeCell ref="BN684:BP684"/>
    <mergeCell ref="BQ684:BR684"/>
    <mergeCell ref="BT686:BW686"/>
    <mergeCell ref="D687:H687"/>
    <mergeCell ref="I687:M687"/>
    <mergeCell ref="N687:Q687"/>
    <mergeCell ref="R687:T687"/>
    <mergeCell ref="U687:W687"/>
    <mergeCell ref="X687:Y687"/>
    <mergeCell ref="Z687:AB687"/>
    <mergeCell ref="AE687:AH687"/>
    <mergeCell ref="AK687:AN687"/>
    <mergeCell ref="AQ687:AT687"/>
    <mergeCell ref="AW687:AZ687"/>
    <mergeCell ref="BC687:BD687"/>
    <mergeCell ref="BF687:BH687"/>
    <mergeCell ref="BI687:BJ687"/>
    <mergeCell ref="BK687:BM687"/>
    <mergeCell ref="BN687:BP687"/>
    <mergeCell ref="BQ687:BR687"/>
    <mergeCell ref="BT687:BW687"/>
    <mergeCell ref="D686:H686"/>
    <mergeCell ref="I686:M686"/>
    <mergeCell ref="N686:Q686"/>
    <mergeCell ref="R686:T686"/>
    <mergeCell ref="U686:W686"/>
    <mergeCell ref="X686:Y686"/>
    <mergeCell ref="Z686:AB686"/>
    <mergeCell ref="AE686:AH686"/>
    <mergeCell ref="AK686:AN686"/>
    <mergeCell ref="AQ686:AT686"/>
    <mergeCell ref="AW686:AZ686"/>
    <mergeCell ref="BC686:BD686"/>
    <mergeCell ref="BF686:BH686"/>
    <mergeCell ref="BI686:BJ686"/>
    <mergeCell ref="BK686:BM686"/>
    <mergeCell ref="BN686:BP686"/>
    <mergeCell ref="BQ686:BR686"/>
    <mergeCell ref="BT688:BW688"/>
    <mergeCell ref="D689:H689"/>
    <mergeCell ref="I689:M689"/>
    <mergeCell ref="N689:Q689"/>
    <mergeCell ref="R689:T689"/>
    <mergeCell ref="U689:W689"/>
    <mergeCell ref="X689:Y689"/>
    <mergeCell ref="Z689:AB689"/>
    <mergeCell ref="AE689:AH689"/>
    <mergeCell ref="AK689:AN689"/>
    <mergeCell ref="AQ689:AT689"/>
    <mergeCell ref="AW689:AZ689"/>
    <mergeCell ref="BC689:BD689"/>
    <mergeCell ref="BF689:BH689"/>
    <mergeCell ref="BI689:BJ689"/>
    <mergeCell ref="BK689:BM689"/>
    <mergeCell ref="BN689:BP689"/>
    <mergeCell ref="BQ689:BR689"/>
    <mergeCell ref="BT689:BW689"/>
    <mergeCell ref="D688:H688"/>
    <mergeCell ref="I688:M688"/>
    <mergeCell ref="N688:Q688"/>
    <mergeCell ref="R688:T688"/>
    <mergeCell ref="U688:W688"/>
    <mergeCell ref="X688:Y688"/>
    <mergeCell ref="Z688:AB688"/>
    <mergeCell ref="AE688:AH688"/>
    <mergeCell ref="AK688:AN688"/>
    <mergeCell ref="AQ688:AT688"/>
    <mergeCell ref="AW688:AZ688"/>
    <mergeCell ref="BC688:BD688"/>
    <mergeCell ref="BF688:BH688"/>
    <mergeCell ref="BI688:BJ688"/>
    <mergeCell ref="BK688:BM688"/>
    <mergeCell ref="BN688:BP688"/>
    <mergeCell ref="BQ688:BR688"/>
    <mergeCell ref="BT690:BW690"/>
    <mergeCell ref="D691:H691"/>
    <mergeCell ref="I691:M691"/>
    <mergeCell ref="N691:Q691"/>
    <mergeCell ref="R691:T691"/>
    <mergeCell ref="U691:W691"/>
    <mergeCell ref="X691:Y691"/>
    <mergeCell ref="Z691:AB691"/>
    <mergeCell ref="AE691:AH691"/>
    <mergeCell ref="AK691:AN691"/>
    <mergeCell ref="AQ691:AT691"/>
    <mergeCell ref="AW691:AZ691"/>
    <mergeCell ref="BC691:BD691"/>
    <mergeCell ref="BF691:BH691"/>
    <mergeCell ref="BI691:BJ691"/>
    <mergeCell ref="BK691:BM691"/>
    <mergeCell ref="BN691:BP691"/>
    <mergeCell ref="BQ691:BR691"/>
    <mergeCell ref="BT691:BW691"/>
    <mergeCell ref="D690:H690"/>
    <mergeCell ref="I690:M690"/>
    <mergeCell ref="N690:Q690"/>
    <mergeCell ref="R690:T690"/>
    <mergeCell ref="U690:W690"/>
    <mergeCell ref="X690:Y690"/>
    <mergeCell ref="Z690:AB690"/>
    <mergeCell ref="AE690:AH690"/>
    <mergeCell ref="AK690:AN690"/>
    <mergeCell ref="AQ690:AT690"/>
    <mergeCell ref="AW690:AZ690"/>
    <mergeCell ref="BC690:BD690"/>
    <mergeCell ref="BF690:BH690"/>
    <mergeCell ref="BI690:BJ690"/>
    <mergeCell ref="BK690:BM690"/>
    <mergeCell ref="BN690:BP690"/>
    <mergeCell ref="BQ690:BR690"/>
    <mergeCell ref="BT692:BW692"/>
    <mergeCell ref="D693:H693"/>
    <mergeCell ref="I693:M693"/>
    <mergeCell ref="N693:Q693"/>
    <mergeCell ref="R693:T693"/>
    <mergeCell ref="U693:W693"/>
    <mergeCell ref="X693:Y693"/>
    <mergeCell ref="Z693:AB693"/>
    <mergeCell ref="AE693:AH693"/>
    <mergeCell ref="AK693:AN693"/>
    <mergeCell ref="AQ693:AT693"/>
    <mergeCell ref="AW693:AZ693"/>
    <mergeCell ref="BC693:BD693"/>
    <mergeCell ref="BF693:BH693"/>
    <mergeCell ref="BI693:BJ693"/>
    <mergeCell ref="BK693:BM693"/>
    <mergeCell ref="BN693:BP693"/>
    <mergeCell ref="BQ693:BR693"/>
    <mergeCell ref="BT693:BW693"/>
    <mergeCell ref="D692:H692"/>
    <mergeCell ref="I692:M692"/>
    <mergeCell ref="N692:Q692"/>
    <mergeCell ref="R692:T692"/>
    <mergeCell ref="U692:W692"/>
    <mergeCell ref="X692:Y692"/>
    <mergeCell ref="Z692:AB692"/>
    <mergeCell ref="AE692:AH692"/>
    <mergeCell ref="AK692:AN692"/>
    <mergeCell ref="AQ692:AT692"/>
    <mergeCell ref="AW692:AZ692"/>
    <mergeCell ref="BC692:BD692"/>
    <mergeCell ref="BF692:BH692"/>
    <mergeCell ref="BI692:BJ692"/>
    <mergeCell ref="BK692:BM692"/>
    <mergeCell ref="BN692:BP692"/>
    <mergeCell ref="BQ692:BR692"/>
    <mergeCell ref="BT694:BW694"/>
    <mergeCell ref="D695:H695"/>
    <mergeCell ref="I695:M695"/>
    <mergeCell ref="N695:Q695"/>
    <mergeCell ref="R695:T695"/>
    <mergeCell ref="U695:W695"/>
    <mergeCell ref="X695:Y695"/>
    <mergeCell ref="Z695:AB695"/>
    <mergeCell ref="AE695:AH695"/>
    <mergeCell ref="AK695:AN695"/>
    <mergeCell ref="AQ695:AT695"/>
    <mergeCell ref="AW695:AZ695"/>
    <mergeCell ref="BC695:BD695"/>
    <mergeCell ref="BF695:BH695"/>
    <mergeCell ref="BI695:BJ695"/>
    <mergeCell ref="BK695:BM695"/>
    <mergeCell ref="BN695:BP695"/>
    <mergeCell ref="BQ695:BR695"/>
    <mergeCell ref="BT695:BW695"/>
    <mergeCell ref="D694:H694"/>
    <mergeCell ref="I694:M694"/>
    <mergeCell ref="N694:Q694"/>
    <mergeCell ref="R694:T694"/>
    <mergeCell ref="U694:W694"/>
    <mergeCell ref="X694:Y694"/>
    <mergeCell ref="Z694:AB694"/>
    <mergeCell ref="AE694:AH694"/>
    <mergeCell ref="AK694:AN694"/>
    <mergeCell ref="AQ694:AT694"/>
    <mergeCell ref="AW694:AZ694"/>
    <mergeCell ref="BC694:BD694"/>
    <mergeCell ref="BF694:BH694"/>
    <mergeCell ref="BI694:BJ694"/>
    <mergeCell ref="BK694:BM694"/>
    <mergeCell ref="BN694:BP694"/>
    <mergeCell ref="BQ694:BR694"/>
    <mergeCell ref="BT696:BW696"/>
    <mergeCell ref="D697:H697"/>
    <mergeCell ref="I697:M697"/>
    <mergeCell ref="N697:Q697"/>
    <mergeCell ref="R697:T697"/>
    <mergeCell ref="U697:W697"/>
    <mergeCell ref="X697:Y697"/>
    <mergeCell ref="Z697:AB697"/>
    <mergeCell ref="AE697:AH697"/>
    <mergeCell ref="AK697:AN697"/>
    <mergeCell ref="AQ697:AT697"/>
    <mergeCell ref="AW697:AZ697"/>
    <mergeCell ref="BC697:BD697"/>
    <mergeCell ref="BF697:BH697"/>
    <mergeCell ref="BI697:BJ697"/>
    <mergeCell ref="BK697:BM697"/>
    <mergeCell ref="BN697:BP697"/>
    <mergeCell ref="BQ697:BR697"/>
    <mergeCell ref="BT697:BW697"/>
    <mergeCell ref="D696:H696"/>
    <mergeCell ref="I696:M696"/>
    <mergeCell ref="N696:Q696"/>
    <mergeCell ref="R696:T696"/>
    <mergeCell ref="U696:W696"/>
    <mergeCell ref="X696:Y696"/>
    <mergeCell ref="Z696:AB696"/>
    <mergeCell ref="AE696:AH696"/>
    <mergeCell ref="AK696:AN696"/>
    <mergeCell ref="AQ696:AT696"/>
    <mergeCell ref="AW696:AZ696"/>
    <mergeCell ref="BC696:BD696"/>
    <mergeCell ref="BF696:BH696"/>
    <mergeCell ref="BI696:BJ696"/>
    <mergeCell ref="BK696:BM696"/>
    <mergeCell ref="BN696:BP696"/>
    <mergeCell ref="BQ696:BR696"/>
    <mergeCell ref="BT698:BW698"/>
    <mergeCell ref="B699:BW699"/>
    <mergeCell ref="B700:BI700"/>
    <mergeCell ref="BJ700:BW701"/>
    <mergeCell ref="B701:C701"/>
    <mergeCell ref="D701:E701"/>
    <mergeCell ref="F701:I701"/>
    <mergeCell ref="J701:M701"/>
    <mergeCell ref="N701:O701"/>
    <mergeCell ref="P701:Q701"/>
    <mergeCell ref="R701:U701"/>
    <mergeCell ref="V701:Y701"/>
    <mergeCell ref="Z701:AA701"/>
    <mergeCell ref="AB701:AC701"/>
    <mergeCell ref="AD701:AG701"/>
    <mergeCell ref="AH701:AK701"/>
    <mergeCell ref="AL701:AM701"/>
    <mergeCell ref="AN701:AO701"/>
    <mergeCell ref="AP701:AS701"/>
    <mergeCell ref="AT701:AW701"/>
    <mergeCell ref="AX701:AY701"/>
    <mergeCell ref="AZ701:BA701"/>
    <mergeCell ref="BB701:BE701"/>
    <mergeCell ref="BF701:BI701"/>
    <mergeCell ref="D698:H698"/>
    <mergeCell ref="I698:M698"/>
    <mergeCell ref="N698:Q698"/>
    <mergeCell ref="R698:T698"/>
    <mergeCell ref="U698:W698"/>
    <mergeCell ref="X698:Y698"/>
    <mergeCell ref="Z698:AB698"/>
    <mergeCell ref="AE698:AH698"/>
    <mergeCell ref="AK698:AN698"/>
    <mergeCell ref="AQ698:AT698"/>
    <mergeCell ref="AW698:AZ698"/>
    <mergeCell ref="BC698:BD698"/>
    <mergeCell ref="BF698:BH698"/>
    <mergeCell ref="BI698:BJ698"/>
    <mergeCell ref="BK698:BM698"/>
    <mergeCell ref="BN698:BP698"/>
    <mergeCell ref="BQ698:BR698"/>
    <mergeCell ref="AZ702:BA702"/>
    <mergeCell ref="BB702:BE702"/>
    <mergeCell ref="BF702:BI702"/>
    <mergeCell ref="BJ702:BS702"/>
    <mergeCell ref="BT702:BW702"/>
    <mergeCell ref="B703:C703"/>
    <mergeCell ref="D703:E703"/>
    <mergeCell ref="F703:I703"/>
    <mergeCell ref="J703:M703"/>
    <mergeCell ref="N703:O703"/>
    <mergeCell ref="P703:Q703"/>
    <mergeCell ref="R703:U703"/>
    <mergeCell ref="V703:Y703"/>
    <mergeCell ref="Z703:AA703"/>
    <mergeCell ref="AB703:AC703"/>
    <mergeCell ref="AD703:AG703"/>
    <mergeCell ref="AH703:AK703"/>
    <mergeCell ref="AL703:AM703"/>
    <mergeCell ref="AN703:AO703"/>
    <mergeCell ref="AP703:AS703"/>
    <mergeCell ref="AT703:AW703"/>
    <mergeCell ref="AX703:AY703"/>
    <mergeCell ref="AZ703:BA703"/>
    <mergeCell ref="BB703:BE703"/>
    <mergeCell ref="BF703:BI703"/>
    <mergeCell ref="BJ703:BS703"/>
    <mergeCell ref="BT703:BW703"/>
    <mergeCell ref="B702:C702"/>
    <mergeCell ref="D702:E702"/>
    <mergeCell ref="F702:I702"/>
    <mergeCell ref="J702:M702"/>
    <mergeCell ref="N702:O702"/>
    <mergeCell ref="P702:Q702"/>
    <mergeCell ref="R702:U702"/>
    <mergeCell ref="V702:Y702"/>
    <mergeCell ref="Z702:AA702"/>
    <mergeCell ref="AB702:AC702"/>
    <mergeCell ref="AD702:AG702"/>
    <mergeCell ref="AH702:AK702"/>
    <mergeCell ref="AL702:AM702"/>
    <mergeCell ref="AN702:AO702"/>
    <mergeCell ref="AP702:AS702"/>
    <mergeCell ref="AT702:AW702"/>
    <mergeCell ref="AX702:AY702"/>
    <mergeCell ref="AZ704:BA704"/>
    <mergeCell ref="BB704:BE704"/>
    <mergeCell ref="BF704:BI704"/>
    <mergeCell ref="BJ704:BS704"/>
    <mergeCell ref="BT704:BW704"/>
    <mergeCell ref="B705:C705"/>
    <mergeCell ref="D705:E705"/>
    <mergeCell ref="F705:I705"/>
    <mergeCell ref="J705:M705"/>
    <mergeCell ref="N705:O705"/>
    <mergeCell ref="P705:Q705"/>
    <mergeCell ref="R705:U705"/>
    <mergeCell ref="V705:Y705"/>
    <mergeCell ref="Z705:AA705"/>
    <mergeCell ref="AB705:AC705"/>
    <mergeCell ref="AD705:AG705"/>
    <mergeCell ref="AH705:AK705"/>
    <mergeCell ref="AL705:AM705"/>
    <mergeCell ref="AN705:AO705"/>
    <mergeCell ref="AP705:AS705"/>
    <mergeCell ref="AT705:AW705"/>
    <mergeCell ref="AX705:AY705"/>
    <mergeCell ref="AZ705:BA705"/>
    <mergeCell ref="BB705:BE705"/>
    <mergeCell ref="BF705:BI705"/>
    <mergeCell ref="BJ705:BS705"/>
    <mergeCell ref="BT705:BW705"/>
    <mergeCell ref="B704:C704"/>
    <mergeCell ref="D704:E704"/>
    <mergeCell ref="F704:I704"/>
    <mergeCell ref="J704:M704"/>
    <mergeCell ref="N704:O704"/>
    <mergeCell ref="P704:Q704"/>
    <mergeCell ref="R704:U704"/>
    <mergeCell ref="V704:Y704"/>
    <mergeCell ref="Z704:AA704"/>
    <mergeCell ref="AB704:AC704"/>
    <mergeCell ref="AD704:AG704"/>
    <mergeCell ref="AH704:AK704"/>
    <mergeCell ref="AL704:AM704"/>
    <mergeCell ref="AN704:AO704"/>
    <mergeCell ref="AP704:AS704"/>
    <mergeCell ref="AT704:AW704"/>
    <mergeCell ref="AX704:AY704"/>
    <mergeCell ref="AB708:AC708"/>
    <mergeCell ref="AD708:AG708"/>
    <mergeCell ref="AH708:AK708"/>
    <mergeCell ref="AL708:AM708"/>
    <mergeCell ref="AN708:AO708"/>
    <mergeCell ref="AP708:AS708"/>
    <mergeCell ref="AT708:AW708"/>
    <mergeCell ref="AX708:AY708"/>
    <mergeCell ref="AZ706:BA706"/>
    <mergeCell ref="BB706:BE706"/>
    <mergeCell ref="BF706:BI706"/>
    <mergeCell ref="BJ706:BS706"/>
    <mergeCell ref="BT706:BU706"/>
    <mergeCell ref="BV706:BW706"/>
    <mergeCell ref="B707:C707"/>
    <mergeCell ref="D707:E707"/>
    <mergeCell ref="F707:I707"/>
    <mergeCell ref="J707:M707"/>
    <mergeCell ref="N707:O707"/>
    <mergeCell ref="P707:Q707"/>
    <mergeCell ref="R707:U707"/>
    <mergeCell ref="V707:Y707"/>
    <mergeCell ref="Z707:AA707"/>
    <mergeCell ref="AB707:AC707"/>
    <mergeCell ref="AD707:AG707"/>
    <mergeCell ref="AH707:AK707"/>
    <mergeCell ref="AL707:AM707"/>
    <mergeCell ref="AN707:AO707"/>
    <mergeCell ref="AP707:AS707"/>
    <mergeCell ref="AT707:AW707"/>
    <mergeCell ref="AX707:AY707"/>
    <mergeCell ref="AZ707:BA707"/>
    <mergeCell ref="BB707:BE707"/>
    <mergeCell ref="BF707:BI707"/>
    <mergeCell ref="BJ707:BS707"/>
    <mergeCell ref="BT707:BW707"/>
    <mergeCell ref="B706:C706"/>
    <mergeCell ref="D706:E706"/>
    <mergeCell ref="F706:I706"/>
    <mergeCell ref="J706:M706"/>
    <mergeCell ref="N706:O706"/>
    <mergeCell ref="P706:Q706"/>
    <mergeCell ref="R706:U706"/>
    <mergeCell ref="V706:Y706"/>
    <mergeCell ref="Z706:AA706"/>
    <mergeCell ref="AB706:AC706"/>
    <mergeCell ref="AD706:AG706"/>
    <mergeCell ref="AH706:AK706"/>
    <mergeCell ref="AL706:AM706"/>
    <mergeCell ref="AN706:AO706"/>
    <mergeCell ref="AP706:AS706"/>
    <mergeCell ref="AT706:AW706"/>
    <mergeCell ref="AX706:AY706"/>
    <mergeCell ref="B713:C717"/>
    <mergeCell ref="D713:Q713"/>
    <mergeCell ref="R713:AB713"/>
    <mergeCell ref="AC713:BE713"/>
    <mergeCell ref="BF713:BM713"/>
    <mergeCell ref="BN713:BP718"/>
    <mergeCell ref="BQ713:BR718"/>
    <mergeCell ref="BS713:BW713"/>
    <mergeCell ref="D714:H717"/>
    <mergeCell ref="I714:M717"/>
    <mergeCell ref="N714:Q717"/>
    <mergeCell ref="R714:T717"/>
    <mergeCell ref="U714:W717"/>
    <mergeCell ref="X714:Y717"/>
    <mergeCell ref="Z714:AB717"/>
    <mergeCell ref="AC714:AH714"/>
    <mergeCell ref="AI714:AN714"/>
    <mergeCell ref="AO714:AT714"/>
    <mergeCell ref="AU714:AZ714"/>
    <mergeCell ref="BA714:BD714"/>
    <mergeCell ref="BE714:BE718"/>
    <mergeCell ref="BF714:BH717"/>
    <mergeCell ref="BI714:BM717"/>
    <mergeCell ref="BS714:BS717"/>
    <mergeCell ref="BT714:BW717"/>
    <mergeCell ref="AC715:AC718"/>
    <mergeCell ref="AD715:AD718"/>
    <mergeCell ref="AE715:AH718"/>
    <mergeCell ref="AI715:AI718"/>
    <mergeCell ref="AJ715:AJ718"/>
    <mergeCell ref="AK715:AN718"/>
    <mergeCell ref="AO715:AO718"/>
    <mergeCell ref="AZ708:BA708"/>
    <mergeCell ref="BB708:BE708"/>
    <mergeCell ref="BF708:BI708"/>
    <mergeCell ref="BJ708:BS708"/>
    <mergeCell ref="BT708:BW708"/>
    <mergeCell ref="B710:E710"/>
    <mergeCell ref="F710:G710"/>
    <mergeCell ref="H710:I710"/>
    <mergeCell ref="J710:AF710"/>
    <mergeCell ref="AG710:AP710"/>
    <mergeCell ref="AQ710:BG710"/>
    <mergeCell ref="BH710:BN710"/>
    <mergeCell ref="BO710:BS710"/>
    <mergeCell ref="BT710:BW710"/>
    <mergeCell ref="B711:E711"/>
    <mergeCell ref="F711:G711"/>
    <mergeCell ref="H711:I711"/>
    <mergeCell ref="J711:AF711"/>
    <mergeCell ref="AG711:AP711"/>
    <mergeCell ref="AQ711:BG711"/>
    <mergeCell ref="BH711:BN711"/>
    <mergeCell ref="BO711:BS711"/>
    <mergeCell ref="BT711:BW711"/>
    <mergeCell ref="B708:C708"/>
    <mergeCell ref="D708:E708"/>
    <mergeCell ref="F708:I708"/>
    <mergeCell ref="J708:M708"/>
    <mergeCell ref="N708:O708"/>
    <mergeCell ref="P708:Q708"/>
    <mergeCell ref="R708:U708"/>
    <mergeCell ref="V708:Y708"/>
    <mergeCell ref="Z708:AA708"/>
    <mergeCell ref="BK718:BM718"/>
    <mergeCell ref="BT718:BW718"/>
    <mergeCell ref="D719:H719"/>
    <mergeCell ref="I719:M719"/>
    <mergeCell ref="N719:Q719"/>
    <mergeCell ref="R719:T719"/>
    <mergeCell ref="U719:W719"/>
    <mergeCell ref="X719:Y719"/>
    <mergeCell ref="Z719:AB719"/>
    <mergeCell ref="AE719:AH719"/>
    <mergeCell ref="AK719:AN719"/>
    <mergeCell ref="AQ719:AT719"/>
    <mergeCell ref="AW719:AZ719"/>
    <mergeCell ref="BC719:BD719"/>
    <mergeCell ref="BF719:BH719"/>
    <mergeCell ref="BI719:BJ719"/>
    <mergeCell ref="BK719:BM719"/>
    <mergeCell ref="BN719:BP719"/>
    <mergeCell ref="BQ719:BR719"/>
    <mergeCell ref="BT719:BW719"/>
    <mergeCell ref="AP715:AP718"/>
    <mergeCell ref="AQ715:AT718"/>
    <mergeCell ref="AU715:AU718"/>
    <mergeCell ref="AV715:AV718"/>
    <mergeCell ref="AW715:AZ718"/>
    <mergeCell ref="BA715:BA718"/>
    <mergeCell ref="BB715:BB718"/>
    <mergeCell ref="BC715:BD718"/>
    <mergeCell ref="D718:H718"/>
    <mergeCell ref="I718:M718"/>
    <mergeCell ref="N718:Q718"/>
    <mergeCell ref="R718:T718"/>
    <mergeCell ref="U718:W718"/>
    <mergeCell ref="X718:Y718"/>
    <mergeCell ref="Z718:AB718"/>
    <mergeCell ref="BF718:BH718"/>
    <mergeCell ref="BI718:BJ718"/>
    <mergeCell ref="BT720:BW720"/>
    <mergeCell ref="D721:H721"/>
    <mergeCell ref="I721:M721"/>
    <mergeCell ref="N721:Q721"/>
    <mergeCell ref="R721:T721"/>
    <mergeCell ref="U721:W721"/>
    <mergeCell ref="X721:Y721"/>
    <mergeCell ref="Z721:AB721"/>
    <mergeCell ref="AE721:AH721"/>
    <mergeCell ref="AK721:AN721"/>
    <mergeCell ref="AQ721:AT721"/>
    <mergeCell ref="AW721:AZ721"/>
    <mergeCell ref="BC721:BD721"/>
    <mergeCell ref="BF721:BH721"/>
    <mergeCell ref="BI721:BJ721"/>
    <mergeCell ref="BK721:BM721"/>
    <mergeCell ref="BN721:BP721"/>
    <mergeCell ref="BQ721:BR721"/>
    <mergeCell ref="BT721:BW721"/>
    <mergeCell ref="D720:H720"/>
    <mergeCell ref="I720:M720"/>
    <mergeCell ref="N720:Q720"/>
    <mergeCell ref="R720:T720"/>
    <mergeCell ref="U720:W720"/>
    <mergeCell ref="X720:Y720"/>
    <mergeCell ref="Z720:AB720"/>
    <mergeCell ref="AE720:AH720"/>
    <mergeCell ref="AK720:AN720"/>
    <mergeCell ref="AQ720:AT720"/>
    <mergeCell ref="AW720:AZ720"/>
    <mergeCell ref="BC720:BD720"/>
    <mergeCell ref="BF720:BH720"/>
    <mergeCell ref="BI720:BJ720"/>
    <mergeCell ref="BK720:BM720"/>
    <mergeCell ref="BN720:BP720"/>
    <mergeCell ref="BQ720:BR720"/>
    <mergeCell ref="BT722:BW722"/>
    <mergeCell ref="D723:H723"/>
    <mergeCell ref="I723:M723"/>
    <mergeCell ref="N723:Q723"/>
    <mergeCell ref="R723:T723"/>
    <mergeCell ref="U723:W723"/>
    <mergeCell ref="X723:Y723"/>
    <mergeCell ref="Z723:AB723"/>
    <mergeCell ref="AE723:AH723"/>
    <mergeCell ref="AK723:AN723"/>
    <mergeCell ref="AQ723:AT723"/>
    <mergeCell ref="AW723:AZ723"/>
    <mergeCell ref="BC723:BD723"/>
    <mergeCell ref="BF723:BH723"/>
    <mergeCell ref="BI723:BJ723"/>
    <mergeCell ref="BK723:BM723"/>
    <mergeCell ref="BN723:BP723"/>
    <mergeCell ref="BQ723:BR723"/>
    <mergeCell ref="BT723:BW723"/>
    <mergeCell ref="D722:H722"/>
    <mergeCell ref="I722:M722"/>
    <mergeCell ref="N722:Q722"/>
    <mergeCell ref="R722:T722"/>
    <mergeCell ref="U722:W722"/>
    <mergeCell ref="X722:Y722"/>
    <mergeCell ref="Z722:AB722"/>
    <mergeCell ref="AE722:AH722"/>
    <mergeCell ref="AK722:AN722"/>
    <mergeCell ref="AQ722:AT722"/>
    <mergeCell ref="AW722:AZ722"/>
    <mergeCell ref="BC722:BD722"/>
    <mergeCell ref="BF722:BH722"/>
    <mergeCell ref="BI722:BJ722"/>
    <mergeCell ref="BK722:BM722"/>
    <mergeCell ref="BN722:BP722"/>
    <mergeCell ref="BQ722:BR722"/>
    <mergeCell ref="BT724:BW724"/>
    <mergeCell ref="D725:H725"/>
    <mergeCell ref="I725:M725"/>
    <mergeCell ref="N725:Q725"/>
    <mergeCell ref="R725:T725"/>
    <mergeCell ref="U725:W725"/>
    <mergeCell ref="X725:Y725"/>
    <mergeCell ref="Z725:AB725"/>
    <mergeCell ref="AE725:AH725"/>
    <mergeCell ref="AK725:AN725"/>
    <mergeCell ref="AQ725:AT725"/>
    <mergeCell ref="AW725:AZ725"/>
    <mergeCell ref="BC725:BD725"/>
    <mergeCell ref="BF725:BH725"/>
    <mergeCell ref="BI725:BJ725"/>
    <mergeCell ref="BK725:BM725"/>
    <mergeCell ref="BN725:BP725"/>
    <mergeCell ref="BQ725:BR725"/>
    <mergeCell ref="BT725:BW725"/>
    <mergeCell ref="D724:H724"/>
    <mergeCell ref="I724:M724"/>
    <mergeCell ref="N724:Q724"/>
    <mergeCell ref="R724:T724"/>
    <mergeCell ref="U724:W724"/>
    <mergeCell ref="X724:Y724"/>
    <mergeCell ref="Z724:AB724"/>
    <mergeCell ref="AE724:AH724"/>
    <mergeCell ref="AK724:AN724"/>
    <mergeCell ref="AQ724:AT724"/>
    <mergeCell ref="AW724:AZ724"/>
    <mergeCell ref="BC724:BD724"/>
    <mergeCell ref="BF724:BH724"/>
    <mergeCell ref="BI724:BJ724"/>
    <mergeCell ref="BK724:BM724"/>
    <mergeCell ref="BN724:BP724"/>
    <mergeCell ref="BQ724:BR724"/>
    <mergeCell ref="BT726:BW726"/>
    <mergeCell ref="D727:H727"/>
    <mergeCell ref="I727:M727"/>
    <mergeCell ref="N727:Q727"/>
    <mergeCell ref="R727:T727"/>
    <mergeCell ref="U727:W727"/>
    <mergeCell ref="X727:Y727"/>
    <mergeCell ref="Z727:AB727"/>
    <mergeCell ref="AE727:AH727"/>
    <mergeCell ref="AK727:AN727"/>
    <mergeCell ref="AQ727:AT727"/>
    <mergeCell ref="AW727:AZ727"/>
    <mergeCell ref="BC727:BD727"/>
    <mergeCell ref="BF727:BH727"/>
    <mergeCell ref="BI727:BJ727"/>
    <mergeCell ref="BK727:BM727"/>
    <mergeCell ref="BN727:BP727"/>
    <mergeCell ref="BQ727:BR727"/>
    <mergeCell ref="BT727:BW727"/>
    <mergeCell ref="D726:H726"/>
    <mergeCell ref="I726:M726"/>
    <mergeCell ref="N726:Q726"/>
    <mergeCell ref="R726:T726"/>
    <mergeCell ref="U726:W726"/>
    <mergeCell ref="X726:Y726"/>
    <mergeCell ref="Z726:AB726"/>
    <mergeCell ref="AE726:AH726"/>
    <mergeCell ref="AK726:AN726"/>
    <mergeCell ref="AQ726:AT726"/>
    <mergeCell ref="AW726:AZ726"/>
    <mergeCell ref="BC726:BD726"/>
    <mergeCell ref="BF726:BH726"/>
    <mergeCell ref="BI726:BJ726"/>
    <mergeCell ref="BK726:BM726"/>
    <mergeCell ref="BN726:BP726"/>
    <mergeCell ref="BQ726:BR726"/>
    <mergeCell ref="BT728:BW728"/>
    <mergeCell ref="D729:H729"/>
    <mergeCell ref="I729:M729"/>
    <mergeCell ref="N729:Q729"/>
    <mergeCell ref="R729:T729"/>
    <mergeCell ref="U729:W729"/>
    <mergeCell ref="X729:Y729"/>
    <mergeCell ref="Z729:AB729"/>
    <mergeCell ref="AE729:AH729"/>
    <mergeCell ref="AK729:AN729"/>
    <mergeCell ref="AQ729:AT729"/>
    <mergeCell ref="AW729:AZ729"/>
    <mergeCell ref="BC729:BD729"/>
    <mergeCell ref="BF729:BH729"/>
    <mergeCell ref="BI729:BJ729"/>
    <mergeCell ref="BK729:BM729"/>
    <mergeCell ref="BN729:BP729"/>
    <mergeCell ref="BQ729:BR729"/>
    <mergeCell ref="BT729:BW729"/>
    <mergeCell ref="D728:H728"/>
    <mergeCell ref="I728:M728"/>
    <mergeCell ref="N728:Q728"/>
    <mergeCell ref="R728:T728"/>
    <mergeCell ref="U728:W728"/>
    <mergeCell ref="X728:Y728"/>
    <mergeCell ref="Z728:AB728"/>
    <mergeCell ref="AE728:AH728"/>
    <mergeCell ref="AK728:AN728"/>
    <mergeCell ref="AQ728:AT728"/>
    <mergeCell ref="AW728:AZ728"/>
    <mergeCell ref="BC728:BD728"/>
    <mergeCell ref="BF728:BH728"/>
    <mergeCell ref="BI728:BJ728"/>
    <mergeCell ref="BK728:BM728"/>
    <mergeCell ref="BN728:BP728"/>
    <mergeCell ref="BQ728:BR728"/>
    <mergeCell ref="BT730:BW730"/>
    <mergeCell ref="D731:H731"/>
    <mergeCell ref="I731:M731"/>
    <mergeCell ref="N731:Q731"/>
    <mergeCell ref="R731:T731"/>
    <mergeCell ref="U731:W731"/>
    <mergeCell ref="X731:Y731"/>
    <mergeCell ref="Z731:AB731"/>
    <mergeCell ref="AE731:AH731"/>
    <mergeCell ref="AK731:AN731"/>
    <mergeCell ref="AQ731:AT731"/>
    <mergeCell ref="AW731:AZ731"/>
    <mergeCell ref="BC731:BD731"/>
    <mergeCell ref="BF731:BH731"/>
    <mergeCell ref="BI731:BJ731"/>
    <mergeCell ref="BK731:BM731"/>
    <mergeCell ref="BN731:BP731"/>
    <mergeCell ref="BQ731:BR731"/>
    <mergeCell ref="BT731:BW731"/>
    <mergeCell ref="D730:H730"/>
    <mergeCell ref="I730:M730"/>
    <mergeCell ref="N730:Q730"/>
    <mergeCell ref="R730:T730"/>
    <mergeCell ref="U730:W730"/>
    <mergeCell ref="X730:Y730"/>
    <mergeCell ref="Z730:AB730"/>
    <mergeCell ref="AE730:AH730"/>
    <mergeCell ref="AK730:AN730"/>
    <mergeCell ref="AQ730:AT730"/>
    <mergeCell ref="AW730:AZ730"/>
    <mergeCell ref="BC730:BD730"/>
    <mergeCell ref="BF730:BH730"/>
    <mergeCell ref="BI730:BJ730"/>
    <mergeCell ref="BK730:BM730"/>
    <mergeCell ref="BN730:BP730"/>
    <mergeCell ref="BQ730:BR730"/>
    <mergeCell ref="BT732:BW732"/>
    <mergeCell ref="D733:H733"/>
    <mergeCell ref="I733:M733"/>
    <mergeCell ref="N733:Q733"/>
    <mergeCell ref="R733:T733"/>
    <mergeCell ref="U733:W733"/>
    <mergeCell ref="X733:Y733"/>
    <mergeCell ref="Z733:AB733"/>
    <mergeCell ref="AE733:AH733"/>
    <mergeCell ref="AK733:AN733"/>
    <mergeCell ref="AQ733:AT733"/>
    <mergeCell ref="AW733:AZ733"/>
    <mergeCell ref="BC733:BD733"/>
    <mergeCell ref="BF733:BH733"/>
    <mergeCell ref="BI733:BJ733"/>
    <mergeCell ref="BK733:BM733"/>
    <mergeCell ref="BN733:BP733"/>
    <mergeCell ref="BQ733:BR733"/>
    <mergeCell ref="BT733:BW733"/>
    <mergeCell ref="D732:H732"/>
    <mergeCell ref="I732:M732"/>
    <mergeCell ref="N732:Q732"/>
    <mergeCell ref="R732:T732"/>
    <mergeCell ref="U732:W732"/>
    <mergeCell ref="X732:Y732"/>
    <mergeCell ref="Z732:AB732"/>
    <mergeCell ref="AE732:AH732"/>
    <mergeCell ref="AK732:AN732"/>
    <mergeCell ref="AQ732:AT732"/>
    <mergeCell ref="AW732:AZ732"/>
    <mergeCell ref="BC732:BD732"/>
    <mergeCell ref="BF732:BH732"/>
    <mergeCell ref="BI732:BJ732"/>
    <mergeCell ref="BK732:BM732"/>
    <mergeCell ref="BN732:BP732"/>
    <mergeCell ref="BQ732:BR732"/>
    <mergeCell ref="BT734:BW734"/>
    <mergeCell ref="D735:H735"/>
    <mergeCell ref="I735:M735"/>
    <mergeCell ref="N735:Q735"/>
    <mergeCell ref="R735:T735"/>
    <mergeCell ref="U735:W735"/>
    <mergeCell ref="X735:Y735"/>
    <mergeCell ref="Z735:AB735"/>
    <mergeCell ref="AE735:AH735"/>
    <mergeCell ref="AK735:AN735"/>
    <mergeCell ref="AQ735:AT735"/>
    <mergeCell ref="AW735:AZ735"/>
    <mergeCell ref="BC735:BD735"/>
    <mergeCell ref="BF735:BH735"/>
    <mergeCell ref="BI735:BJ735"/>
    <mergeCell ref="BK735:BM735"/>
    <mergeCell ref="BN735:BP735"/>
    <mergeCell ref="BQ735:BR735"/>
    <mergeCell ref="BT735:BW735"/>
    <mergeCell ref="D734:H734"/>
    <mergeCell ref="I734:M734"/>
    <mergeCell ref="N734:Q734"/>
    <mergeCell ref="R734:T734"/>
    <mergeCell ref="U734:W734"/>
    <mergeCell ref="X734:Y734"/>
    <mergeCell ref="Z734:AB734"/>
    <mergeCell ref="AE734:AH734"/>
    <mergeCell ref="AK734:AN734"/>
    <mergeCell ref="AQ734:AT734"/>
    <mergeCell ref="AW734:AZ734"/>
    <mergeCell ref="BC734:BD734"/>
    <mergeCell ref="BF734:BH734"/>
    <mergeCell ref="BI734:BJ734"/>
    <mergeCell ref="BK734:BM734"/>
    <mergeCell ref="BN734:BP734"/>
    <mergeCell ref="BQ734:BR734"/>
    <mergeCell ref="BT736:BW736"/>
    <mergeCell ref="D737:H737"/>
    <mergeCell ref="I737:M737"/>
    <mergeCell ref="N737:Q737"/>
    <mergeCell ref="R737:T737"/>
    <mergeCell ref="U737:W737"/>
    <mergeCell ref="X737:Y737"/>
    <mergeCell ref="Z737:AB737"/>
    <mergeCell ref="AE737:AH737"/>
    <mergeCell ref="AK737:AN737"/>
    <mergeCell ref="AQ737:AT737"/>
    <mergeCell ref="AW737:AZ737"/>
    <mergeCell ref="BC737:BD737"/>
    <mergeCell ref="BF737:BH737"/>
    <mergeCell ref="BI737:BJ737"/>
    <mergeCell ref="BK737:BM737"/>
    <mergeCell ref="BN737:BP737"/>
    <mergeCell ref="BQ737:BR737"/>
    <mergeCell ref="BT737:BW737"/>
    <mergeCell ref="D736:H736"/>
    <mergeCell ref="I736:M736"/>
    <mergeCell ref="N736:Q736"/>
    <mergeCell ref="R736:T736"/>
    <mergeCell ref="U736:W736"/>
    <mergeCell ref="X736:Y736"/>
    <mergeCell ref="Z736:AB736"/>
    <mergeCell ref="AE736:AH736"/>
    <mergeCell ref="AK736:AN736"/>
    <mergeCell ref="AQ736:AT736"/>
    <mergeCell ref="AW736:AZ736"/>
    <mergeCell ref="BC736:BD736"/>
    <mergeCell ref="BF736:BH736"/>
    <mergeCell ref="BI736:BJ736"/>
    <mergeCell ref="BK736:BM736"/>
    <mergeCell ref="BN736:BP736"/>
    <mergeCell ref="BQ736:BR736"/>
    <mergeCell ref="BT738:BW738"/>
    <mergeCell ref="D739:H739"/>
    <mergeCell ref="I739:M739"/>
    <mergeCell ref="N739:Q739"/>
    <mergeCell ref="R739:T739"/>
    <mergeCell ref="U739:W739"/>
    <mergeCell ref="X739:Y739"/>
    <mergeCell ref="Z739:AB739"/>
    <mergeCell ref="AE739:AH739"/>
    <mergeCell ref="AK739:AN739"/>
    <mergeCell ref="AQ739:AT739"/>
    <mergeCell ref="AW739:AZ739"/>
    <mergeCell ref="BC739:BD739"/>
    <mergeCell ref="BF739:BH739"/>
    <mergeCell ref="BI739:BJ739"/>
    <mergeCell ref="BK739:BM739"/>
    <mergeCell ref="BN739:BP739"/>
    <mergeCell ref="BQ739:BR739"/>
    <mergeCell ref="BT739:BW739"/>
    <mergeCell ref="D738:H738"/>
    <mergeCell ref="I738:M738"/>
    <mergeCell ref="N738:Q738"/>
    <mergeCell ref="R738:T738"/>
    <mergeCell ref="U738:W738"/>
    <mergeCell ref="X738:Y738"/>
    <mergeCell ref="Z738:AB738"/>
    <mergeCell ref="AE738:AH738"/>
    <mergeCell ref="AK738:AN738"/>
    <mergeCell ref="AQ738:AT738"/>
    <mergeCell ref="AW738:AZ738"/>
    <mergeCell ref="BC738:BD738"/>
    <mergeCell ref="BF738:BH738"/>
    <mergeCell ref="BI738:BJ738"/>
    <mergeCell ref="BK738:BM738"/>
    <mergeCell ref="BN738:BP738"/>
    <mergeCell ref="BQ738:BR738"/>
    <mergeCell ref="BT740:BW740"/>
    <mergeCell ref="D741:H741"/>
    <mergeCell ref="I741:M741"/>
    <mergeCell ref="N741:Q741"/>
    <mergeCell ref="R741:T741"/>
    <mergeCell ref="U741:W741"/>
    <mergeCell ref="X741:Y741"/>
    <mergeCell ref="Z741:AB741"/>
    <mergeCell ref="AE741:AH741"/>
    <mergeCell ref="AK741:AN741"/>
    <mergeCell ref="AQ741:AT741"/>
    <mergeCell ref="AW741:AZ741"/>
    <mergeCell ref="BC741:BD741"/>
    <mergeCell ref="BF741:BH741"/>
    <mergeCell ref="BI741:BJ741"/>
    <mergeCell ref="BK741:BM741"/>
    <mergeCell ref="BN741:BP741"/>
    <mergeCell ref="BQ741:BR741"/>
    <mergeCell ref="BT741:BW741"/>
    <mergeCell ref="D740:H740"/>
    <mergeCell ref="I740:M740"/>
    <mergeCell ref="N740:Q740"/>
    <mergeCell ref="R740:T740"/>
    <mergeCell ref="U740:W740"/>
    <mergeCell ref="X740:Y740"/>
    <mergeCell ref="Z740:AB740"/>
    <mergeCell ref="AE740:AH740"/>
    <mergeCell ref="AK740:AN740"/>
    <mergeCell ref="AQ740:AT740"/>
    <mergeCell ref="AW740:AZ740"/>
    <mergeCell ref="BC740:BD740"/>
    <mergeCell ref="BF740:BH740"/>
    <mergeCell ref="BI740:BJ740"/>
    <mergeCell ref="BK740:BM740"/>
    <mergeCell ref="BN740:BP740"/>
    <mergeCell ref="BQ740:BR740"/>
    <mergeCell ref="BT742:BW742"/>
    <mergeCell ref="B743:BW743"/>
    <mergeCell ref="B744:BI744"/>
    <mergeCell ref="BJ744:BW745"/>
    <mergeCell ref="B745:C745"/>
    <mergeCell ref="D745:E745"/>
    <mergeCell ref="F745:I745"/>
    <mergeCell ref="J745:M745"/>
    <mergeCell ref="N745:O745"/>
    <mergeCell ref="P745:Q745"/>
    <mergeCell ref="R745:U745"/>
    <mergeCell ref="V745:Y745"/>
    <mergeCell ref="Z745:AA745"/>
    <mergeCell ref="AB745:AC745"/>
    <mergeCell ref="AD745:AG745"/>
    <mergeCell ref="AH745:AK745"/>
    <mergeCell ref="AL745:AM745"/>
    <mergeCell ref="AN745:AO745"/>
    <mergeCell ref="AP745:AS745"/>
    <mergeCell ref="AT745:AW745"/>
    <mergeCell ref="AX745:AY745"/>
    <mergeCell ref="AZ745:BA745"/>
    <mergeCell ref="BB745:BE745"/>
    <mergeCell ref="BF745:BI745"/>
    <mergeCell ref="D742:H742"/>
    <mergeCell ref="I742:M742"/>
    <mergeCell ref="N742:Q742"/>
    <mergeCell ref="R742:T742"/>
    <mergeCell ref="U742:W742"/>
    <mergeCell ref="X742:Y742"/>
    <mergeCell ref="Z742:AB742"/>
    <mergeCell ref="AE742:AH742"/>
    <mergeCell ref="AK742:AN742"/>
    <mergeCell ref="AQ742:AT742"/>
    <mergeCell ref="AW742:AZ742"/>
    <mergeCell ref="BC742:BD742"/>
    <mergeCell ref="BF742:BH742"/>
    <mergeCell ref="BI742:BJ742"/>
    <mergeCell ref="BK742:BM742"/>
    <mergeCell ref="BN742:BP742"/>
    <mergeCell ref="BQ742:BR742"/>
    <mergeCell ref="AZ746:BA746"/>
    <mergeCell ref="BB746:BE746"/>
    <mergeCell ref="BF746:BI746"/>
    <mergeCell ref="BJ746:BS746"/>
    <mergeCell ref="BT746:BW746"/>
    <mergeCell ref="B747:C747"/>
    <mergeCell ref="D747:E747"/>
    <mergeCell ref="F747:I747"/>
    <mergeCell ref="J747:M747"/>
    <mergeCell ref="N747:O747"/>
    <mergeCell ref="P747:Q747"/>
    <mergeCell ref="R747:U747"/>
    <mergeCell ref="V747:Y747"/>
    <mergeCell ref="Z747:AA747"/>
    <mergeCell ref="AB747:AC747"/>
    <mergeCell ref="AD747:AG747"/>
    <mergeCell ref="AH747:AK747"/>
    <mergeCell ref="AL747:AM747"/>
    <mergeCell ref="AN747:AO747"/>
    <mergeCell ref="AP747:AS747"/>
    <mergeCell ref="AT747:AW747"/>
    <mergeCell ref="AX747:AY747"/>
    <mergeCell ref="AZ747:BA747"/>
    <mergeCell ref="BB747:BE747"/>
    <mergeCell ref="BF747:BI747"/>
    <mergeCell ref="BJ747:BS747"/>
    <mergeCell ref="BT747:BW747"/>
    <mergeCell ref="B746:C746"/>
    <mergeCell ref="D746:E746"/>
    <mergeCell ref="F746:I746"/>
    <mergeCell ref="J746:M746"/>
    <mergeCell ref="N746:O746"/>
    <mergeCell ref="P746:Q746"/>
    <mergeCell ref="R746:U746"/>
    <mergeCell ref="V746:Y746"/>
    <mergeCell ref="Z746:AA746"/>
    <mergeCell ref="AB746:AC746"/>
    <mergeCell ref="AD746:AG746"/>
    <mergeCell ref="AH746:AK746"/>
    <mergeCell ref="AL746:AM746"/>
    <mergeCell ref="AN746:AO746"/>
    <mergeCell ref="AP746:AS746"/>
    <mergeCell ref="AT746:AW746"/>
    <mergeCell ref="AX746:AY746"/>
    <mergeCell ref="AZ748:BA748"/>
    <mergeCell ref="BB748:BE748"/>
    <mergeCell ref="BF748:BI748"/>
    <mergeCell ref="BJ748:BS748"/>
    <mergeCell ref="BT748:BW748"/>
    <mergeCell ref="B749:C749"/>
    <mergeCell ref="D749:E749"/>
    <mergeCell ref="F749:I749"/>
    <mergeCell ref="J749:M749"/>
    <mergeCell ref="N749:O749"/>
    <mergeCell ref="P749:Q749"/>
    <mergeCell ref="R749:U749"/>
    <mergeCell ref="V749:Y749"/>
    <mergeCell ref="Z749:AA749"/>
    <mergeCell ref="AB749:AC749"/>
    <mergeCell ref="AD749:AG749"/>
    <mergeCell ref="AH749:AK749"/>
    <mergeCell ref="AL749:AM749"/>
    <mergeCell ref="AN749:AO749"/>
    <mergeCell ref="AP749:AS749"/>
    <mergeCell ref="AT749:AW749"/>
    <mergeCell ref="AX749:AY749"/>
    <mergeCell ref="AZ749:BA749"/>
    <mergeCell ref="BB749:BE749"/>
    <mergeCell ref="BF749:BI749"/>
    <mergeCell ref="BJ749:BS749"/>
    <mergeCell ref="BT749:BW749"/>
    <mergeCell ref="B748:C748"/>
    <mergeCell ref="D748:E748"/>
    <mergeCell ref="F748:I748"/>
    <mergeCell ref="J748:M748"/>
    <mergeCell ref="N748:O748"/>
    <mergeCell ref="P748:Q748"/>
    <mergeCell ref="R748:U748"/>
    <mergeCell ref="V748:Y748"/>
    <mergeCell ref="Z748:AA748"/>
    <mergeCell ref="AB748:AC748"/>
    <mergeCell ref="AD748:AG748"/>
    <mergeCell ref="AH748:AK748"/>
    <mergeCell ref="AL748:AM748"/>
    <mergeCell ref="AN748:AO748"/>
    <mergeCell ref="AP748:AS748"/>
    <mergeCell ref="AT748:AW748"/>
    <mergeCell ref="AX748:AY748"/>
    <mergeCell ref="AB752:AC752"/>
    <mergeCell ref="AD752:AG752"/>
    <mergeCell ref="AH752:AK752"/>
    <mergeCell ref="AL752:AM752"/>
    <mergeCell ref="AN752:AO752"/>
    <mergeCell ref="AP752:AS752"/>
    <mergeCell ref="AT752:AW752"/>
    <mergeCell ref="AX752:AY752"/>
    <mergeCell ref="AZ750:BA750"/>
    <mergeCell ref="BB750:BE750"/>
    <mergeCell ref="BF750:BI750"/>
    <mergeCell ref="BJ750:BS750"/>
    <mergeCell ref="BT750:BU750"/>
    <mergeCell ref="BV750:BW750"/>
    <mergeCell ref="B751:C751"/>
    <mergeCell ref="D751:E751"/>
    <mergeCell ref="F751:I751"/>
    <mergeCell ref="J751:M751"/>
    <mergeCell ref="N751:O751"/>
    <mergeCell ref="P751:Q751"/>
    <mergeCell ref="R751:U751"/>
    <mergeCell ref="V751:Y751"/>
    <mergeCell ref="Z751:AA751"/>
    <mergeCell ref="AB751:AC751"/>
    <mergeCell ref="AD751:AG751"/>
    <mergeCell ref="AH751:AK751"/>
    <mergeCell ref="AL751:AM751"/>
    <mergeCell ref="AN751:AO751"/>
    <mergeCell ref="AP751:AS751"/>
    <mergeCell ref="AT751:AW751"/>
    <mergeCell ref="AX751:AY751"/>
    <mergeCell ref="AZ751:BA751"/>
    <mergeCell ref="BB751:BE751"/>
    <mergeCell ref="BF751:BI751"/>
    <mergeCell ref="BJ751:BS751"/>
    <mergeCell ref="BT751:BW751"/>
    <mergeCell ref="B750:C750"/>
    <mergeCell ref="D750:E750"/>
    <mergeCell ref="F750:I750"/>
    <mergeCell ref="J750:M750"/>
    <mergeCell ref="N750:O750"/>
    <mergeCell ref="P750:Q750"/>
    <mergeCell ref="R750:U750"/>
    <mergeCell ref="V750:Y750"/>
    <mergeCell ref="Z750:AA750"/>
    <mergeCell ref="AB750:AC750"/>
    <mergeCell ref="AD750:AG750"/>
    <mergeCell ref="AH750:AK750"/>
    <mergeCell ref="AL750:AM750"/>
    <mergeCell ref="AN750:AO750"/>
    <mergeCell ref="AP750:AS750"/>
    <mergeCell ref="AT750:AW750"/>
    <mergeCell ref="AX750:AY750"/>
    <mergeCell ref="B757:C761"/>
    <mergeCell ref="D757:Q757"/>
    <mergeCell ref="R757:AB757"/>
    <mergeCell ref="AC757:BE757"/>
    <mergeCell ref="BF757:BM757"/>
    <mergeCell ref="BN757:BP762"/>
    <mergeCell ref="BQ757:BR762"/>
    <mergeCell ref="BS757:BW757"/>
    <mergeCell ref="D758:H761"/>
    <mergeCell ref="I758:M761"/>
    <mergeCell ref="N758:Q761"/>
    <mergeCell ref="R758:T761"/>
    <mergeCell ref="U758:W761"/>
    <mergeCell ref="X758:Y761"/>
    <mergeCell ref="Z758:AB761"/>
    <mergeCell ref="AC758:AH758"/>
    <mergeCell ref="AI758:AN758"/>
    <mergeCell ref="AO758:AT758"/>
    <mergeCell ref="AU758:AZ758"/>
    <mergeCell ref="BA758:BD758"/>
    <mergeCell ref="BE758:BE762"/>
    <mergeCell ref="BF758:BH761"/>
    <mergeCell ref="BI758:BM761"/>
    <mergeCell ref="BS758:BS761"/>
    <mergeCell ref="BT758:BW761"/>
    <mergeCell ref="AC759:AC762"/>
    <mergeCell ref="AD759:AD762"/>
    <mergeCell ref="AE759:AH762"/>
    <mergeCell ref="AI759:AI762"/>
    <mergeCell ref="AJ759:AJ762"/>
    <mergeCell ref="AK759:AN762"/>
    <mergeCell ref="AO759:AO762"/>
    <mergeCell ref="AZ752:BA752"/>
    <mergeCell ref="BB752:BE752"/>
    <mergeCell ref="BF752:BI752"/>
    <mergeCell ref="BJ752:BS752"/>
    <mergeCell ref="BT752:BW752"/>
    <mergeCell ref="B754:E754"/>
    <mergeCell ref="F754:G754"/>
    <mergeCell ref="H754:I754"/>
    <mergeCell ref="J754:AF754"/>
    <mergeCell ref="AG754:AP754"/>
    <mergeCell ref="AQ754:BG754"/>
    <mergeCell ref="BH754:BN754"/>
    <mergeCell ref="BO754:BS754"/>
    <mergeCell ref="BT754:BW754"/>
    <mergeCell ref="B755:E755"/>
    <mergeCell ref="F755:G755"/>
    <mergeCell ref="H755:I755"/>
    <mergeCell ref="J755:AF755"/>
    <mergeCell ref="AG755:AP755"/>
    <mergeCell ref="AQ755:BG755"/>
    <mergeCell ref="BH755:BN755"/>
    <mergeCell ref="BO755:BS755"/>
    <mergeCell ref="BT755:BW755"/>
    <mergeCell ref="B752:C752"/>
    <mergeCell ref="D752:E752"/>
    <mergeCell ref="F752:I752"/>
    <mergeCell ref="J752:M752"/>
    <mergeCell ref="N752:O752"/>
    <mergeCell ref="P752:Q752"/>
    <mergeCell ref="R752:U752"/>
    <mergeCell ref="V752:Y752"/>
    <mergeCell ref="Z752:AA752"/>
    <mergeCell ref="BK762:BM762"/>
    <mergeCell ref="BT762:BW762"/>
    <mergeCell ref="D763:H763"/>
    <mergeCell ref="I763:M763"/>
    <mergeCell ref="N763:Q763"/>
    <mergeCell ref="R763:T763"/>
    <mergeCell ref="U763:W763"/>
    <mergeCell ref="X763:Y763"/>
    <mergeCell ref="Z763:AB763"/>
    <mergeCell ref="AE763:AH763"/>
    <mergeCell ref="AK763:AN763"/>
    <mergeCell ref="AQ763:AT763"/>
    <mergeCell ref="AW763:AZ763"/>
    <mergeCell ref="BC763:BD763"/>
    <mergeCell ref="BF763:BH763"/>
    <mergeCell ref="BI763:BJ763"/>
    <mergeCell ref="BK763:BM763"/>
    <mergeCell ref="BN763:BP763"/>
    <mergeCell ref="BQ763:BR763"/>
    <mergeCell ref="BT763:BW763"/>
    <mergeCell ref="AP759:AP762"/>
    <mergeCell ref="AQ759:AT762"/>
    <mergeCell ref="AU759:AU762"/>
    <mergeCell ref="AV759:AV762"/>
    <mergeCell ref="AW759:AZ762"/>
    <mergeCell ref="BA759:BA762"/>
    <mergeCell ref="BB759:BB762"/>
    <mergeCell ref="BC759:BD762"/>
    <mergeCell ref="D762:H762"/>
    <mergeCell ref="I762:M762"/>
    <mergeCell ref="N762:Q762"/>
    <mergeCell ref="R762:T762"/>
    <mergeCell ref="U762:W762"/>
    <mergeCell ref="X762:Y762"/>
    <mergeCell ref="Z762:AB762"/>
    <mergeCell ref="BF762:BH762"/>
    <mergeCell ref="BI762:BJ762"/>
    <mergeCell ref="BT764:BW764"/>
    <mergeCell ref="D765:H765"/>
    <mergeCell ref="I765:M765"/>
    <mergeCell ref="N765:Q765"/>
    <mergeCell ref="R765:T765"/>
    <mergeCell ref="U765:W765"/>
    <mergeCell ref="X765:Y765"/>
    <mergeCell ref="Z765:AB765"/>
    <mergeCell ref="AE765:AH765"/>
    <mergeCell ref="AK765:AN765"/>
    <mergeCell ref="AQ765:AT765"/>
    <mergeCell ref="AW765:AZ765"/>
    <mergeCell ref="BC765:BD765"/>
    <mergeCell ref="BF765:BH765"/>
    <mergeCell ref="BI765:BJ765"/>
    <mergeCell ref="BK765:BM765"/>
    <mergeCell ref="BN765:BP765"/>
    <mergeCell ref="BQ765:BR765"/>
    <mergeCell ref="BT765:BW765"/>
    <mergeCell ref="D764:H764"/>
    <mergeCell ref="I764:M764"/>
    <mergeCell ref="N764:Q764"/>
    <mergeCell ref="R764:T764"/>
    <mergeCell ref="U764:W764"/>
    <mergeCell ref="X764:Y764"/>
    <mergeCell ref="Z764:AB764"/>
    <mergeCell ref="AE764:AH764"/>
    <mergeCell ref="AK764:AN764"/>
    <mergeCell ref="AQ764:AT764"/>
    <mergeCell ref="AW764:AZ764"/>
    <mergeCell ref="BC764:BD764"/>
    <mergeCell ref="BF764:BH764"/>
    <mergeCell ref="BI764:BJ764"/>
    <mergeCell ref="BK764:BM764"/>
    <mergeCell ref="BN764:BP764"/>
    <mergeCell ref="BQ764:BR764"/>
    <mergeCell ref="BT766:BW766"/>
    <mergeCell ref="D767:H767"/>
    <mergeCell ref="I767:M767"/>
    <mergeCell ref="N767:Q767"/>
    <mergeCell ref="R767:T767"/>
    <mergeCell ref="U767:W767"/>
    <mergeCell ref="X767:Y767"/>
    <mergeCell ref="Z767:AB767"/>
    <mergeCell ref="AE767:AH767"/>
    <mergeCell ref="AK767:AN767"/>
    <mergeCell ref="AQ767:AT767"/>
    <mergeCell ref="AW767:AZ767"/>
    <mergeCell ref="BC767:BD767"/>
    <mergeCell ref="BF767:BH767"/>
    <mergeCell ref="BI767:BJ767"/>
    <mergeCell ref="BK767:BM767"/>
    <mergeCell ref="BN767:BP767"/>
    <mergeCell ref="BQ767:BR767"/>
    <mergeCell ref="BT767:BW767"/>
    <mergeCell ref="D766:H766"/>
    <mergeCell ref="I766:M766"/>
    <mergeCell ref="N766:Q766"/>
    <mergeCell ref="R766:T766"/>
    <mergeCell ref="U766:W766"/>
    <mergeCell ref="X766:Y766"/>
    <mergeCell ref="Z766:AB766"/>
    <mergeCell ref="AE766:AH766"/>
    <mergeCell ref="AK766:AN766"/>
    <mergeCell ref="AQ766:AT766"/>
    <mergeCell ref="AW766:AZ766"/>
    <mergeCell ref="BC766:BD766"/>
    <mergeCell ref="BF766:BH766"/>
    <mergeCell ref="BI766:BJ766"/>
    <mergeCell ref="BK766:BM766"/>
    <mergeCell ref="BN766:BP766"/>
    <mergeCell ref="BQ766:BR766"/>
    <mergeCell ref="BT768:BW768"/>
    <mergeCell ref="D769:H769"/>
    <mergeCell ref="I769:M769"/>
    <mergeCell ref="N769:Q769"/>
    <mergeCell ref="R769:T769"/>
    <mergeCell ref="U769:W769"/>
    <mergeCell ref="X769:Y769"/>
    <mergeCell ref="Z769:AB769"/>
    <mergeCell ref="AE769:AH769"/>
    <mergeCell ref="AK769:AN769"/>
    <mergeCell ref="AQ769:AT769"/>
    <mergeCell ref="AW769:AZ769"/>
    <mergeCell ref="BC769:BD769"/>
    <mergeCell ref="BF769:BH769"/>
    <mergeCell ref="BI769:BJ769"/>
    <mergeCell ref="BK769:BM769"/>
    <mergeCell ref="BN769:BP769"/>
    <mergeCell ref="BQ769:BR769"/>
    <mergeCell ref="BT769:BW769"/>
    <mergeCell ref="D768:H768"/>
    <mergeCell ref="I768:M768"/>
    <mergeCell ref="N768:Q768"/>
    <mergeCell ref="R768:T768"/>
    <mergeCell ref="U768:W768"/>
    <mergeCell ref="X768:Y768"/>
    <mergeCell ref="Z768:AB768"/>
    <mergeCell ref="AE768:AH768"/>
    <mergeCell ref="AK768:AN768"/>
    <mergeCell ref="AQ768:AT768"/>
    <mergeCell ref="AW768:AZ768"/>
    <mergeCell ref="BC768:BD768"/>
    <mergeCell ref="BF768:BH768"/>
    <mergeCell ref="BI768:BJ768"/>
    <mergeCell ref="BK768:BM768"/>
    <mergeCell ref="BN768:BP768"/>
    <mergeCell ref="BQ768:BR768"/>
    <mergeCell ref="BT770:BW770"/>
    <mergeCell ref="D771:H771"/>
    <mergeCell ref="I771:M771"/>
    <mergeCell ref="N771:Q771"/>
    <mergeCell ref="R771:T771"/>
    <mergeCell ref="U771:W771"/>
    <mergeCell ref="X771:Y771"/>
    <mergeCell ref="Z771:AB771"/>
    <mergeCell ref="AE771:AH771"/>
    <mergeCell ref="AK771:AN771"/>
    <mergeCell ref="AQ771:AT771"/>
    <mergeCell ref="AW771:AZ771"/>
    <mergeCell ref="BC771:BD771"/>
    <mergeCell ref="BF771:BH771"/>
    <mergeCell ref="BI771:BJ771"/>
    <mergeCell ref="BK771:BM771"/>
    <mergeCell ref="BN771:BP771"/>
    <mergeCell ref="BQ771:BR771"/>
    <mergeCell ref="BT771:BW771"/>
    <mergeCell ref="D770:H770"/>
    <mergeCell ref="I770:M770"/>
    <mergeCell ref="N770:Q770"/>
    <mergeCell ref="R770:T770"/>
    <mergeCell ref="U770:W770"/>
    <mergeCell ref="X770:Y770"/>
    <mergeCell ref="Z770:AB770"/>
    <mergeCell ref="AE770:AH770"/>
    <mergeCell ref="AK770:AN770"/>
    <mergeCell ref="AQ770:AT770"/>
    <mergeCell ref="AW770:AZ770"/>
    <mergeCell ref="BC770:BD770"/>
    <mergeCell ref="BF770:BH770"/>
    <mergeCell ref="BI770:BJ770"/>
    <mergeCell ref="BK770:BM770"/>
    <mergeCell ref="BN770:BP770"/>
    <mergeCell ref="BQ770:BR770"/>
    <mergeCell ref="BT772:BW772"/>
    <mergeCell ref="D773:H773"/>
    <mergeCell ref="I773:M773"/>
    <mergeCell ref="N773:Q773"/>
    <mergeCell ref="R773:T773"/>
    <mergeCell ref="U773:W773"/>
    <mergeCell ref="X773:Y773"/>
    <mergeCell ref="Z773:AB773"/>
    <mergeCell ref="AE773:AH773"/>
    <mergeCell ref="AK773:AN773"/>
    <mergeCell ref="AQ773:AT773"/>
    <mergeCell ref="AW773:AZ773"/>
    <mergeCell ref="BC773:BD773"/>
    <mergeCell ref="BF773:BH773"/>
    <mergeCell ref="BI773:BJ773"/>
    <mergeCell ref="BK773:BM773"/>
    <mergeCell ref="BN773:BP773"/>
    <mergeCell ref="BQ773:BR773"/>
    <mergeCell ref="BT773:BW773"/>
    <mergeCell ref="D772:H772"/>
    <mergeCell ref="I772:M772"/>
    <mergeCell ref="N772:Q772"/>
    <mergeCell ref="R772:T772"/>
    <mergeCell ref="U772:W772"/>
    <mergeCell ref="X772:Y772"/>
    <mergeCell ref="Z772:AB772"/>
    <mergeCell ref="AE772:AH772"/>
    <mergeCell ref="AK772:AN772"/>
    <mergeCell ref="AQ772:AT772"/>
    <mergeCell ref="AW772:AZ772"/>
    <mergeCell ref="BC772:BD772"/>
    <mergeCell ref="BF772:BH772"/>
    <mergeCell ref="BI772:BJ772"/>
    <mergeCell ref="BK772:BM772"/>
    <mergeCell ref="BN772:BP772"/>
    <mergeCell ref="BQ772:BR772"/>
    <mergeCell ref="BT774:BW774"/>
    <mergeCell ref="D775:H775"/>
    <mergeCell ref="I775:M775"/>
    <mergeCell ref="N775:Q775"/>
    <mergeCell ref="R775:T775"/>
    <mergeCell ref="U775:W775"/>
    <mergeCell ref="X775:Y775"/>
    <mergeCell ref="Z775:AB775"/>
    <mergeCell ref="AE775:AH775"/>
    <mergeCell ref="AK775:AN775"/>
    <mergeCell ref="AQ775:AT775"/>
    <mergeCell ref="AW775:AZ775"/>
    <mergeCell ref="BC775:BD775"/>
    <mergeCell ref="BF775:BH775"/>
    <mergeCell ref="BI775:BJ775"/>
    <mergeCell ref="BK775:BM775"/>
    <mergeCell ref="BN775:BP775"/>
    <mergeCell ref="BQ775:BR775"/>
    <mergeCell ref="BT775:BW775"/>
    <mergeCell ref="D774:H774"/>
    <mergeCell ref="I774:M774"/>
    <mergeCell ref="N774:Q774"/>
    <mergeCell ref="R774:T774"/>
    <mergeCell ref="U774:W774"/>
    <mergeCell ref="X774:Y774"/>
    <mergeCell ref="Z774:AB774"/>
    <mergeCell ref="AE774:AH774"/>
    <mergeCell ref="AK774:AN774"/>
    <mergeCell ref="AQ774:AT774"/>
    <mergeCell ref="AW774:AZ774"/>
    <mergeCell ref="BC774:BD774"/>
    <mergeCell ref="BF774:BH774"/>
    <mergeCell ref="BI774:BJ774"/>
    <mergeCell ref="BK774:BM774"/>
    <mergeCell ref="BN774:BP774"/>
    <mergeCell ref="BQ774:BR774"/>
    <mergeCell ref="BT776:BW776"/>
    <mergeCell ref="D777:H777"/>
    <mergeCell ref="I777:M777"/>
    <mergeCell ref="N777:Q777"/>
    <mergeCell ref="R777:T777"/>
    <mergeCell ref="U777:W777"/>
    <mergeCell ref="X777:Y777"/>
    <mergeCell ref="Z777:AB777"/>
    <mergeCell ref="AE777:AH777"/>
    <mergeCell ref="AK777:AN777"/>
    <mergeCell ref="AQ777:AT777"/>
    <mergeCell ref="AW777:AZ777"/>
    <mergeCell ref="BC777:BD777"/>
    <mergeCell ref="BF777:BH777"/>
    <mergeCell ref="BI777:BJ777"/>
    <mergeCell ref="BK777:BM777"/>
    <mergeCell ref="BN777:BP777"/>
    <mergeCell ref="BQ777:BR777"/>
    <mergeCell ref="BT777:BW777"/>
    <mergeCell ref="D776:H776"/>
    <mergeCell ref="I776:M776"/>
    <mergeCell ref="N776:Q776"/>
    <mergeCell ref="R776:T776"/>
    <mergeCell ref="U776:W776"/>
    <mergeCell ref="X776:Y776"/>
    <mergeCell ref="Z776:AB776"/>
    <mergeCell ref="AE776:AH776"/>
    <mergeCell ref="AK776:AN776"/>
    <mergeCell ref="AQ776:AT776"/>
    <mergeCell ref="AW776:AZ776"/>
    <mergeCell ref="BC776:BD776"/>
    <mergeCell ref="BF776:BH776"/>
    <mergeCell ref="BI776:BJ776"/>
    <mergeCell ref="BK776:BM776"/>
    <mergeCell ref="BN776:BP776"/>
    <mergeCell ref="BQ776:BR776"/>
    <mergeCell ref="BT778:BW778"/>
    <mergeCell ref="D779:H779"/>
    <mergeCell ref="I779:M779"/>
    <mergeCell ref="N779:Q779"/>
    <mergeCell ref="R779:T779"/>
    <mergeCell ref="U779:W779"/>
    <mergeCell ref="X779:Y779"/>
    <mergeCell ref="Z779:AB779"/>
    <mergeCell ref="AE779:AH779"/>
    <mergeCell ref="AK779:AN779"/>
    <mergeCell ref="AQ779:AT779"/>
    <mergeCell ref="AW779:AZ779"/>
    <mergeCell ref="BC779:BD779"/>
    <mergeCell ref="BF779:BH779"/>
    <mergeCell ref="BI779:BJ779"/>
    <mergeCell ref="BK779:BM779"/>
    <mergeCell ref="BN779:BP779"/>
    <mergeCell ref="BQ779:BR779"/>
    <mergeCell ref="BT779:BW779"/>
    <mergeCell ref="D778:H778"/>
    <mergeCell ref="I778:M778"/>
    <mergeCell ref="N778:Q778"/>
    <mergeCell ref="R778:T778"/>
    <mergeCell ref="U778:W778"/>
    <mergeCell ref="X778:Y778"/>
    <mergeCell ref="Z778:AB778"/>
    <mergeCell ref="AE778:AH778"/>
    <mergeCell ref="AK778:AN778"/>
    <mergeCell ref="AQ778:AT778"/>
    <mergeCell ref="AW778:AZ778"/>
    <mergeCell ref="BC778:BD778"/>
    <mergeCell ref="BF778:BH778"/>
    <mergeCell ref="BI778:BJ778"/>
    <mergeCell ref="BK778:BM778"/>
    <mergeCell ref="BN778:BP778"/>
    <mergeCell ref="BQ778:BR778"/>
    <mergeCell ref="BT780:BW780"/>
    <mergeCell ref="D781:H781"/>
    <mergeCell ref="I781:M781"/>
    <mergeCell ref="N781:Q781"/>
    <mergeCell ref="R781:T781"/>
    <mergeCell ref="U781:W781"/>
    <mergeCell ref="X781:Y781"/>
    <mergeCell ref="Z781:AB781"/>
    <mergeCell ref="AE781:AH781"/>
    <mergeCell ref="AK781:AN781"/>
    <mergeCell ref="AQ781:AT781"/>
    <mergeCell ref="AW781:AZ781"/>
    <mergeCell ref="BC781:BD781"/>
    <mergeCell ref="BF781:BH781"/>
    <mergeCell ref="BI781:BJ781"/>
    <mergeCell ref="BK781:BM781"/>
    <mergeCell ref="BN781:BP781"/>
    <mergeCell ref="BQ781:BR781"/>
    <mergeCell ref="BT781:BW781"/>
    <mergeCell ref="D780:H780"/>
    <mergeCell ref="I780:M780"/>
    <mergeCell ref="N780:Q780"/>
    <mergeCell ref="R780:T780"/>
    <mergeCell ref="U780:W780"/>
    <mergeCell ref="X780:Y780"/>
    <mergeCell ref="Z780:AB780"/>
    <mergeCell ref="AE780:AH780"/>
    <mergeCell ref="AK780:AN780"/>
    <mergeCell ref="AQ780:AT780"/>
    <mergeCell ref="AW780:AZ780"/>
    <mergeCell ref="BC780:BD780"/>
    <mergeCell ref="BF780:BH780"/>
    <mergeCell ref="BI780:BJ780"/>
    <mergeCell ref="BK780:BM780"/>
    <mergeCell ref="BN780:BP780"/>
    <mergeCell ref="BQ780:BR780"/>
    <mergeCell ref="BT782:BW782"/>
    <mergeCell ref="D783:H783"/>
    <mergeCell ref="I783:M783"/>
    <mergeCell ref="N783:Q783"/>
    <mergeCell ref="R783:T783"/>
    <mergeCell ref="U783:W783"/>
    <mergeCell ref="X783:Y783"/>
    <mergeCell ref="Z783:AB783"/>
    <mergeCell ref="AE783:AH783"/>
    <mergeCell ref="AK783:AN783"/>
    <mergeCell ref="AQ783:AT783"/>
    <mergeCell ref="AW783:AZ783"/>
    <mergeCell ref="BC783:BD783"/>
    <mergeCell ref="BF783:BH783"/>
    <mergeCell ref="BI783:BJ783"/>
    <mergeCell ref="BK783:BM783"/>
    <mergeCell ref="BN783:BP783"/>
    <mergeCell ref="BQ783:BR783"/>
    <mergeCell ref="BT783:BW783"/>
    <mergeCell ref="D782:H782"/>
    <mergeCell ref="I782:M782"/>
    <mergeCell ref="N782:Q782"/>
    <mergeCell ref="R782:T782"/>
    <mergeCell ref="U782:W782"/>
    <mergeCell ref="X782:Y782"/>
    <mergeCell ref="Z782:AB782"/>
    <mergeCell ref="AE782:AH782"/>
    <mergeCell ref="AK782:AN782"/>
    <mergeCell ref="AQ782:AT782"/>
    <mergeCell ref="AW782:AZ782"/>
    <mergeCell ref="BC782:BD782"/>
    <mergeCell ref="BF782:BH782"/>
    <mergeCell ref="BI782:BJ782"/>
    <mergeCell ref="BK782:BM782"/>
    <mergeCell ref="BN782:BP782"/>
    <mergeCell ref="BQ782:BR782"/>
    <mergeCell ref="BT784:BW784"/>
    <mergeCell ref="D785:H785"/>
    <mergeCell ref="I785:M785"/>
    <mergeCell ref="N785:Q785"/>
    <mergeCell ref="R785:T785"/>
    <mergeCell ref="U785:W785"/>
    <mergeCell ref="X785:Y785"/>
    <mergeCell ref="Z785:AB785"/>
    <mergeCell ref="AE785:AH785"/>
    <mergeCell ref="AK785:AN785"/>
    <mergeCell ref="AQ785:AT785"/>
    <mergeCell ref="AW785:AZ785"/>
    <mergeCell ref="BC785:BD785"/>
    <mergeCell ref="BF785:BH785"/>
    <mergeCell ref="BI785:BJ785"/>
    <mergeCell ref="BK785:BM785"/>
    <mergeCell ref="BN785:BP785"/>
    <mergeCell ref="BQ785:BR785"/>
    <mergeCell ref="BT785:BW785"/>
    <mergeCell ref="D784:H784"/>
    <mergeCell ref="I784:M784"/>
    <mergeCell ref="N784:Q784"/>
    <mergeCell ref="R784:T784"/>
    <mergeCell ref="U784:W784"/>
    <mergeCell ref="X784:Y784"/>
    <mergeCell ref="Z784:AB784"/>
    <mergeCell ref="AE784:AH784"/>
    <mergeCell ref="AK784:AN784"/>
    <mergeCell ref="AQ784:AT784"/>
    <mergeCell ref="AW784:AZ784"/>
    <mergeCell ref="BC784:BD784"/>
    <mergeCell ref="BF784:BH784"/>
    <mergeCell ref="BI784:BJ784"/>
    <mergeCell ref="BK784:BM784"/>
    <mergeCell ref="BN784:BP784"/>
    <mergeCell ref="BQ784:BR784"/>
    <mergeCell ref="BT786:BW786"/>
    <mergeCell ref="B787:BW787"/>
    <mergeCell ref="B788:BI788"/>
    <mergeCell ref="BJ788:BW789"/>
    <mergeCell ref="B789:C789"/>
    <mergeCell ref="D789:E789"/>
    <mergeCell ref="F789:I789"/>
    <mergeCell ref="J789:M789"/>
    <mergeCell ref="N789:O789"/>
    <mergeCell ref="P789:Q789"/>
    <mergeCell ref="R789:U789"/>
    <mergeCell ref="V789:Y789"/>
    <mergeCell ref="Z789:AA789"/>
    <mergeCell ref="AB789:AC789"/>
    <mergeCell ref="AD789:AG789"/>
    <mergeCell ref="AH789:AK789"/>
    <mergeCell ref="AL789:AM789"/>
    <mergeCell ref="AN789:AO789"/>
    <mergeCell ref="AP789:AS789"/>
    <mergeCell ref="AT789:AW789"/>
    <mergeCell ref="AX789:AY789"/>
    <mergeCell ref="AZ789:BA789"/>
    <mergeCell ref="BB789:BE789"/>
    <mergeCell ref="BF789:BI789"/>
    <mergeCell ref="D786:H786"/>
    <mergeCell ref="I786:M786"/>
    <mergeCell ref="N786:Q786"/>
    <mergeCell ref="R786:T786"/>
    <mergeCell ref="U786:W786"/>
    <mergeCell ref="X786:Y786"/>
    <mergeCell ref="Z786:AB786"/>
    <mergeCell ref="AE786:AH786"/>
    <mergeCell ref="AK786:AN786"/>
    <mergeCell ref="AQ786:AT786"/>
    <mergeCell ref="AW786:AZ786"/>
    <mergeCell ref="BC786:BD786"/>
    <mergeCell ref="BF786:BH786"/>
    <mergeCell ref="BI786:BJ786"/>
    <mergeCell ref="BK786:BM786"/>
    <mergeCell ref="BN786:BP786"/>
    <mergeCell ref="BQ786:BR786"/>
    <mergeCell ref="AZ790:BA790"/>
    <mergeCell ref="BB790:BE790"/>
    <mergeCell ref="BF790:BI790"/>
    <mergeCell ref="BJ790:BS790"/>
    <mergeCell ref="BT790:BW790"/>
    <mergeCell ref="B791:C791"/>
    <mergeCell ref="D791:E791"/>
    <mergeCell ref="F791:I791"/>
    <mergeCell ref="J791:M791"/>
    <mergeCell ref="N791:O791"/>
    <mergeCell ref="P791:Q791"/>
    <mergeCell ref="R791:U791"/>
    <mergeCell ref="V791:Y791"/>
    <mergeCell ref="Z791:AA791"/>
    <mergeCell ref="AB791:AC791"/>
    <mergeCell ref="AD791:AG791"/>
    <mergeCell ref="AH791:AK791"/>
    <mergeCell ref="AL791:AM791"/>
    <mergeCell ref="AN791:AO791"/>
    <mergeCell ref="AP791:AS791"/>
    <mergeCell ref="AT791:AW791"/>
    <mergeCell ref="AX791:AY791"/>
    <mergeCell ref="AZ791:BA791"/>
    <mergeCell ref="BB791:BE791"/>
    <mergeCell ref="BF791:BI791"/>
    <mergeCell ref="BJ791:BS791"/>
    <mergeCell ref="BT791:BW791"/>
    <mergeCell ref="B790:C790"/>
    <mergeCell ref="D790:E790"/>
    <mergeCell ref="F790:I790"/>
    <mergeCell ref="J790:M790"/>
    <mergeCell ref="N790:O790"/>
    <mergeCell ref="P790:Q790"/>
    <mergeCell ref="R790:U790"/>
    <mergeCell ref="V790:Y790"/>
    <mergeCell ref="Z790:AA790"/>
    <mergeCell ref="AB790:AC790"/>
    <mergeCell ref="AD790:AG790"/>
    <mergeCell ref="AH790:AK790"/>
    <mergeCell ref="AL790:AM790"/>
    <mergeCell ref="AN790:AO790"/>
    <mergeCell ref="AP790:AS790"/>
    <mergeCell ref="AT790:AW790"/>
    <mergeCell ref="AX790:AY790"/>
    <mergeCell ref="AZ792:BA792"/>
    <mergeCell ref="BB792:BE792"/>
    <mergeCell ref="BF792:BI792"/>
    <mergeCell ref="BJ792:BS792"/>
    <mergeCell ref="BT792:BW792"/>
    <mergeCell ref="B793:C793"/>
    <mergeCell ref="D793:E793"/>
    <mergeCell ref="F793:I793"/>
    <mergeCell ref="J793:M793"/>
    <mergeCell ref="N793:O793"/>
    <mergeCell ref="P793:Q793"/>
    <mergeCell ref="R793:U793"/>
    <mergeCell ref="V793:Y793"/>
    <mergeCell ref="Z793:AA793"/>
    <mergeCell ref="AB793:AC793"/>
    <mergeCell ref="AD793:AG793"/>
    <mergeCell ref="AH793:AK793"/>
    <mergeCell ref="AL793:AM793"/>
    <mergeCell ref="AN793:AO793"/>
    <mergeCell ref="AP793:AS793"/>
    <mergeCell ref="AT793:AW793"/>
    <mergeCell ref="AX793:AY793"/>
    <mergeCell ref="AZ793:BA793"/>
    <mergeCell ref="BB793:BE793"/>
    <mergeCell ref="BF793:BI793"/>
    <mergeCell ref="BJ793:BS793"/>
    <mergeCell ref="BT793:BW793"/>
    <mergeCell ref="B792:C792"/>
    <mergeCell ref="D792:E792"/>
    <mergeCell ref="F792:I792"/>
    <mergeCell ref="J792:M792"/>
    <mergeCell ref="N792:O792"/>
    <mergeCell ref="P792:Q792"/>
    <mergeCell ref="R792:U792"/>
    <mergeCell ref="V792:Y792"/>
    <mergeCell ref="Z792:AA792"/>
    <mergeCell ref="AB792:AC792"/>
    <mergeCell ref="AD792:AG792"/>
    <mergeCell ref="AH792:AK792"/>
    <mergeCell ref="AL792:AM792"/>
    <mergeCell ref="AN792:AO792"/>
    <mergeCell ref="AP792:AS792"/>
    <mergeCell ref="AT792:AW792"/>
    <mergeCell ref="AX792:AY792"/>
    <mergeCell ref="AB796:AC796"/>
    <mergeCell ref="AD796:AG796"/>
    <mergeCell ref="AH796:AK796"/>
    <mergeCell ref="AL796:AM796"/>
    <mergeCell ref="AN796:AO796"/>
    <mergeCell ref="AP796:AS796"/>
    <mergeCell ref="AT796:AW796"/>
    <mergeCell ref="AX796:AY796"/>
    <mergeCell ref="AZ794:BA794"/>
    <mergeCell ref="BB794:BE794"/>
    <mergeCell ref="BF794:BI794"/>
    <mergeCell ref="BJ794:BS794"/>
    <mergeCell ref="BT794:BU794"/>
    <mergeCell ref="BV794:BW794"/>
    <mergeCell ref="B795:C795"/>
    <mergeCell ref="D795:E795"/>
    <mergeCell ref="F795:I795"/>
    <mergeCell ref="J795:M795"/>
    <mergeCell ref="N795:O795"/>
    <mergeCell ref="P795:Q795"/>
    <mergeCell ref="R795:U795"/>
    <mergeCell ref="V795:Y795"/>
    <mergeCell ref="Z795:AA795"/>
    <mergeCell ref="AB795:AC795"/>
    <mergeCell ref="AD795:AG795"/>
    <mergeCell ref="AH795:AK795"/>
    <mergeCell ref="AL795:AM795"/>
    <mergeCell ref="AN795:AO795"/>
    <mergeCell ref="AP795:AS795"/>
    <mergeCell ref="AT795:AW795"/>
    <mergeCell ref="AX795:AY795"/>
    <mergeCell ref="AZ795:BA795"/>
    <mergeCell ref="BB795:BE795"/>
    <mergeCell ref="BF795:BI795"/>
    <mergeCell ref="BJ795:BS795"/>
    <mergeCell ref="BT795:BW795"/>
    <mergeCell ref="B794:C794"/>
    <mergeCell ref="D794:E794"/>
    <mergeCell ref="F794:I794"/>
    <mergeCell ref="J794:M794"/>
    <mergeCell ref="N794:O794"/>
    <mergeCell ref="P794:Q794"/>
    <mergeCell ref="R794:U794"/>
    <mergeCell ref="V794:Y794"/>
    <mergeCell ref="Z794:AA794"/>
    <mergeCell ref="AB794:AC794"/>
    <mergeCell ref="AD794:AG794"/>
    <mergeCell ref="AH794:AK794"/>
    <mergeCell ref="AL794:AM794"/>
    <mergeCell ref="AN794:AO794"/>
    <mergeCell ref="AP794:AS794"/>
    <mergeCell ref="AT794:AW794"/>
    <mergeCell ref="AX794:AY794"/>
    <mergeCell ref="B801:C805"/>
    <mergeCell ref="D801:Q801"/>
    <mergeCell ref="R801:AB801"/>
    <mergeCell ref="AC801:BE801"/>
    <mergeCell ref="BF801:BM801"/>
    <mergeCell ref="BN801:BP806"/>
    <mergeCell ref="BQ801:BR806"/>
    <mergeCell ref="BS801:BW801"/>
    <mergeCell ref="D802:H805"/>
    <mergeCell ref="I802:M805"/>
    <mergeCell ref="N802:Q805"/>
    <mergeCell ref="R802:T805"/>
    <mergeCell ref="U802:W805"/>
    <mergeCell ref="X802:Y805"/>
    <mergeCell ref="Z802:AB805"/>
    <mergeCell ref="AC802:AH802"/>
    <mergeCell ref="AI802:AN802"/>
    <mergeCell ref="AO802:AT802"/>
    <mergeCell ref="AU802:AZ802"/>
    <mergeCell ref="BA802:BD802"/>
    <mergeCell ref="BE802:BE806"/>
    <mergeCell ref="BF802:BH805"/>
    <mergeCell ref="BI802:BM805"/>
    <mergeCell ref="BS802:BS805"/>
    <mergeCell ref="BT802:BW805"/>
    <mergeCell ref="AC803:AC806"/>
    <mergeCell ref="AD803:AD806"/>
    <mergeCell ref="AE803:AH806"/>
    <mergeCell ref="AI803:AI806"/>
    <mergeCell ref="AJ803:AJ806"/>
    <mergeCell ref="AK803:AN806"/>
    <mergeCell ref="AO803:AO806"/>
    <mergeCell ref="AZ796:BA796"/>
    <mergeCell ref="BB796:BE796"/>
    <mergeCell ref="BF796:BI796"/>
    <mergeCell ref="BJ796:BS796"/>
    <mergeCell ref="BT796:BW796"/>
    <mergeCell ref="B798:E798"/>
    <mergeCell ref="F798:G798"/>
    <mergeCell ref="H798:I798"/>
    <mergeCell ref="J798:AF798"/>
    <mergeCell ref="AG798:AP798"/>
    <mergeCell ref="AQ798:BG798"/>
    <mergeCell ref="BH798:BN798"/>
    <mergeCell ref="BO798:BS798"/>
    <mergeCell ref="BT798:BW798"/>
    <mergeCell ref="B799:E799"/>
    <mergeCell ref="F799:G799"/>
    <mergeCell ref="H799:I799"/>
    <mergeCell ref="J799:AF799"/>
    <mergeCell ref="AG799:AP799"/>
    <mergeCell ref="AQ799:BG799"/>
    <mergeCell ref="BH799:BN799"/>
    <mergeCell ref="BO799:BS799"/>
    <mergeCell ref="BT799:BW799"/>
    <mergeCell ref="B796:C796"/>
    <mergeCell ref="D796:E796"/>
    <mergeCell ref="F796:I796"/>
    <mergeCell ref="J796:M796"/>
    <mergeCell ref="N796:O796"/>
    <mergeCell ref="P796:Q796"/>
    <mergeCell ref="R796:U796"/>
    <mergeCell ref="V796:Y796"/>
    <mergeCell ref="Z796:AA796"/>
    <mergeCell ref="BK806:BM806"/>
    <mergeCell ref="BT806:BW806"/>
    <mergeCell ref="D807:H807"/>
    <mergeCell ref="I807:M807"/>
    <mergeCell ref="N807:Q807"/>
    <mergeCell ref="R807:T807"/>
    <mergeCell ref="U807:W807"/>
    <mergeCell ref="X807:Y807"/>
    <mergeCell ref="Z807:AB807"/>
    <mergeCell ref="AE807:AH807"/>
    <mergeCell ref="AK807:AN807"/>
    <mergeCell ref="AQ807:AT807"/>
    <mergeCell ref="AW807:AZ807"/>
    <mergeCell ref="BC807:BD807"/>
    <mergeCell ref="BF807:BH807"/>
    <mergeCell ref="BI807:BJ807"/>
    <mergeCell ref="BK807:BM807"/>
    <mergeCell ref="BN807:BP807"/>
    <mergeCell ref="BQ807:BR807"/>
    <mergeCell ref="BT807:BW807"/>
    <mergeCell ref="AP803:AP806"/>
    <mergeCell ref="AQ803:AT806"/>
    <mergeCell ref="AU803:AU806"/>
    <mergeCell ref="AV803:AV806"/>
    <mergeCell ref="AW803:AZ806"/>
    <mergeCell ref="BA803:BA806"/>
    <mergeCell ref="BB803:BB806"/>
    <mergeCell ref="BC803:BD806"/>
    <mergeCell ref="D806:H806"/>
    <mergeCell ref="I806:M806"/>
    <mergeCell ref="N806:Q806"/>
    <mergeCell ref="R806:T806"/>
    <mergeCell ref="U806:W806"/>
    <mergeCell ref="X806:Y806"/>
    <mergeCell ref="Z806:AB806"/>
    <mergeCell ref="BF806:BH806"/>
    <mergeCell ref="BI806:BJ806"/>
    <mergeCell ref="BT808:BW808"/>
    <mergeCell ref="D809:H809"/>
    <mergeCell ref="I809:M809"/>
    <mergeCell ref="N809:Q809"/>
    <mergeCell ref="R809:T809"/>
    <mergeCell ref="U809:W809"/>
    <mergeCell ref="X809:Y809"/>
    <mergeCell ref="Z809:AB809"/>
    <mergeCell ref="AE809:AH809"/>
    <mergeCell ref="AK809:AN809"/>
    <mergeCell ref="AQ809:AT809"/>
    <mergeCell ref="AW809:AZ809"/>
    <mergeCell ref="BC809:BD809"/>
    <mergeCell ref="BF809:BH809"/>
    <mergeCell ref="BI809:BJ809"/>
    <mergeCell ref="BK809:BM809"/>
    <mergeCell ref="BN809:BP809"/>
    <mergeCell ref="BQ809:BR809"/>
    <mergeCell ref="BT809:BW809"/>
    <mergeCell ref="D808:H808"/>
    <mergeCell ref="I808:M808"/>
    <mergeCell ref="N808:Q808"/>
    <mergeCell ref="R808:T808"/>
    <mergeCell ref="U808:W808"/>
    <mergeCell ref="X808:Y808"/>
    <mergeCell ref="Z808:AB808"/>
    <mergeCell ref="AE808:AH808"/>
    <mergeCell ref="AK808:AN808"/>
    <mergeCell ref="AQ808:AT808"/>
    <mergeCell ref="AW808:AZ808"/>
    <mergeCell ref="BC808:BD808"/>
    <mergeCell ref="BF808:BH808"/>
    <mergeCell ref="BI808:BJ808"/>
    <mergeCell ref="BK808:BM808"/>
    <mergeCell ref="BN808:BP808"/>
    <mergeCell ref="BQ808:BR808"/>
    <mergeCell ref="BT810:BW810"/>
    <mergeCell ref="D811:H811"/>
    <mergeCell ref="I811:M811"/>
    <mergeCell ref="N811:Q811"/>
    <mergeCell ref="R811:T811"/>
    <mergeCell ref="U811:W811"/>
    <mergeCell ref="X811:Y811"/>
    <mergeCell ref="Z811:AB811"/>
    <mergeCell ref="AE811:AH811"/>
    <mergeCell ref="AK811:AN811"/>
    <mergeCell ref="AQ811:AT811"/>
    <mergeCell ref="AW811:AZ811"/>
    <mergeCell ref="BC811:BD811"/>
    <mergeCell ref="BF811:BH811"/>
    <mergeCell ref="BI811:BJ811"/>
    <mergeCell ref="BK811:BM811"/>
    <mergeCell ref="BN811:BP811"/>
    <mergeCell ref="BQ811:BR811"/>
    <mergeCell ref="BT811:BW811"/>
    <mergeCell ref="D810:H810"/>
    <mergeCell ref="I810:M810"/>
    <mergeCell ref="N810:Q810"/>
    <mergeCell ref="R810:T810"/>
    <mergeCell ref="U810:W810"/>
    <mergeCell ref="X810:Y810"/>
    <mergeCell ref="Z810:AB810"/>
    <mergeCell ref="AE810:AH810"/>
    <mergeCell ref="AK810:AN810"/>
    <mergeCell ref="AQ810:AT810"/>
    <mergeCell ref="AW810:AZ810"/>
    <mergeCell ref="BC810:BD810"/>
    <mergeCell ref="BF810:BH810"/>
    <mergeCell ref="BI810:BJ810"/>
    <mergeCell ref="BK810:BM810"/>
    <mergeCell ref="BN810:BP810"/>
    <mergeCell ref="BQ810:BR810"/>
    <mergeCell ref="BT812:BW812"/>
    <mergeCell ref="D813:H813"/>
    <mergeCell ref="I813:M813"/>
    <mergeCell ref="N813:Q813"/>
    <mergeCell ref="R813:T813"/>
    <mergeCell ref="U813:W813"/>
    <mergeCell ref="X813:Y813"/>
    <mergeCell ref="Z813:AB813"/>
    <mergeCell ref="AE813:AH813"/>
    <mergeCell ref="AK813:AN813"/>
    <mergeCell ref="AQ813:AT813"/>
    <mergeCell ref="AW813:AZ813"/>
    <mergeCell ref="BC813:BD813"/>
    <mergeCell ref="BF813:BH813"/>
    <mergeCell ref="BI813:BJ813"/>
    <mergeCell ref="BK813:BM813"/>
    <mergeCell ref="BN813:BP813"/>
    <mergeCell ref="BQ813:BR813"/>
    <mergeCell ref="BT813:BW813"/>
    <mergeCell ref="D812:H812"/>
    <mergeCell ref="I812:M812"/>
    <mergeCell ref="N812:Q812"/>
    <mergeCell ref="R812:T812"/>
    <mergeCell ref="U812:W812"/>
    <mergeCell ref="X812:Y812"/>
    <mergeCell ref="Z812:AB812"/>
    <mergeCell ref="AE812:AH812"/>
    <mergeCell ref="AK812:AN812"/>
    <mergeCell ref="AQ812:AT812"/>
    <mergeCell ref="AW812:AZ812"/>
    <mergeCell ref="BC812:BD812"/>
    <mergeCell ref="BF812:BH812"/>
    <mergeCell ref="BI812:BJ812"/>
    <mergeCell ref="BK812:BM812"/>
    <mergeCell ref="BN812:BP812"/>
    <mergeCell ref="BQ812:BR812"/>
    <mergeCell ref="BT814:BW814"/>
    <mergeCell ref="D815:H815"/>
    <mergeCell ref="I815:M815"/>
    <mergeCell ref="N815:Q815"/>
    <mergeCell ref="R815:T815"/>
    <mergeCell ref="U815:W815"/>
    <mergeCell ref="X815:Y815"/>
    <mergeCell ref="Z815:AB815"/>
    <mergeCell ref="AE815:AH815"/>
    <mergeCell ref="AK815:AN815"/>
    <mergeCell ref="AQ815:AT815"/>
    <mergeCell ref="AW815:AZ815"/>
    <mergeCell ref="BC815:BD815"/>
    <mergeCell ref="BF815:BH815"/>
    <mergeCell ref="BI815:BJ815"/>
    <mergeCell ref="BK815:BM815"/>
    <mergeCell ref="BN815:BP815"/>
    <mergeCell ref="BQ815:BR815"/>
    <mergeCell ref="BT815:BW815"/>
    <mergeCell ref="D814:H814"/>
    <mergeCell ref="I814:M814"/>
    <mergeCell ref="N814:Q814"/>
    <mergeCell ref="R814:T814"/>
    <mergeCell ref="U814:W814"/>
    <mergeCell ref="X814:Y814"/>
    <mergeCell ref="Z814:AB814"/>
    <mergeCell ref="AE814:AH814"/>
    <mergeCell ref="AK814:AN814"/>
    <mergeCell ref="AQ814:AT814"/>
    <mergeCell ref="AW814:AZ814"/>
    <mergeCell ref="BC814:BD814"/>
    <mergeCell ref="BF814:BH814"/>
    <mergeCell ref="BI814:BJ814"/>
    <mergeCell ref="BK814:BM814"/>
    <mergeCell ref="BN814:BP814"/>
    <mergeCell ref="BQ814:BR814"/>
    <mergeCell ref="BT816:BW816"/>
    <mergeCell ref="D817:H817"/>
    <mergeCell ref="I817:M817"/>
    <mergeCell ref="N817:Q817"/>
    <mergeCell ref="R817:T817"/>
    <mergeCell ref="U817:W817"/>
    <mergeCell ref="X817:Y817"/>
    <mergeCell ref="Z817:AB817"/>
    <mergeCell ref="AE817:AH817"/>
    <mergeCell ref="AK817:AN817"/>
    <mergeCell ref="AQ817:AT817"/>
    <mergeCell ref="AW817:AZ817"/>
    <mergeCell ref="BC817:BD817"/>
    <mergeCell ref="BF817:BH817"/>
    <mergeCell ref="BI817:BJ817"/>
    <mergeCell ref="BK817:BM817"/>
    <mergeCell ref="BN817:BP817"/>
    <mergeCell ref="BQ817:BR817"/>
    <mergeCell ref="BT817:BW817"/>
    <mergeCell ref="D816:H816"/>
    <mergeCell ref="I816:M816"/>
    <mergeCell ref="N816:Q816"/>
    <mergeCell ref="R816:T816"/>
    <mergeCell ref="U816:W816"/>
    <mergeCell ref="X816:Y816"/>
    <mergeCell ref="Z816:AB816"/>
    <mergeCell ref="AE816:AH816"/>
    <mergeCell ref="AK816:AN816"/>
    <mergeCell ref="AQ816:AT816"/>
    <mergeCell ref="AW816:AZ816"/>
    <mergeCell ref="BC816:BD816"/>
    <mergeCell ref="BF816:BH816"/>
    <mergeCell ref="BI816:BJ816"/>
    <mergeCell ref="BK816:BM816"/>
    <mergeCell ref="BN816:BP816"/>
    <mergeCell ref="BQ816:BR816"/>
    <mergeCell ref="BT818:BW818"/>
    <mergeCell ref="D819:H819"/>
    <mergeCell ref="I819:M819"/>
    <mergeCell ref="N819:Q819"/>
    <mergeCell ref="R819:T819"/>
    <mergeCell ref="U819:W819"/>
    <mergeCell ref="X819:Y819"/>
    <mergeCell ref="Z819:AB819"/>
    <mergeCell ref="AE819:AH819"/>
    <mergeCell ref="AK819:AN819"/>
    <mergeCell ref="AQ819:AT819"/>
    <mergeCell ref="AW819:AZ819"/>
    <mergeCell ref="BC819:BD819"/>
    <mergeCell ref="BF819:BH819"/>
    <mergeCell ref="BI819:BJ819"/>
    <mergeCell ref="BK819:BM819"/>
    <mergeCell ref="BN819:BP819"/>
    <mergeCell ref="BQ819:BR819"/>
    <mergeCell ref="BT819:BW819"/>
    <mergeCell ref="D818:H818"/>
    <mergeCell ref="I818:M818"/>
    <mergeCell ref="N818:Q818"/>
    <mergeCell ref="R818:T818"/>
    <mergeCell ref="U818:W818"/>
    <mergeCell ref="X818:Y818"/>
    <mergeCell ref="Z818:AB818"/>
    <mergeCell ref="AE818:AH818"/>
    <mergeCell ref="AK818:AN818"/>
    <mergeCell ref="AQ818:AT818"/>
    <mergeCell ref="AW818:AZ818"/>
    <mergeCell ref="BC818:BD818"/>
    <mergeCell ref="BF818:BH818"/>
    <mergeCell ref="BI818:BJ818"/>
    <mergeCell ref="BK818:BM818"/>
    <mergeCell ref="BN818:BP818"/>
    <mergeCell ref="BQ818:BR818"/>
    <mergeCell ref="BT820:BW820"/>
    <mergeCell ref="D821:H821"/>
    <mergeCell ref="I821:M821"/>
    <mergeCell ref="N821:Q821"/>
    <mergeCell ref="R821:T821"/>
    <mergeCell ref="U821:W821"/>
    <mergeCell ref="X821:Y821"/>
    <mergeCell ref="Z821:AB821"/>
    <mergeCell ref="AE821:AH821"/>
    <mergeCell ref="AK821:AN821"/>
    <mergeCell ref="AQ821:AT821"/>
    <mergeCell ref="AW821:AZ821"/>
    <mergeCell ref="BC821:BD821"/>
    <mergeCell ref="BF821:BH821"/>
    <mergeCell ref="BI821:BJ821"/>
    <mergeCell ref="BK821:BM821"/>
    <mergeCell ref="BN821:BP821"/>
    <mergeCell ref="BQ821:BR821"/>
    <mergeCell ref="BT821:BW821"/>
    <mergeCell ref="D820:H820"/>
    <mergeCell ref="I820:M820"/>
    <mergeCell ref="N820:Q820"/>
    <mergeCell ref="R820:T820"/>
    <mergeCell ref="U820:W820"/>
    <mergeCell ref="X820:Y820"/>
    <mergeCell ref="Z820:AB820"/>
    <mergeCell ref="AE820:AH820"/>
    <mergeCell ref="AK820:AN820"/>
    <mergeCell ref="AQ820:AT820"/>
    <mergeCell ref="AW820:AZ820"/>
    <mergeCell ref="BC820:BD820"/>
    <mergeCell ref="BF820:BH820"/>
    <mergeCell ref="BI820:BJ820"/>
    <mergeCell ref="BK820:BM820"/>
    <mergeCell ref="BN820:BP820"/>
    <mergeCell ref="BQ820:BR820"/>
    <mergeCell ref="BT822:BW822"/>
    <mergeCell ref="D823:H823"/>
    <mergeCell ref="I823:M823"/>
    <mergeCell ref="N823:Q823"/>
    <mergeCell ref="R823:T823"/>
    <mergeCell ref="U823:W823"/>
    <mergeCell ref="X823:Y823"/>
    <mergeCell ref="Z823:AB823"/>
    <mergeCell ref="AE823:AH823"/>
    <mergeCell ref="AK823:AN823"/>
    <mergeCell ref="AQ823:AT823"/>
    <mergeCell ref="AW823:AZ823"/>
    <mergeCell ref="BC823:BD823"/>
    <mergeCell ref="BF823:BH823"/>
    <mergeCell ref="BI823:BJ823"/>
    <mergeCell ref="BK823:BM823"/>
    <mergeCell ref="BN823:BP823"/>
    <mergeCell ref="BQ823:BR823"/>
    <mergeCell ref="BT823:BW823"/>
    <mergeCell ref="D822:H822"/>
    <mergeCell ref="I822:M822"/>
    <mergeCell ref="N822:Q822"/>
    <mergeCell ref="R822:T822"/>
    <mergeCell ref="U822:W822"/>
    <mergeCell ref="X822:Y822"/>
    <mergeCell ref="Z822:AB822"/>
    <mergeCell ref="AE822:AH822"/>
    <mergeCell ref="AK822:AN822"/>
    <mergeCell ref="AQ822:AT822"/>
    <mergeCell ref="AW822:AZ822"/>
    <mergeCell ref="BC822:BD822"/>
    <mergeCell ref="BF822:BH822"/>
    <mergeCell ref="BI822:BJ822"/>
    <mergeCell ref="BK822:BM822"/>
    <mergeCell ref="BN822:BP822"/>
    <mergeCell ref="BQ822:BR822"/>
    <mergeCell ref="BT824:BW824"/>
    <mergeCell ref="D825:H825"/>
    <mergeCell ref="I825:M825"/>
    <mergeCell ref="N825:Q825"/>
    <mergeCell ref="R825:T825"/>
    <mergeCell ref="U825:W825"/>
    <mergeCell ref="X825:Y825"/>
    <mergeCell ref="Z825:AB825"/>
    <mergeCell ref="AE825:AH825"/>
    <mergeCell ref="AK825:AN825"/>
    <mergeCell ref="AQ825:AT825"/>
    <mergeCell ref="AW825:AZ825"/>
    <mergeCell ref="BC825:BD825"/>
    <mergeCell ref="BF825:BH825"/>
    <mergeCell ref="BI825:BJ825"/>
    <mergeCell ref="BK825:BM825"/>
    <mergeCell ref="BN825:BP825"/>
    <mergeCell ref="BQ825:BR825"/>
    <mergeCell ref="BT825:BW825"/>
    <mergeCell ref="D824:H824"/>
    <mergeCell ref="I824:M824"/>
    <mergeCell ref="N824:Q824"/>
    <mergeCell ref="R824:T824"/>
    <mergeCell ref="U824:W824"/>
    <mergeCell ref="X824:Y824"/>
    <mergeCell ref="Z824:AB824"/>
    <mergeCell ref="AE824:AH824"/>
    <mergeCell ref="AK824:AN824"/>
    <mergeCell ref="AQ824:AT824"/>
    <mergeCell ref="AW824:AZ824"/>
    <mergeCell ref="BC824:BD824"/>
    <mergeCell ref="BF824:BH824"/>
    <mergeCell ref="BI824:BJ824"/>
    <mergeCell ref="BK824:BM824"/>
    <mergeCell ref="BN824:BP824"/>
    <mergeCell ref="BQ824:BR824"/>
    <mergeCell ref="BT826:BW826"/>
    <mergeCell ref="D827:H827"/>
    <mergeCell ref="I827:M827"/>
    <mergeCell ref="N827:Q827"/>
    <mergeCell ref="R827:T827"/>
    <mergeCell ref="U827:W827"/>
    <mergeCell ref="X827:Y827"/>
    <mergeCell ref="Z827:AB827"/>
    <mergeCell ref="AE827:AH827"/>
    <mergeCell ref="AK827:AN827"/>
    <mergeCell ref="AQ827:AT827"/>
    <mergeCell ref="AW827:AZ827"/>
    <mergeCell ref="BC827:BD827"/>
    <mergeCell ref="BF827:BH827"/>
    <mergeCell ref="BI827:BJ827"/>
    <mergeCell ref="BK827:BM827"/>
    <mergeCell ref="BN827:BP827"/>
    <mergeCell ref="BQ827:BR827"/>
    <mergeCell ref="BT827:BW827"/>
    <mergeCell ref="D826:H826"/>
    <mergeCell ref="I826:M826"/>
    <mergeCell ref="N826:Q826"/>
    <mergeCell ref="R826:T826"/>
    <mergeCell ref="U826:W826"/>
    <mergeCell ref="X826:Y826"/>
    <mergeCell ref="Z826:AB826"/>
    <mergeCell ref="AE826:AH826"/>
    <mergeCell ref="AK826:AN826"/>
    <mergeCell ref="AQ826:AT826"/>
    <mergeCell ref="AW826:AZ826"/>
    <mergeCell ref="BC826:BD826"/>
    <mergeCell ref="BF826:BH826"/>
    <mergeCell ref="BI826:BJ826"/>
    <mergeCell ref="BK826:BM826"/>
    <mergeCell ref="BN826:BP826"/>
    <mergeCell ref="BQ826:BR826"/>
    <mergeCell ref="BT828:BW828"/>
    <mergeCell ref="D829:H829"/>
    <mergeCell ref="I829:M829"/>
    <mergeCell ref="N829:Q829"/>
    <mergeCell ref="R829:T829"/>
    <mergeCell ref="U829:W829"/>
    <mergeCell ref="X829:Y829"/>
    <mergeCell ref="Z829:AB829"/>
    <mergeCell ref="AE829:AH829"/>
    <mergeCell ref="AK829:AN829"/>
    <mergeCell ref="AQ829:AT829"/>
    <mergeCell ref="AW829:AZ829"/>
    <mergeCell ref="BC829:BD829"/>
    <mergeCell ref="BF829:BH829"/>
    <mergeCell ref="BI829:BJ829"/>
    <mergeCell ref="BK829:BM829"/>
    <mergeCell ref="BN829:BP829"/>
    <mergeCell ref="BQ829:BR829"/>
    <mergeCell ref="BT829:BW829"/>
    <mergeCell ref="D828:H828"/>
    <mergeCell ref="I828:M828"/>
    <mergeCell ref="N828:Q828"/>
    <mergeCell ref="R828:T828"/>
    <mergeCell ref="U828:W828"/>
    <mergeCell ref="X828:Y828"/>
    <mergeCell ref="Z828:AB828"/>
    <mergeCell ref="AE828:AH828"/>
    <mergeCell ref="AK828:AN828"/>
    <mergeCell ref="AQ828:AT828"/>
    <mergeCell ref="AW828:AZ828"/>
    <mergeCell ref="BC828:BD828"/>
    <mergeCell ref="BF828:BH828"/>
    <mergeCell ref="BI828:BJ828"/>
    <mergeCell ref="BK828:BM828"/>
    <mergeCell ref="BN828:BP828"/>
    <mergeCell ref="BQ828:BR828"/>
    <mergeCell ref="BT830:BW830"/>
    <mergeCell ref="B831:BW831"/>
    <mergeCell ref="B832:BI832"/>
    <mergeCell ref="BJ832:BW833"/>
    <mergeCell ref="B833:C833"/>
    <mergeCell ref="D833:E833"/>
    <mergeCell ref="F833:I833"/>
    <mergeCell ref="J833:M833"/>
    <mergeCell ref="N833:O833"/>
    <mergeCell ref="P833:Q833"/>
    <mergeCell ref="R833:U833"/>
    <mergeCell ref="V833:Y833"/>
    <mergeCell ref="Z833:AA833"/>
    <mergeCell ref="AB833:AC833"/>
    <mergeCell ref="AD833:AG833"/>
    <mergeCell ref="AH833:AK833"/>
    <mergeCell ref="AL833:AM833"/>
    <mergeCell ref="AN833:AO833"/>
    <mergeCell ref="AP833:AS833"/>
    <mergeCell ref="AT833:AW833"/>
    <mergeCell ref="AX833:AY833"/>
    <mergeCell ref="AZ833:BA833"/>
    <mergeCell ref="BB833:BE833"/>
    <mergeCell ref="BF833:BI833"/>
    <mergeCell ref="D830:H830"/>
    <mergeCell ref="I830:M830"/>
    <mergeCell ref="N830:Q830"/>
    <mergeCell ref="R830:T830"/>
    <mergeCell ref="U830:W830"/>
    <mergeCell ref="X830:Y830"/>
    <mergeCell ref="Z830:AB830"/>
    <mergeCell ref="AE830:AH830"/>
    <mergeCell ref="AK830:AN830"/>
    <mergeCell ref="AQ830:AT830"/>
    <mergeCell ref="AW830:AZ830"/>
    <mergeCell ref="BC830:BD830"/>
    <mergeCell ref="BF830:BH830"/>
    <mergeCell ref="BI830:BJ830"/>
    <mergeCell ref="BK830:BM830"/>
    <mergeCell ref="BN830:BP830"/>
    <mergeCell ref="BQ830:BR830"/>
    <mergeCell ref="AZ834:BA834"/>
    <mergeCell ref="BB834:BE834"/>
    <mergeCell ref="BF834:BI834"/>
    <mergeCell ref="BJ834:BS834"/>
    <mergeCell ref="BT834:BW834"/>
    <mergeCell ref="B835:C835"/>
    <mergeCell ref="D835:E835"/>
    <mergeCell ref="F835:I835"/>
    <mergeCell ref="J835:M835"/>
    <mergeCell ref="N835:O835"/>
    <mergeCell ref="P835:Q835"/>
    <mergeCell ref="R835:U835"/>
    <mergeCell ref="V835:Y835"/>
    <mergeCell ref="Z835:AA835"/>
    <mergeCell ref="AB835:AC835"/>
    <mergeCell ref="AD835:AG835"/>
    <mergeCell ref="AH835:AK835"/>
    <mergeCell ref="AL835:AM835"/>
    <mergeCell ref="AN835:AO835"/>
    <mergeCell ref="AP835:AS835"/>
    <mergeCell ref="AT835:AW835"/>
    <mergeCell ref="AX835:AY835"/>
    <mergeCell ref="AZ835:BA835"/>
    <mergeCell ref="BB835:BE835"/>
    <mergeCell ref="BF835:BI835"/>
    <mergeCell ref="BJ835:BS835"/>
    <mergeCell ref="BT835:BW835"/>
    <mergeCell ref="B834:C834"/>
    <mergeCell ref="D834:E834"/>
    <mergeCell ref="F834:I834"/>
    <mergeCell ref="J834:M834"/>
    <mergeCell ref="N834:O834"/>
    <mergeCell ref="P834:Q834"/>
    <mergeCell ref="R834:U834"/>
    <mergeCell ref="V834:Y834"/>
    <mergeCell ref="Z834:AA834"/>
    <mergeCell ref="AB834:AC834"/>
    <mergeCell ref="AD834:AG834"/>
    <mergeCell ref="AH834:AK834"/>
    <mergeCell ref="AL834:AM834"/>
    <mergeCell ref="AN834:AO834"/>
    <mergeCell ref="AP834:AS834"/>
    <mergeCell ref="AT834:AW834"/>
    <mergeCell ref="AX834:AY834"/>
    <mergeCell ref="AZ836:BA836"/>
    <mergeCell ref="BB836:BE836"/>
    <mergeCell ref="BF836:BI836"/>
    <mergeCell ref="BJ836:BS836"/>
    <mergeCell ref="BT836:BW836"/>
    <mergeCell ref="B837:C837"/>
    <mergeCell ref="D837:E837"/>
    <mergeCell ref="F837:I837"/>
    <mergeCell ref="J837:M837"/>
    <mergeCell ref="N837:O837"/>
    <mergeCell ref="P837:Q837"/>
    <mergeCell ref="R837:U837"/>
    <mergeCell ref="V837:Y837"/>
    <mergeCell ref="Z837:AA837"/>
    <mergeCell ref="AB837:AC837"/>
    <mergeCell ref="AD837:AG837"/>
    <mergeCell ref="AH837:AK837"/>
    <mergeCell ref="AL837:AM837"/>
    <mergeCell ref="AN837:AO837"/>
    <mergeCell ref="AP837:AS837"/>
    <mergeCell ref="AT837:AW837"/>
    <mergeCell ref="AX837:AY837"/>
    <mergeCell ref="AZ837:BA837"/>
    <mergeCell ref="BB837:BE837"/>
    <mergeCell ref="BF837:BI837"/>
    <mergeCell ref="BJ837:BS837"/>
    <mergeCell ref="BT837:BW837"/>
    <mergeCell ref="B836:C836"/>
    <mergeCell ref="D836:E836"/>
    <mergeCell ref="F836:I836"/>
    <mergeCell ref="J836:M836"/>
    <mergeCell ref="N836:O836"/>
    <mergeCell ref="P836:Q836"/>
    <mergeCell ref="R836:U836"/>
    <mergeCell ref="V836:Y836"/>
    <mergeCell ref="Z836:AA836"/>
    <mergeCell ref="AB836:AC836"/>
    <mergeCell ref="AD836:AG836"/>
    <mergeCell ref="AH836:AK836"/>
    <mergeCell ref="AL836:AM836"/>
    <mergeCell ref="AN836:AO836"/>
    <mergeCell ref="AP836:AS836"/>
    <mergeCell ref="AT836:AW836"/>
    <mergeCell ref="AX836:AY836"/>
    <mergeCell ref="AB840:AC840"/>
    <mergeCell ref="AD840:AG840"/>
    <mergeCell ref="AH840:AK840"/>
    <mergeCell ref="AL840:AM840"/>
    <mergeCell ref="AN840:AO840"/>
    <mergeCell ref="AP840:AS840"/>
    <mergeCell ref="AT840:AW840"/>
    <mergeCell ref="AX840:AY840"/>
    <mergeCell ref="AZ838:BA838"/>
    <mergeCell ref="BB838:BE838"/>
    <mergeCell ref="BF838:BI838"/>
    <mergeCell ref="BJ838:BS838"/>
    <mergeCell ref="BT838:BU838"/>
    <mergeCell ref="BV838:BW838"/>
    <mergeCell ref="B839:C839"/>
    <mergeCell ref="D839:E839"/>
    <mergeCell ref="F839:I839"/>
    <mergeCell ref="J839:M839"/>
    <mergeCell ref="N839:O839"/>
    <mergeCell ref="P839:Q839"/>
    <mergeCell ref="R839:U839"/>
    <mergeCell ref="V839:Y839"/>
    <mergeCell ref="Z839:AA839"/>
    <mergeCell ref="AB839:AC839"/>
    <mergeCell ref="AD839:AG839"/>
    <mergeCell ref="AH839:AK839"/>
    <mergeCell ref="AL839:AM839"/>
    <mergeCell ref="AN839:AO839"/>
    <mergeCell ref="AP839:AS839"/>
    <mergeCell ref="AT839:AW839"/>
    <mergeCell ref="AX839:AY839"/>
    <mergeCell ref="AZ839:BA839"/>
    <mergeCell ref="BB839:BE839"/>
    <mergeCell ref="BF839:BI839"/>
    <mergeCell ref="BJ839:BS839"/>
    <mergeCell ref="BT839:BW839"/>
    <mergeCell ref="B838:C838"/>
    <mergeCell ref="D838:E838"/>
    <mergeCell ref="F838:I838"/>
    <mergeCell ref="J838:M838"/>
    <mergeCell ref="N838:O838"/>
    <mergeCell ref="P838:Q838"/>
    <mergeCell ref="R838:U838"/>
    <mergeCell ref="V838:Y838"/>
    <mergeCell ref="Z838:AA838"/>
    <mergeCell ref="AB838:AC838"/>
    <mergeCell ref="AD838:AG838"/>
    <mergeCell ref="AH838:AK838"/>
    <mergeCell ref="AL838:AM838"/>
    <mergeCell ref="AN838:AO838"/>
    <mergeCell ref="AP838:AS838"/>
    <mergeCell ref="AT838:AW838"/>
    <mergeCell ref="AX838:AY838"/>
    <mergeCell ref="B845:C849"/>
    <mergeCell ref="D845:Q845"/>
    <mergeCell ref="R845:AB845"/>
    <mergeCell ref="AC845:BE845"/>
    <mergeCell ref="BF845:BM845"/>
    <mergeCell ref="BN845:BP850"/>
    <mergeCell ref="BQ845:BR850"/>
    <mergeCell ref="BS845:BW845"/>
    <mergeCell ref="D846:H849"/>
    <mergeCell ref="I846:M849"/>
    <mergeCell ref="N846:Q849"/>
    <mergeCell ref="R846:T849"/>
    <mergeCell ref="U846:W849"/>
    <mergeCell ref="X846:Y849"/>
    <mergeCell ref="Z846:AB849"/>
    <mergeCell ref="AC846:AH846"/>
    <mergeCell ref="AI846:AN846"/>
    <mergeCell ref="AO846:AT846"/>
    <mergeCell ref="AU846:AZ846"/>
    <mergeCell ref="BA846:BD846"/>
    <mergeCell ref="BE846:BE850"/>
    <mergeCell ref="BF846:BH849"/>
    <mergeCell ref="BI846:BM849"/>
    <mergeCell ref="BS846:BS849"/>
    <mergeCell ref="BT846:BW849"/>
    <mergeCell ref="AC847:AC850"/>
    <mergeCell ref="AD847:AD850"/>
    <mergeCell ref="AE847:AH850"/>
    <mergeCell ref="AI847:AI850"/>
    <mergeCell ref="AJ847:AJ850"/>
    <mergeCell ref="AK847:AN850"/>
    <mergeCell ref="AO847:AO850"/>
    <mergeCell ref="AZ840:BA840"/>
    <mergeCell ref="BB840:BE840"/>
    <mergeCell ref="BF840:BI840"/>
    <mergeCell ref="BJ840:BS840"/>
    <mergeCell ref="BT840:BW840"/>
    <mergeCell ref="B842:E842"/>
    <mergeCell ref="F842:G842"/>
    <mergeCell ref="H842:I842"/>
    <mergeCell ref="J842:AF842"/>
    <mergeCell ref="AG842:AP842"/>
    <mergeCell ref="AQ842:BG842"/>
    <mergeCell ref="BH842:BN842"/>
    <mergeCell ref="BO842:BS842"/>
    <mergeCell ref="BT842:BW842"/>
    <mergeCell ref="B843:E843"/>
    <mergeCell ref="F843:G843"/>
    <mergeCell ref="H843:I843"/>
    <mergeCell ref="J843:AF843"/>
    <mergeCell ref="AG843:AP843"/>
    <mergeCell ref="AQ843:BG843"/>
    <mergeCell ref="BH843:BN843"/>
    <mergeCell ref="BO843:BS843"/>
    <mergeCell ref="BT843:BW843"/>
    <mergeCell ref="B840:C840"/>
    <mergeCell ref="D840:E840"/>
    <mergeCell ref="F840:I840"/>
    <mergeCell ref="J840:M840"/>
    <mergeCell ref="N840:O840"/>
    <mergeCell ref="P840:Q840"/>
    <mergeCell ref="R840:U840"/>
    <mergeCell ref="V840:Y840"/>
    <mergeCell ref="Z840:AA840"/>
    <mergeCell ref="BK850:BM850"/>
    <mergeCell ref="BT850:BW850"/>
    <mergeCell ref="D851:H851"/>
    <mergeCell ref="I851:M851"/>
    <mergeCell ref="N851:Q851"/>
    <mergeCell ref="R851:T851"/>
    <mergeCell ref="U851:W851"/>
    <mergeCell ref="X851:Y851"/>
    <mergeCell ref="Z851:AB851"/>
    <mergeCell ref="AE851:AH851"/>
    <mergeCell ref="AK851:AN851"/>
    <mergeCell ref="AQ851:AT851"/>
    <mergeCell ref="AW851:AZ851"/>
    <mergeCell ref="BC851:BD851"/>
    <mergeCell ref="BF851:BH851"/>
    <mergeCell ref="BI851:BJ851"/>
    <mergeCell ref="BK851:BM851"/>
    <mergeCell ref="BN851:BP851"/>
    <mergeCell ref="BQ851:BR851"/>
    <mergeCell ref="BT851:BW851"/>
    <mergeCell ref="AP847:AP850"/>
    <mergeCell ref="AQ847:AT850"/>
    <mergeCell ref="AU847:AU850"/>
    <mergeCell ref="AV847:AV850"/>
    <mergeCell ref="AW847:AZ850"/>
    <mergeCell ref="BA847:BA850"/>
    <mergeCell ref="BB847:BB850"/>
    <mergeCell ref="BC847:BD850"/>
    <mergeCell ref="D850:H850"/>
    <mergeCell ref="I850:M850"/>
    <mergeCell ref="N850:Q850"/>
    <mergeCell ref="R850:T850"/>
    <mergeCell ref="U850:W850"/>
    <mergeCell ref="X850:Y850"/>
    <mergeCell ref="Z850:AB850"/>
    <mergeCell ref="BF850:BH850"/>
    <mergeCell ref="BI850:BJ850"/>
    <mergeCell ref="BT852:BW852"/>
    <mergeCell ref="D853:H853"/>
    <mergeCell ref="I853:M853"/>
    <mergeCell ref="N853:Q853"/>
    <mergeCell ref="R853:T853"/>
    <mergeCell ref="U853:W853"/>
    <mergeCell ref="X853:Y853"/>
    <mergeCell ref="Z853:AB853"/>
    <mergeCell ref="AE853:AH853"/>
    <mergeCell ref="AK853:AN853"/>
    <mergeCell ref="AQ853:AT853"/>
    <mergeCell ref="AW853:AZ853"/>
    <mergeCell ref="BC853:BD853"/>
    <mergeCell ref="BF853:BH853"/>
    <mergeCell ref="BI853:BJ853"/>
    <mergeCell ref="BK853:BM853"/>
    <mergeCell ref="BN853:BP853"/>
    <mergeCell ref="BQ853:BR853"/>
    <mergeCell ref="BT853:BW853"/>
    <mergeCell ref="D852:H852"/>
    <mergeCell ref="I852:M852"/>
    <mergeCell ref="N852:Q852"/>
    <mergeCell ref="R852:T852"/>
    <mergeCell ref="U852:W852"/>
    <mergeCell ref="X852:Y852"/>
    <mergeCell ref="Z852:AB852"/>
    <mergeCell ref="AE852:AH852"/>
    <mergeCell ref="AK852:AN852"/>
    <mergeCell ref="AQ852:AT852"/>
    <mergeCell ref="AW852:AZ852"/>
    <mergeCell ref="BC852:BD852"/>
    <mergeCell ref="BF852:BH852"/>
    <mergeCell ref="BI852:BJ852"/>
    <mergeCell ref="BK852:BM852"/>
    <mergeCell ref="BN852:BP852"/>
    <mergeCell ref="BQ852:BR852"/>
    <mergeCell ref="BT854:BW854"/>
    <mergeCell ref="D855:H855"/>
    <mergeCell ref="I855:M855"/>
    <mergeCell ref="N855:Q855"/>
    <mergeCell ref="R855:T855"/>
    <mergeCell ref="U855:W855"/>
    <mergeCell ref="X855:Y855"/>
    <mergeCell ref="Z855:AB855"/>
    <mergeCell ref="AE855:AH855"/>
    <mergeCell ref="AK855:AN855"/>
    <mergeCell ref="AQ855:AT855"/>
    <mergeCell ref="AW855:AZ855"/>
    <mergeCell ref="BC855:BD855"/>
    <mergeCell ref="BF855:BH855"/>
    <mergeCell ref="BI855:BJ855"/>
    <mergeCell ref="BK855:BM855"/>
    <mergeCell ref="BN855:BP855"/>
    <mergeCell ref="BQ855:BR855"/>
    <mergeCell ref="BT855:BW855"/>
    <mergeCell ref="D854:H854"/>
    <mergeCell ref="I854:M854"/>
    <mergeCell ref="N854:Q854"/>
    <mergeCell ref="R854:T854"/>
    <mergeCell ref="U854:W854"/>
    <mergeCell ref="X854:Y854"/>
    <mergeCell ref="Z854:AB854"/>
    <mergeCell ref="AE854:AH854"/>
    <mergeCell ref="AK854:AN854"/>
    <mergeCell ref="AQ854:AT854"/>
    <mergeCell ref="AW854:AZ854"/>
    <mergeCell ref="BC854:BD854"/>
    <mergeCell ref="BF854:BH854"/>
    <mergeCell ref="BI854:BJ854"/>
    <mergeCell ref="BK854:BM854"/>
    <mergeCell ref="BN854:BP854"/>
    <mergeCell ref="BQ854:BR854"/>
    <mergeCell ref="BT856:BW856"/>
    <mergeCell ref="D857:H857"/>
    <mergeCell ref="I857:M857"/>
    <mergeCell ref="N857:Q857"/>
    <mergeCell ref="R857:T857"/>
    <mergeCell ref="U857:W857"/>
    <mergeCell ref="X857:Y857"/>
    <mergeCell ref="Z857:AB857"/>
    <mergeCell ref="AE857:AH857"/>
    <mergeCell ref="AK857:AN857"/>
    <mergeCell ref="AQ857:AT857"/>
    <mergeCell ref="AW857:AZ857"/>
    <mergeCell ref="BC857:BD857"/>
    <mergeCell ref="BF857:BH857"/>
    <mergeCell ref="BI857:BJ857"/>
    <mergeCell ref="BK857:BM857"/>
    <mergeCell ref="BN857:BP857"/>
    <mergeCell ref="BQ857:BR857"/>
    <mergeCell ref="BT857:BW857"/>
    <mergeCell ref="D856:H856"/>
    <mergeCell ref="I856:M856"/>
    <mergeCell ref="N856:Q856"/>
    <mergeCell ref="R856:T856"/>
    <mergeCell ref="U856:W856"/>
    <mergeCell ref="X856:Y856"/>
    <mergeCell ref="Z856:AB856"/>
    <mergeCell ref="AE856:AH856"/>
    <mergeCell ref="AK856:AN856"/>
    <mergeCell ref="AQ856:AT856"/>
    <mergeCell ref="AW856:AZ856"/>
    <mergeCell ref="BC856:BD856"/>
    <mergeCell ref="BF856:BH856"/>
    <mergeCell ref="BI856:BJ856"/>
    <mergeCell ref="BK856:BM856"/>
    <mergeCell ref="BN856:BP856"/>
    <mergeCell ref="BQ856:BR856"/>
    <mergeCell ref="BT858:BW858"/>
    <mergeCell ref="D859:H859"/>
    <mergeCell ref="I859:M859"/>
    <mergeCell ref="N859:Q859"/>
    <mergeCell ref="R859:T859"/>
    <mergeCell ref="U859:W859"/>
    <mergeCell ref="X859:Y859"/>
    <mergeCell ref="Z859:AB859"/>
    <mergeCell ref="AE859:AH859"/>
    <mergeCell ref="AK859:AN859"/>
    <mergeCell ref="AQ859:AT859"/>
    <mergeCell ref="AW859:AZ859"/>
    <mergeCell ref="BC859:BD859"/>
    <mergeCell ref="BF859:BH859"/>
    <mergeCell ref="BI859:BJ859"/>
    <mergeCell ref="BK859:BM859"/>
    <mergeCell ref="BN859:BP859"/>
    <mergeCell ref="BQ859:BR859"/>
    <mergeCell ref="BT859:BW859"/>
    <mergeCell ref="D858:H858"/>
    <mergeCell ref="I858:M858"/>
    <mergeCell ref="N858:Q858"/>
    <mergeCell ref="R858:T858"/>
    <mergeCell ref="U858:W858"/>
    <mergeCell ref="X858:Y858"/>
    <mergeCell ref="Z858:AB858"/>
    <mergeCell ref="AE858:AH858"/>
    <mergeCell ref="AK858:AN858"/>
    <mergeCell ref="AQ858:AT858"/>
    <mergeCell ref="AW858:AZ858"/>
    <mergeCell ref="BC858:BD858"/>
    <mergeCell ref="BF858:BH858"/>
    <mergeCell ref="BI858:BJ858"/>
    <mergeCell ref="BK858:BM858"/>
    <mergeCell ref="BN858:BP858"/>
    <mergeCell ref="BQ858:BR858"/>
    <mergeCell ref="BT860:BW860"/>
    <mergeCell ref="D861:H861"/>
    <mergeCell ref="I861:M861"/>
    <mergeCell ref="N861:Q861"/>
    <mergeCell ref="R861:T861"/>
    <mergeCell ref="U861:W861"/>
    <mergeCell ref="X861:Y861"/>
    <mergeCell ref="Z861:AB861"/>
    <mergeCell ref="AE861:AH861"/>
    <mergeCell ref="AK861:AN861"/>
    <mergeCell ref="AQ861:AT861"/>
    <mergeCell ref="AW861:AZ861"/>
    <mergeCell ref="BC861:BD861"/>
    <mergeCell ref="BF861:BH861"/>
    <mergeCell ref="BI861:BJ861"/>
    <mergeCell ref="BK861:BM861"/>
    <mergeCell ref="BN861:BP861"/>
    <mergeCell ref="BQ861:BR861"/>
    <mergeCell ref="BT861:BW861"/>
    <mergeCell ref="D860:H860"/>
    <mergeCell ref="I860:M860"/>
    <mergeCell ref="N860:Q860"/>
    <mergeCell ref="R860:T860"/>
    <mergeCell ref="U860:W860"/>
    <mergeCell ref="X860:Y860"/>
    <mergeCell ref="Z860:AB860"/>
    <mergeCell ref="AE860:AH860"/>
    <mergeCell ref="AK860:AN860"/>
    <mergeCell ref="AQ860:AT860"/>
    <mergeCell ref="AW860:AZ860"/>
    <mergeCell ref="BC860:BD860"/>
    <mergeCell ref="BF860:BH860"/>
    <mergeCell ref="BI860:BJ860"/>
    <mergeCell ref="BK860:BM860"/>
    <mergeCell ref="BN860:BP860"/>
    <mergeCell ref="BQ860:BR860"/>
    <mergeCell ref="BT862:BW862"/>
    <mergeCell ref="D863:H863"/>
    <mergeCell ref="I863:M863"/>
    <mergeCell ref="N863:Q863"/>
    <mergeCell ref="R863:T863"/>
    <mergeCell ref="U863:W863"/>
    <mergeCell ref="X863:Y863"/>
    <mergeCell ref="Z863:AB863"/>
    <mergeCell ref="AE863:AH863"/>
    <mergeCell ref="AK863:AN863"/>
    <mergeCell ref="AQ863:AT863"/>
    <mergeCell ref="AW863:AZ863"/>
    <mergeCell ref="BC863:BD863"/>
    <mergeCell ref="BF863:BH863"/>
    <mergeCell ref="BI863:BJ863"/>
    <mergeCell ref="BK863:BM863"/>
    <mergeCell ref="BN863:BP863"/>
    <mergeCell ref="BQ863:BR863"/>
    <mergeCell ref="BT863:BW863"/>
    <mergeCell ref="D862:H862"/>
    <mergeCell ref="I862:M862"/>
    <mergeCell ref="N862:Q862"/>
    <mergeCell ref="R862:T862"/>
    <mergeCell ref="U862:W862"/>
    <mergeCell ref="X862:Y862"/>
    <mergeCell ref="Z862:AB862"/>
    <mergeCell ref="AE862:AH862"/>
    <mergeCell ref="AK862:AN862"/>
    <mergeCell ref="AQ862:AT862"/>
    <mergeCell ref="AW862:AZ862"/>
    <mergeCell ref="BC862:BD862"/>
    <mergeCell ref="BF862:BH862"/>
    <mergeCell ref="BI862:BJ862"/>
    <mergeCell ref="BK862:BM862"/>
    <mergeCell ref="BN862:BP862"/>
    <mergeCell ref="BQ862:BR862"/>
    <mergeCell ref="BT864:BW864"/>
    <mergeCell ref="D865:H865"/>
    <mergeCell ref="I865:M865"/>
    <mergeCell ref="N865:Q865"/>
    <mergeCell ref="R865:T865"/>
    <mergeCell ref="U865:W865"/>
    <mergeCell ref="X865:Y865"/>
    <mergeCell ref="Z865:AB865"/>
    <mergeCell ref="AE865:AH865"/>
    <mergeCell ref="AK865:AN865"/>
    <mergeCell ref="AQ865:AT865"/>
    <mergeCell ref="AW865:AZ865"/>
    <mergeCell ref="BC865:BD865"/>
    <mergeCell ref="BF865:BH865"/>
    <mergeCell ref="BI865:BJ865"/>
    <mergeCell ref="BK865:BM865"/>
    <mergeCell ref="BN865:BP865"/>
    <mergeCell ref="BQ865:BR865"/>
    <mergeCell ref="BT865:BW865"/>
    <mergeCell ref="D864:H864"/>
    <mergeCell ref="I864:M864"/>
    <mergeCell ref="N864:Q864"/>
    <mergeCell ref="R864:T864"/>
    <mergeCell ref="U864:W864"/>
    <mergeCell ref="X864:Y864"/>
    <mergeCell ref="Z864:AB864"/>
    <mergeCell ref="AE864:AH864"/>
    <mergeCell ref="AK864:AN864"/>
    <mergeCell ref="AQ864:AT864"/>
    <mergeCell ref="AW864:AZ864"/>
    <mergeCell ref="BC864:BD864"/>
    <mergeCell ref="BF864:BH864"/>
    <mergeCell ref="BI864:BJ864"/>
    <mergeCell ref="BK864:BM864"/>
    <mergeCell ref="BN864:BP864"/>
    <mergeCell ref="BQ864:BR864"/>
    <mergeCell ref="BT866:BW866"/>
    <mergeCell ref="D867:H867"/>
    <mergeCell ref="I867:M867"/>
    <mergeCell ref="N867:Q867"/>
    <mergeCell ref="R867:T867"/>
    <mergeCell ref="U867:W867"/>
    <mergeCell ref="X867:Y867"/>
    <mergeCell ref="Z867:AB867"/>
    <mergeCell ref="AE867:AH867"/>
    <mergeCell ref="AK867:AN867"/>
    <mergeCell ref="AQ867:AT867"/>
    <mergeCell ref="AW867:AZ867"/>
    <mergeCell ref="BC867:BD867"/>
    <mergeCell ref="BF867:BH867"/>
    <mergeCell ref="BI867:BJ867"/>
    <mergeCell ref="BK867:BM867"/>
    <mergeCell ref="BN867:BP867"/>
    <mergeCell ref="BQ867:BR867"/>
    <mergeCell ref="BT867:BW867"/>
    <mergeCell ref="D866:H866"/>
    <mergeCell ref="I866:M866"/>
    <mergeCell ref="N866:Q866"/>
    <mergeCell ref="R866:T866"/>
    <mergeCell ref="U866:W866"/>
    <mergeCell ref="X866:Y866"/>
    <mergeCell ref="Z866:AB866"/>
    <mergeCell ref="AE866:AH866"/>
    <mergeCell ref="AK866:AN866"/>
    <mergeCell ref="AQ866:AT866"/>
    <mergeCell ref="AW866:AZ866"/>
    <mergeCell ref="BC866:BD866"/>
    <mergeCell ref="BF866:BH866"/>
    <mergeCell ref="BI866:BJ866"/>
    <mergeCell ref="BK866:BM866"/>
    <mergeCell ref="BN866:BP866"/>
    <mergeCell ref="BQ866:BR866"/>
    <mergeCell ref="BT868:BW868"/>
    <mergeCell ref="D869:H869"/>
    <mergeCell ref="I869:M869"/>
    <mergeCell ref="N869:Q869"/>
    <mergeCell ref="R869:T869"/>
    <mergeCell ref="U869:W869"/>
    <mergeCell ref="X869:Y869"/>
    <mergeCell ref="Z869:AB869"/>
    <mergeCell ref="AE869:AH869"/>
    <mergeCell ref="AK869:AN869"/>
    <mergeCell ref="AQ869:AT869"/>
    <mergeCell ref="AW869:AZ869"/>
    <mergeCell ref="BC869:BD869"/>
    <mergeCell ref="BF869:BH869"/>
    <mergeCell ref="BI869:BJ869"/>
    <mergeCell ref="BK869:BM869"/>
    <mergeCell ref="BN869:BP869"/>
    <mergeCell ref="BQ869:BR869"/>
    <mergeCell ref="BT869:BW869"/>
    <mergeCell ref="D868:H868"/>
    <mergeCell ref="I868:M868"/>
    <mergeCell ref="N868:Q868"/>
    <mergeCell ref="R868:T868"/>
    <mergeCell ref="U868:W868"/>
    <mergeCell ref="X868:Y868"/>
    <mergeCell ref="Z868:AB868"/>
    <mergeCell ref="AE868:AH868"/>
    <mergeCell ref="AK868:AN868"/>
    <mergeCell ref="AQ868:AT868"/>
    <mergeCell ref="AW868:AZ868"/>
    <mergeCell ref="BC868:BD868"/>
    <mergeCell ref="BF868:BH868"/>
    <mergeCell ref="BI868:BJ868"/>
    <mergeCell ref="BK868:BM868"/>
    <mergeCell ref="BN868:BP868"/>
    <mergeCell ref="BQ868:BR868"/>
    <mergeCell ref="BT870:BW870"/>
    <mergeCell ref="D871:H871"/>
    <mergeCell ref="I871:M871"/>
    <mergeCell ref="N871:Q871"/>
    <mergeCell ref="R871:T871"/>
    <mergeCell ref="U871:W871"/>
    <mergeCell ref="X871:Y871"/>
    <mergeCell ref="Z871:AB871"/>
    <mergeCell ref="AE871:AH871"/>
    <mergeCell ref="AK871:AN871"/>
    <mergeCell ref="AQ871:AT871"/>
    <mergeCell ref="AW871:AZ871"/>
    <mergeCell ref="BC871:BD871"/>
    <mergeCell ref="BF871:BH871"/>
    <mergeCell ref="BI871:BJ871"/>
    <mergeCell ref="BK871:BM871"/>
    <mergeCell ref="BN871:BP871"/>
    <mergeCell ref="BQ871:BR871"/>
    <mergeCell ref="BT871:BW871"/>
    <mergeCell ref="D870:H870"/>
    <mergeCell ref="I870:M870"/>
    <mergeCell ref="N870:Q870"/>
    <mergeCell ref="R870:T870"/>
    <mergeCell ref="U870:W870"/>
    <mergeCell ref="X870:Y870"/>
    <mergeCell ref="Z870:AB870"/>
    <mergeCell ref="AE870:AH870"/>
    <mergeCell ref="AK870:AN870"/>
    <mergeCell ref="AQ870:AT870"/>
    <mergeCell ref="AW870:AZ870"/>
    <mergeCell ref="BC870:BD870"/>
    <mergeCell ref="BF870:BH870"/>
    <mergeCell ref="BI870:BJ870"/>
    <mergeCell ref="BK870:BM870"/>
    <mergeCell ref="BN870:BP870"/>
    <mergeCell ref="BQ870:BR870"/>
    <mergeCell ref="BT872:BW872"/>
    <mergeCell ref="D873:H873"/>
    <mergeCell ref="I873:M873"/>
    <mergeCell ref="N873:Q873"/>
    <mergeCell ref="R873:T873"/>
    <mergeCell ref="U873:W873"/>
    <mergeCell ref="X873:Y873"/>
    <mergeCell ref="Z873:AB873"/>
    <mergeCell ref="AE873:AH873"/>
    <mergeCell ref="AK873:AN873"/>
    <mergeCell ref="AQ873:AT873"/>
    <mergeCell ref="AW873:AZ873"/>
    <mergeCell ref="BC873:BD873"/>
    <mergeCell ref="BF873:BH873"/>
    <mergeCell ref="BI873:BJ873"/>
    <mergeCell ref="BK873:BM873"/>
    <mergeCell ref="BN873:BP873"/>
    <mergeCell ref="BQ873:BR873"/>
    <mergeCell ref="BT873:BW873"/>
    <mergeCell ref="D872:H872"/>
    <mergeCell ref="I872:M872"/>
    <mergeCell ref="N872:Q872"/>
    <mergeCell ref="R872:T872"/>
    <mergeCell ref="U872:W872"/>
    <mergeCell ref="X872:Y872"/>
    <mergeCell ref="Z872:AB872"/>
    <mergeCell ref="AE872:AH872"/>
    <mergeCell ref="AK872:AN872"/>
    <mergeCell ref="AQ872:AT872"/>
    <mergeCell ref="AW872:AZ872"/>
    <mergeCell ref="BC872:BD872"/>
    <mergeCell ref="BF872:BH872"/>
    <mergeCell ref="BI872:BJ872"/>
    <mergeCell ref="BK872:BM872"/>
    <mergeCell ref="BN872:BP872"/>
    <mergeCell ref="BQ872:BR872"/>
    <mergeCell ref="BT874:BW874"/>
    <mergeCell ref="B875:BW875"/>
    <mergeCell ref="B876:BI876"/>
    <mergeCell ref="BJ876:BW877"/>
    <mergeCell ref="B877:C877"/>
    <mergeCell ref="D877:E877"/>
    <mergeCell ref="F877:I877"/>
    <mergeCell ref="J877:M877"/>
    <mergeCell ref="N877:O877"/>
    <mergeCell ref="P877:Q877"/>
    <mergeCell ref="R877:U877"/>
    <mergeCell ref="V877:Y877"/>
    <mergeCell ref="Z877:AA877"/>
    <mergeCell ref="AB877:AC877"/>
    <mergeCell ref="AD877:AG877"/>
    <mergeCell ref="AH877:AK877"/>
    <mergeCell ref="AL877:AM877"/>
    <mergeCell ref="AN877:AO877"/>
    <mergeCell ref="AP877:AS877"/>
    <mergeCell ref="AT877:AW877"/>
    <mergeCell ref="AX877:AY877"/>
    <mergeCell ref="AZ877:BA877"/>
    <mergeCell ref="BB877:BE877"/>
    <mergeCell ref="BF877:BI877"/>
    <mergeCell ref="D874:H874"/>
    <mergeCell ref="I874:M874"/>
    <mergeCell ref="N874:Q874"/>
    <mergeCell ref="R874:T874"/>
    <mergeCell ref="U874:W874"/>
    <mergeCell ref="X874:Y874"/>
    <mergeCell ref="Z874:AB874"/>
    <mergeCell ref="AE874:AH874"/>
    <mergeCell ref="AK874:AN874"/>
    <mergeCell ref="AQ874:AT874"/>
    <mergeCell ref="AW874:AZ874"/>
    <mergeCell ref="BC874:BD874"/>
    <mergeCell ref="BF874:BH874"/>
    <mergeCell ref="BI874:BJ874"/>
    <mergeCell ref="BK874:BM874"/>
    <mergeCell ref="BN874:BP874"/>
    <mergeCell ref="BQ874:BR874"/>
    <mergeCell ref="AZ878:BA878"/>
    <mergeCell ref="BB878:BE878"/>
    <mergeCell ref="BF878:BI878"/>
    <mergeCell ref="BJ878:BS878"/>
    <mergeCell ref="BT878:BW878"/>
    <mergeCell ref="B879:C879"/>
    <mergeCell ref="D879:E879"/>
    <mergeCell ref="F879:I879"/>
    <mergeCell ref="J879:M879"/>
    <mergeCell ref="N879:O879"/>
    <mergeCell ref="P879:Q879"/>
    <mergeCell ref="R879:U879"/>
    <mergeCell ref="V879:Y879"/>
    <mergeCell ref="Z879:AA879"/>
    <mergeCell ref="AB879:AC879"/>
    <mergeCell ref="AD879:AG879"/>
    <mergeCell ref="AH879:AK879"/>
    <mergeCell ref="AL879:AM879"/>
    <mergeCell ref="AN879:AO879"/>
    <mergeCell ref="AP879:AS879"/>
    <mergeCell ref="AT879:AW879"/>
    <mergeCell ref="AX879:AY879"/>
    <mergeCell ref="AZ879:BA879"/>
    <mergeCell ref="BB879:BE879"/>
    <mergeCell ref="BF879:BI879"/>
    <mergeCell ref="BJ879:BS879"/>
    <mergeCell ref="BT879:BW879"/>
    <mergeCell ref="B878:C878"/>
    <mergeCell ref="D878:E878"/>
    <mergeCell ref="F878:I878"/>
    <mergeCell ref="J878:M878"/>
    <mergeCell ref="N878:O878"/>
    <mergeCell ref="P878:Q878"/>
    <mergeCell ref="R878:U878"/>
    <mergeCell ref="V878:Y878"/>
    <mergeCell ref="Z878:AA878"/>
    <mergeCell ref="AB878:AC878"/>
    <mergeCell ref="AD878:AG878"/>
    <mergeCell ref="AH878:AK878"/>
    <mergeCell ref="AL878:AM878"/>
    <mergeCell ref="AN878:AO878"/>
    <mergeCell ref="AP878:AS878"/>
    <mergeCell ref="AT878:AW878"/>
    <mergeCell ref="AX878:AY878"/>
    <mergeCell ref="AZ880:BA880"/>
    <mergeCell ref="BB880:BE880"/>
    <mergeCell ref="BF880:BI880"/>
    <mergeCell ref="BJ880:BS880"/>
    <mergeCell ref="BT880:BW880"/>
    <mergeCell ref="B881:C881"/>
    <mergeCell ref="D881:E881"/>
    <mergeCell ref="F881:I881"/>
    <mergeCell ref="J881:M881"/>
    <mergeCell ref="N881:O881"/>
    <mergeCell ref="P881:Q881"/>
    <mergeCell ref="R881:U881"/>
    <mergeCell ref="V881:Y881"/>
    <mergeCell ref="Z881:AA881"/>
    <mergeCell ref="AB881:AC881"/>
    <mergeCell ref="AD881:AG881"/>
    <mergeCell ref="AH881:AK881"/>
    <mergeCell ref="AL881:AM881"/>
    <mergeCell ref="AN881:AO881"/>
    <mergeCell ref="AP881:AS881"/>
    <mergeCell ref="AT881:AW881"/>
    <mergeCell ref="AX881:AY881"/>
    <mergeCell ref="AZ881:BA881"/>
    <mergeCell ref="BB881:BE881"/>
    <mergeCell ref="BF881:BI881"/>
    <mergeCell ref="BJ881:BS881"/>
    <mergeCell ref="BT881:BW881"/>
    <mergeCell ref="B880:C880"/>
    <mergeCell ref="D880:E880"/>
    <mergeCell ref="F880:I880"/>
    <mergeCell ref="J880:M880"/>
    <mergeCell ref="N880:O880"/>
    <mergeCell ref="P880:Q880"/>
    <mergeCell ref="R880:U880"/>
    <mergeCell ref="V880:Y880"/>
    <mergeCell ref="Z880:AA880"/>
    <mergeCell ref="AB880:AC880"/>
    <mergeCell ref="AD880:AG880"/>
    <mergeCell ref="AH880:AK880"/>
    <mergeCell ref="AL880:AM880"/>
    <mergeCell ref="AN880:AO880"/>
    <mergeCell ref="AP880:AS880"/>
    <mergeCell ref="AT880:AW880"/>
    <mergeCell ref="AX880:AY880"/>
    <mergeCell ref="AB884:AC884"/>
    <mergeCell ref="AD884:AG884"/>
    <mergeCell ref="AH884:AK884"/>
    <mergeCell ref="AL884:AM884"/>
    <mergeCell ref="AN884:AO884"/>
    <mergeCell ref="AP884:AS884"/>
    <mergeCell ref="AT884:AW884"/>
    <mergeCell ref="AX884:AY884"/>
    <mergeCell ref="AZ882:BA882"/>
    <mergeCell ref="BB882:BE882"/>
    <mergeCell ref="BF882:BI882"/>
    <mergeCell ref="BJ882:BS882"/>
    <mergeCell ref="BT882:BU882"/>
    <mergeCell ref="BV882:BW882"/>
    <mergeCell ref="B883:C883"/>
    <mergeCell ref="D883:E883"/>
    <mergeCell ref="F883:I883"/>
    <mergeCell ref="J883:M883"/>
    <mergeCell ref="N883:O883"/>
    <mergeCell ref="P883:Q883"/>
    <mergeCell ref="R883:U883"/>
    <mergeCell ref="V883:Y883"/>
    <mergeCell ref="Z883:AA883"/>
    <mergeCell ref="AB883:AC883"/>
    <mergeCell ref="AD883:AG883"/>
    <mergeCell ref="AH883:AK883"/>
    <mergeCell ref="AL883:AM883"/>
    <mergeCell ref="AN883:AO883"/>
    <mergeCell ref="AP883:AS883"/>
    <mergeCell ref="AT883:AW883"/>
    <mergeCell ref="AX883:AY883"/>
    <mergeCell ref="AZ883:BA883"/>
    <mergeCell ref="BB883:BE883"/>
    <mergeCell ref="BF883:BI883"/>
    <mergeCell ref="BJ883:BS883"/>
    <mergeCell ref="BT883:BW883"/>
    <mergeCell ref="B882:C882"/>
    <mergeCell ref="D882:E882"/>
    <mergeCell ref="F882:I882"/>
    <mergeCell ref="J882:M882"/>
    <mergeCell ref="N882:O882"/>
    <mergeCell ref="P882:Q882"/>
    <mergeCell ref="R882:U882"/>
    <mergeCell ref="V882:Y882"/>
    <mergeCell ref="Z882:AA882"/>
    <mergeCell ref="AB882:AC882"/>
    <mergeCell ref="AD882:AG882"/>
    <mergeCell ref="AH882:AK882"/>
    <mergeCell ref="AL882:AM882"/>
    <mergeCell ref="AN882:AO882"/>
    <mergeCell ref="AP882:AS882"/>
    <mergeCell ref="AT882:AW882"/>
    <mergeCell ref="AX882:AY882"/>
    <mergeCell ref="B889:C893"/>
    <mergeCell ref="D889:Q889"/>
    <mergeCell ref="R889:AB889"/>
    <mergeCell ref="AC889:BE889"/>
    <mergeCell ref="BF889:BM889"/>
    <mergeCell ref="BN889:BP894"/>
    <mergeCell ref="BQ889:BR894"/>
    <mergeCell ref="BS889:BW889"/>
    <mergeCell ref="D890:H893"/>
    <mergeCell ref="I890:M893"/>
    <mergeCell ref="N890:Q893"/>
    <mergeCell ref="R890:T893"/>
    <mergeCell ref="U890:W893"/>
    <mergeCell ref="X890:Y893"/>
    <mergeCell ref="Z890:AB893"/>
    <mergeCell ref="AC890:AH890"/>
    <mergeCell ref="AI890:AN890"/>
    <mergeCell ref="AO890:AT890"/>
    <mergeCell ref="AU890:AZ890"/>
    <mergeCell ref="BA890:BD890"/>
    <mergeCell ref="BE890:BE894"/>
    <mergeCell ref="BF890:BH893"/>
    <mergeCell ref="BI890:BM893"/>
    <mergeCell ref="BS890:BS893"/>
    <mergeCell ref="BT890:BW893"/>
    <mergeCell ref="AC891:AC894"/>
    <mergeCell ref="AD891:AD894"/>
    <mergeCell ref="AE891:AH894"/>
    <mergeCell ref="AI891:AI894"/>
    <mergeCell ref="AJ891:AJ894"/>
    <mergeCell ref="AK891:AN894"/>
    <mergeCell ref="AO891:AO894"/>
    <mergeCell ref="AZ884:BA884"/>
    <mergeCell ref="BB884:BE884"/>
    <mergeCell ref="BF884:BI884"/>
    <mergeCell ref="BJ884:BS884"/>
    <mergeCell ref="BT884:BW884"/>
    <mergeCell ref="B886:E886"/>
    <mergeCell ref="F886:G886"/>
    <mergeCell ref="H886:I886"/>
    <mergeCell ref="J886:AF886"/>
    <mergeCell ref="AG886:AP886"/>
    <mergeCell ref="AQ886:BG886"/>
    <mergeCell ref="BH886:BN886"/>
    <mergeCell ref="BO886:BS886"/>
    <mergeCell ref="BT886:BW886"/>
    <mergeCell ref="B887:E887"/>
    <mergeCell ref="F887:G887"/>
    <mergeCell ref="H887:I887"/>
    <mergeCell ref="J887:AF887"/>
    <mergeCell ref="AG887:AP887"/>
    <mergeCell ref="AQ887:BG887"/>
    <mergeCell ref="BH887:BN887"/>
    <mergeCell ref="BO887:BS887"/>
    <mergeCell ref="BT887:BW887"/>
    <mergeCell ref="B884:C884"/>
    <mergeCell ref="D884:E884"/>
    <mergeCell ref="F884:I884"/>
    <mergeCell ref="J884:M884"/>
    <mergeCell ref="N884:O884"/>
    <mergeCell ref="P884:Q884"/>
    <mergeCell ref="R884:U884"/>
    <mergeCell ref="V884:Y884"/>
    <mergeCell ref="Z884:AA884"/>
    <mergeCell ref="BK894:BM894"/>
    <mergeCell ref="BT894:BW894"/>
    <mergeCell ref="D895:H895"/>
    <mergeCell ref="I895:M895"/>
    <mergeCell ref="N895:Q895"/>
    <mergeCell ref="R895:T895"/>
    <mergeCell ref="U895:W895"/>
    <mergeCell ref="X895:Y895"/>
    <mergeCell ref="Z895:AB895"/>
    <mergeCell ref="AE895:AH895"/>
    <mergeCell ref="AK895:AN895"/>
    <mergeCell ref="AQ895:AT895"/>
    <mergeCell ref="AW895:AZ895"/>
    <mergeCell ref="BC895:BD895"/>
    <mergeCell ref="BF895:BH895"/>
    <mergeCell ref="BI895:BJ895"/>
    <mergeCell ref="BK895:BM895"/>
    <mergeCell ref="BN895:BP895"/>
    <mergeCell ref="BQ895:BR895"/>
    <mergeCell ref="BT895:BW895"/>
    <mergeCell ref="AP891:AP894"/>
    <mergeCell ref="AQ891:AT894"/>
    <mergeCell ref="AU891:AU894"/>
    <mergeCell ref="AV891:AV894"/>
    <mergeCell ref="AW891:AZ894"/>
    <mergeCell ref="BA891:BA894"/>
    <mergeCell ref="BB891:BB894"/>
    <mergeCell ref="BC891:BD894"/>
    <mergeCell ref="D894:H894"/>
    <mergeCell ref="I894:M894"/>
    <mergeCell ref="N894:Q894"/>
    <mergeCell ref="R894:T894"/>
    <mergeCell ref="U894:W894"/>
    <mergeCell ref="X894:Y894"/>
    <mergeCell ref="Z894:AB894"/>
    <mergeCell ref="BF894:BH894"/>
    <mergeCell ref="BI894:BJ894"/>
    <mergeCell ref="BT896:BW896"/>
    <mergeCell ref="D897:H897"/>
    <mergeCell ref="I897:M897"/>
    <mergeCell ref="N897:Q897"/>
    <mergeCell ref="R897:T897"/>
    <mergeCell ref="U897:W897"/>
    <mergeCell ref="X897:Y897"/>
    <mergeCell ref="Z897:AB897"/>
    <mergeCell ref="AE897:AH897"/>
    <mergeCell ref="AK897:AN897"/>
    <mergeCell ref="AQ897:AT897"/>
    <mergeCell ref="AW897:AZ897"/>
    <mergeCell ref="BC897:BD897"/>
    <mergeCell ref="BF897:BH897"/>
    <mergeCell ref="BI897:BJ897"/>
    <mergeCell ref="BK897:BM897"/>
    <mergeCell ref="BN897:BP897"/>
    <mergeCell ref="BQ897:BR897"/>
    <mergeCell ref="BT897:BW897"/>
    <mergeCell ref="D896:H896"/>
    <mergeCell ref="I896:M896"/>
    <mergeCell ref="N896:Q896"/>
    <mergeCell ref="R896:T896"/>
    <mergeCell ref="U896:W896"/>
    <mergeCell ref="X896:Y896"/>
    <mergeCell ref="Z896:AB896"/>
    <mergeCell ref="AE896:AH896"/>
    <mergeCell ref="AK896:AN896"/>
    <mergeCell ref="AQ896:AT896"/>
    <mergeCell ref="AW896:AZ896"/>
    <mergeCell ref="BC896:BD896"/>
    <mergeCell ref="BF896:BH896"/>
    <mergeCell ref="BI896:BJ896"/>
    <mergeCell ref="BK896:BM896"/>
    <mergeCell ref="BN896:BP896"/>
    <mergeCell ref="BQ896:BR896"/>
    <mergeCell ref="BT898:BW898"/>
    <mergeCell ref="D899:H899"/>
    <mergeCell ref="I899:M899"/>
    <mergeCell ref="N899:Q899"/>
    <mergeCell ref="R899:T899"/>
    <mergeCell ref="U899:W899"/>
    <mergeCell ref="X899:Y899"/>
    <mergeCell ref="Z899:AB899"/>
    <mergeCell ref="AE899:AH899"/>
    <mergeCell ref="AK899:AN899"/>
    <mergeCell ref="AQ899:AT899"/>
    <mergeCell ref="AW899:AZ899"/>
    <mergeCell ref="BC899:BD899"/>
    <mergeCell ref="BF899:BH899"/>
    <mergeCell ref="BI899:BJ899"/>
    <mergeCell ref="BK899:BM899"/>
    <mergeCell ref="BN899:BP899"/>
    <mergeCell ref="BQ899:BR899"/>
    <mergeCell ref="BT899:BW899"/>
    <mergeCell ref="D898:H898"/>
    <mergeCell ref="I898:M898"/>
    <mergeCell ref="N898:Q898"/>
    <mergeCell ref="R898:T898"/>
    <mergeCell ref="U898:W898"/>
    <mergeCell ref="X898:Y898"/>
    <mergeCell ref="Z898:AB898"/>
    <mergeCell ref="AE898:AH898"/>
    <mergeCell ref="AK898:AN898"/>
    <mergeCell ref="AQ898:AT898"/>
    <mergeCell ref="AW898:AZ898"/>
    <mergeCell ref="BC898:BD898"/>
    <mergeCell ref="BF898:BH898"/>
    <mergeCell ref="BI898:BJ898"/>
    <mergeCell ref="BK898:BM898"/>
    <mergeCell ref="BN898:BP898"/>
    <mergeCell ref="BQ898:BR898"/>
    <mergeCell ref="BT900:BW900"/>
    <mergeCell ref="D901:H901"/>
    <mergeCell ref="I901:M901"/>
    <mergeCell ref="N901:Q901"/>
    <mergeCell ref="R901:T901"/>
    <mergeCell ref="U901:W901"/>
    <mergeCell ref="X901:Y901"/>
    <mergeCell ref="Z901:AB901"/>
    <mergeCell ref="AE901:AH901"/>
    <mergeCell ref="AK901:AN901"/>
    <mergeCell ref="AQ901:AT901"/>
    <mergeCell ref="AW901:AZ901"/>
    <mergeCell ref="BC901:BD901"/>
    <mergeCell ref="BF901:BH901"/>
    <mergeCell ref="BI901:BJ901"/>
    <mergeCell ref="BK901:BM901"/>
    <mergeCell ref="BN901:BP901"/>
    <mergeCell ref="BQ901:BR901"/>
    <mergeCell ref="BT901:BW901"/>
    <mergeCell ref="D900:H900"/>
    <mergeCell ref="I900:M900"/>
    <mergeCell ref="N900:Q900"/>
    <mergeCell ref="R900:T900"/>
    <mergeCell ref="U900:W900"/>
    <mergeCell ref="X900:Y900"/>
    <mergeCell ref="Z900:AB900"/>
    <mergeCell ref="AE900:AH900"/>
    <mergeCell ref="AK900:AN900"/>
    <mergeCell ref="AQ900:AT900"/>
    <mergeCell ref="AW900:AZ900"/>
    <mergeCell ref="BC900:BD900"/>
    <mergeCell ref="BF900:BH900"/>
    <mergeCell ref="BI900:BJ900"/>
    <mergeCell ref="BK900:BM900"/>
    <mergeCell ref="BN900:BP900"/>
    <mergeCell ref="BQ900:BR900"/>
    <mergeCell ref="BT902:BW902"/>
    <mergeCell ref="D903:H903"/>
    <mergeCell ref="I903:M903"/>
    <mergeCell ref="N903:Q903"/>
    <mergeCell ref="R903:T903"/>
    <mergeCell ref="U903:W903"/>
    <mergeCell ref="X903:Y903"/>
    <mergeCell ref="Z903:AB903"/>
    <mergeCell ref="AE903:AH903"/>
    <mergeCell ref="AK903:AN903"/>
    <mergeCell ref="AQ903:AT903"/>
    <mergeCell ref="AW903:AZ903"/>
    <mergeCell ref="BC903:BD903"/>
    <mergeCell ref="BF903:BH903"/>
    <mergeCell ref="BI903:BJ903"/>
    <mergeCell ref="BK903:BM903"/>
    <mergeCell ref="BN903:BP903"/>
    <mergeCell ref="BQ903:BR903"/>
    <mergeCell ref="BT903:BW903"/>
    <mergeCell ref="D902:H902"/>
    <mergeCell ref="I902:M902"/>
    <mergeCell ref="N902:Q902"/>
    <mergeCell ref="R902:T902"/>
    <mergeCell ref="U902:W902"/>
    <mergeCell ref="X902:Y902"/>
    <mergeCell ref="Z902:AB902"/>
    <mergeCell ref="AE902:AH902"/>
    <mergeCell ref="AK902:AN902"/>
    <mergeCell ref="AQ902:AT902"/>
    <mergeCell ref="AW902:AZ902"/>
    <mergeCell ref="BC902:BD902"/>
    <mergeCell ref="BF902:BH902"/>
    <mergeCell ref="BI902:BJ902"/>
    <mergeCell ref="BK902:BM902"/>
    <mergeCell ref="BN902:BP902"/>
    <mergeCell ref="BQ902:BR902"/>
    <mergeCell ref="BT904:BW904"/>
    <mergeCell ref="D905:H905"/>
    <mergeCell ref="I905:M905"/>
    <mergeCell ref="N905:Q905"/>
    <mergeCell ref="R905:T905"/>
    <mergeCell ref="U905:W905"/>
    <mergeCell ref="X905:Y905"/>
    <mergeCell ref="Z905:AB905"/>
    <mergeCell ref="AE905:AH905"/>
    <mergeCell ref="AK905:AN905"/>
    <mergeCell ref="AQ905:AT905"/>
    <mergeCell ref="AW905:AZ905"/>
    <mergeCell ref="BC905:BD905"/>
    <mergeCell ref="BF905:BH905"/>
    <mergeCell ref="BI905:BJ905"/>
    <mergeCell ref="BK905:BM905"/>
    <mergeCell ref="BN905:BP905"/>
    <mergeCell ref="BQ905:BR905"/>
    <mergeCell ref="BT905:BW905"/>
    <mergeCell ref="D904:H904"/>
    <mergeCell ref="I904:M904"/>
    <mergeCell ref="N904:Q904"/>
    <mergeCell ref="R904:T904"/>
    <mergeCell ref="U904:W904"/>
    <mergeCell ref="X904:Y904"/>
    <mergeCell ref="Z904:AB904"/>
    <mergeCell ref="AE904:AH904"/>
    <mergeCell ref="AK904:AN904"/>
    <mergeCell ref="AQ904:AT904"/>
    <mergeCell ref="AW904:AZ904"/>
    <mergeCell ref="BC904:BD904"/>
    <mergeCell ref="BF904:BH904"/>
    <mergeCell ref="BI904:BJ904"/>
    <mergeCell ref="BK904:BM904"/>
    <mergeCell ref="BN904:BP904"/>
    <mergeCell ref="BQ904:BR904"/>
    <mergeCell ref="BT906:BW906"/>
    <mergeCell ref="D907:H907"/>
    <mergeCell ref="I907:M907"/>
    <mergeCell ref="N907:Q907"/>
    <mergeCell ref="R907:T907"/>
    <mergeCell ref="U907:W907"/>
    <mergeCell ref="X907:Y907"/>
    <mergeCell ref="Z907:AB907"/>
    <mergeCell ref="AE907:AH907"/>
    <mergeCell ref="AK907:AN907"/>
    <mergeCell ref="AQ907:AT907"/>
    <mergeCell ref="AW907:AZ907"/>
    <mergeCell ref="BC907:BD907"/>
    <mergeCell ref="BF907:BH907"/>
    <mergeCell ref="BI907:BJ907"/>
    <mergeCell ref="BK907:BM907"/>
    <mergeCell ref="BN907:BP907"/>
    <mergeCell ref="BQ907:BR907"/>
    <mergeCell ref="BT907:BW907"/>
    <mergeCell ref="D906:H906"/>
    <mergeCell ref="I906:M906"/>
    <mergeCell ref="N906:Q906"/>
    <mergeCell ref="R906:T906"/>
    <mergeCell ref="U906:W906"/>
    <mergeCell ref="X906:Y906"/>
    <mergeCell ref="Z906:AB906"/>
    <mergeCell ref="AE906:AH906"/>
    <mergeCell ref="AK906:AN906"/>
    <mergeCell ref="AQ906:AT906"/>
    <mergeCell ref="AW906:AZ906"/>
    <mergeCell ref="BC906:BD906"/>
    <mergeCell ref="BF906:BH906"/>
    <mergeCell ref="BI906:BJ906"/>
    <mergeCell ref="BK906:BM906"/>
    <mergeCell ref="BN906:BP906"/>
    <mergeCell ref="BQ906:BR906"/>
    <mergeCell ref="BT908:BW908"/>
    <mergeCell ref="D909:H909"/>
    <mergeCell ref="I909:M909"/>
    <mergeCell ref="N909:Q909"/>
    <mergeCell ref="R909:T909"/>
    <mergeCell ref="U909:W909"/>
    <mergeCell ref="X909:Y909"/>
    <mergeCell ref="Z909:AB909"/>
    <mergeCell ref="AE909:AH909"/>
    <mergeCell ref="AK909:AN909"/>
    <mergeCell ref="AQ909:AT909"/>
    <mergeCell ref="AW909:AZ909"/>
    <mergeCell ref="BC909:BD909"/>
    <mergeCell ref="BF909:BH909"/>
    <mergeCell ref="BI909:BJ909"/>
    <mergeCell ref="BK909:BM909"/>
    <mergeCell ref="BN909:BP909"/>
    <mergeCell ref="BQ909:BR909"/>
    <mergeCell ref="BT909:BW909"/>
    <mergeCell ref="D908:H908"/>
    <mergeCell ref="I908:M908"/>
    <mergeCell ref="N908:Q908"/>
    <mergeCell ref="R908:T908"/>
    <mergeCell ref="U908:W908"/>
    <mergeCell ref="X908:Y908"/>
    <mergeCell ref="Z908:AB908"/>
    <mergeCell ref="AE908:AH908"/>
    <mergeCell ref="AK908:AN908"/>
    <mergeCell ref="AQ908:AT908"/>
    <mergeCell ref="AW908:AZ908"/>
    <mergeCell ref="BC908:BD908"/>
    <mergeCell ref="BF908:BH908"/>
    <mergeCell ref="BI908:BJ908"/>
    <mergeCell ref="BK908:BM908"/>
    <mergeCell ref="BN908:BP908"/>
    <mergeCell ref="BQ908:BR908"/>
    <mergeCell ref="BT910:BW910"/>
    <mergeCell ref="D911:H911"/>
    <mergeCell ref="I911:M911"/>
    <mergeCell ref="N911:Q911"/>
    <mergeCell ref="R911:T911"/>
    <mergeCell ref="U911:W911"/>
    <mergeCell ref="X911:Y911"/>
    <mergeCell ref="Z911:AB911"/>
    <mergeCell ref="AE911:AH911"/>
    <mergeCell ref="AK911:AN911"/>
    <mergeCell ref="AQ911:AT911"/>
    <mergeCell ref="AW911:AZ911"/>
    <mergeCell ref="BC911:BD911"/>
    <mergeCell ref="BF911:BH911"/>
    <mergeCell ref="BI911:BJ911"/>
    <mergeCell ref="BK911:BM911"/>
    <mergeCell ref="BN911:BP911"/>
    <mergeCell ref="BQ911:BR911"/>
    <mergeCell ref="BT911:BW911"/>
    <mergeCell ref="D910:H910"/>
    <mergeCell ref="I910:M910"/>
    <mergeCell ref="N910:Q910"/>
    <mergeCell ref="R910:T910"/>
    <mergeCell ref="U910:W910"/>
    <mergeCell ref="X910:Y910"/>
    <mergeCell ref="Z910:AB910"/>
    <mergeCell ref="AE910:AH910"/>
    <mergeCell ref="AK910:AN910"/>
    <mergeCell ref="AQ910:AT910"/>
    <mergeCell ref="AW910:AZ910"/>
    <mergeCell ref="BC910:BD910"/>
    <mergeCell ref="BF910:BH910"/>
    <mergeCell ref="BI910:BJ910"/>
    <mergeCell ref="BK910:BM910"/>
    <mergeCell ref="BN910:BP910"/>
    <mergeCell ref="BQ910:BR910"/>
    <mergeCell ref="BT912:BW912"/>
    <mergeCell ref="D913:H913"/>
    <mergeCell ref="I913:M913"/>
    <mergeCell ref="N913:Q913"/>
    <mergeCell ref="R913:T913"/>
    <mergeCell ref="U913:W913"/>
    <mergeCell ref="X913:Y913"/>
    <mergeCell ref="Z913:AB913"/>
    <mergeCell ref="AE913:AH913"/>
    <mergeCell ref="AK913:AN913"/>
    <mergeCell ref="AQ913:AT913"/>
    <mergeCell ref="AW913:AZ913"/>
    <mergeCell ref="BC913:BD913"/>
    <mergeCell ref="BF913:BH913"/>
    <mergeCell ref="BI913:BJ913"/>
    <mergeCell ref="BK913:BM913"/>
    <mergeCell ref="BN913:BP913"/>
    <mergeCell ref="BQ913:BR913"/>
    <mergeCell ref="BT913:BW913"/>
    <mergeCell ref="D912:H912"/>
    <mergeCell ref="I912:M912"/>
    <mergeCell ref="N912:Q912"/>
    <mergeCell ref="R912:T912"/>
    <mergeCell ref="U912:W912"/>
    <mergeCell ref="X912:Y912"/>
    <mergeCell ref="Z912:AB912"/>
    <mergeCell ref="AE912:AH912"/>
    <mergeCell ref="AK912:AN912"/>
    <mergeCell ref="AQ912:AT912"/>
    <mergeCell ref="AW912:AZ912"/>
    <mergeCell ref="BC912:BD912"/>
    <mergeCell ref="BF912:BH912"/>
    <mergeCell ref="BI912:BJ912"/>
    <mergeCell ref="BK912:BM912"/>
    <mergeCell ref="BN912:BP912"/>
    <mergeCell ref="BQ912:BR912"/>
    <mergeCell ref="BT914:BW914"/>
    <mergeCell ref="D915:H915"/>
    <mergeCell ref="I915:M915"/>
    <mergeCell ref="N915:Q915"/>
    <mergeCell ref="R915:T915"/>
    <mergeCell ref="U915:W915"/>
    <mergeCell ref="X915:Y915"/>
    <mergeCell ref="Z915:AB915"/>
    <mergeCell ref="AE915:AH915"/>
    <mergeCell ref="AK915:AN915"/>
    <mergeCell ref="AQ915:AT915"/>
    <mergeCell ref="AW915:AZ915"/>
    <mergeCell ref="BC915:BD915"/>
    <mergeCell ref="BF915:BH915"/>
    <mergeCell ref="BI915:BJ915"/>
    <mergeCell ref="BK915:BM915"/>
    <mergeCell ref="BN915:BP915"/>
    <mergeCell ref="BQ915:BR915"/>
    <mergeCell ref="BT915:BW915"/>
    <mergeCell ref="D914:H914"/>
    <mergeCell ref="I914:M914"/>
    <mergeCell ref="N914:Q914"/>
    <mergeCell ref="R914:T914"/>
    <mergeCell ref="U914:W914"/>
    <mergeCell ref="X914:Y914"/>
    <mergeCell ref="Z914:AB914"/>
    <mergeCell ref="AE914:AH914"/>
    <mergeCell ref="AK914:AN914"/>
    <mergeCell ref="AQ914:AT914"/>
    <mergeCell ref="AW914:AZ914"/>
    <mergeCell ref="BC914:BD914"/>
    <mergeCell ref="BF914:BH914"/>
    <mergeCell ref="BI914:BJ914"/>
    <mergeCell ref="BK914:BM914"/>
    <mergeCell ref="BN914:BP914"/>
    <mergeCell ref="BQ914:BR914"/>
    <mergeCell ref="BT916:BW916"/>
    <mergeCell ref="D917:H917"/>
    <mergeCell ref="I917:M917"/>
    <mergeCell ref="N917:Q917"/>
    <mergeCell ref="R917:T917"/>
    <mergeCell ref="U917:W917"/>
    <mergeCell ref="X917:Y917"/>
    <mergeCell ref="Z917:AB917"/>
    <mergeCell ref="AE917:AH917"/>
    <mergeCell ref="AK917:AN917"/>
    <mergeCell ref="AQ917:AT917"/>
    <mergeCell ref="AW917:AZ917"/>
    <mergeCell ref="BC917:BD917"/>
    <mergeCell ref="BF917:BH917"/>
    <mergeCell ref="BI917:BJ917"/>
    <mergeCell ref="BK917:BM917"/>
    <mergeCell ref="BN917:BP917"/>
    <mergeCell ref="BQ917:BR917"/>
    <mergeCell ref="BT917:BW917"/>
    <mergeCell ref="D916:H916"/>
    <mergeCell ref="I916:M916"/>
    <mergeCell ref="N916:Q916"/>
    <mergeCell ref="R916:T916"/>
    <mergeCell ref="U916:W916"/>
    <mergeCell ref="X916:Y916"/>
    <mergeCell ref="Z916:AB916"/>
    <mergeCell ref="AE916:AH916"/>
    <mergeCell ref="AK916:AN916"/>
    <mergeCell ref="AQ916:AT916"/>
    <mergeCell ref="AW916:AZ916"/>
    <mergeCell ref="BC916:BD916"/>
    <mergeCell ref="BF916:BH916"/>
    <mergeCell ref="BI916:BJ916"/>
    <mergeCell ref="BK916:BM916"/>
    <mergeCell ref="BN916:BP916"/>
    <mergeCell ref="BQ916:BR916"/>
    <mergeCell ref="BT918:BW918"/>
    <mergeCell ref="B919:BW919"/>
    <mergeCell ref="B920:BI920"/>
    <mergeCell ref="BJ920:BW921"/>
    <mergeCell ref="B921:C921"/>
    <mergeCell ref="D921:E921"/>
    <mergeCell ref="F921:I921"/>
    <mergeCell ref="J921:M921"/>
    <mergeCell ref="N921:O921"/>
    <mergeCell ref="P921:Q921"/>
    <mergeCell ref="R921:U921"/>
    <mergeCell ref="V921:Y921"/>
    <mergeCell ref="Z921:AA921"/>
    <mergeCell ref="AB921:AC921"/>
    <mergeCell ref="AD921:AG921"/>
    <mergeCell ref="AH921:AK921"/>
    <mergeCell ref="AL921:AM921"/>
    <mergeCell ref="AN921:AO921"/>
    <mergeCell ref="AP921:AS921"/>
    <mergeCell ref="AT921:AW921"/>
    <mergeCell ref="AX921:AY921"/>
    <mergeCell ref="AZ921:BA921"/>
    <mergeCell ref="BB921:BE921"/>
    <mergeCell ref="BF921:BI921"/>
    <mergeCell ref="D918:H918"/>
    <mergeCell ref="I918:M918"/>
    <mergeCell ref="N918:Q918"/>
    <mergeCell ref="R918:T918"/>
    <mergeCell ref="U918:W918"/>
    <mergeCell ref="X918:Y918"/>
    <mergeCell ref="Z918:AB918"/>
    <mergeCell ref="AE918:AH918"/>
    <mergeCell ref="AK918:AN918"/>
    <mergeCell ref="AQ918:AT918"/>
    <mergeCell ref="AW918:AZ918"/>
    <mergeCell ref="BC918:BD918"/>
    <mergeCell ref="BF918:BH918"/>
    <mergeCell ref="BI918:BJ918"/>
    <mergeCell ref="BK918:BM918"/>
    <mergeCell ref="BN918:BP918"/>
    <mergeCell ref="BQ918:BR918"/>
    <mergeCell ref="AZ922:BA922"/>
    <mergeCell ref="BB922:BE922"/>
    <mergeCell ref="BF922:BI922"/>
    <mergeCell ref="BJ922:BS922"/>
    <mergeCell ref="BT922:BW922"/>
    <mergeCell ref="B923:C923"/>
    <mergeCell ref="D923:E923"/>
    <mergeCell ref="F923:I923"/>
    <mergeCell ref="J923:M923"/>
    <mergeCell ref="N923:O923"/>
    <mergeCell ref="P923:Q923"/>
    <mergeCell ref="R923:U923"/>
    <mergeCell ref="V923:Y923"/>
    <mergeCell ref="Z923:AA923"/>
    <mergeCell ref="AB923:AC923"/>
    <mergeCell ref="AD923:AG923"/>
    <mergeCell ref="AH923:AK923"/>
    <mergeCell ref="AL923:AM923"/>
    <mergeCell ref="AN923:AO923"/>
    <mergeCell ref="AP923:AS923"/>
    <mergeCell ref="AT923:AW923"/>
    <mergeCell ref="AX923:AY923"/>
    <mergeCell ref="AZ923:BA923"/>
    <mergeCell ref="BB923:BE923"/>
    <mergeCell ref="BF923:BI923"/>
    <mergeCell ref="BJ923:BS923"/>
    <mergeCell ref="BT923:BW923"/>
    <mergeCell ref="B922:C922"/>
    <mergeCell ref="D922:E922"/>
    <mergeCell ref="F922:I922"/>
    <mergeCell ref="J922:M922"/>
    <mergeCell ref="N922:O922"/>
    <mergeCell ref="P922:Q922"/>
    <mergeCell ref="R922:U922"/>
    <mergeCell ref="V922:Y922"/>
    <mergeCell ref="Z922:AA922"/>
    <mergeCell ref="AB922:AC922"/>
    <mergeCell ref="AD922:AG922"/>
    <mergeCell ref="AH922:AK922"/>
    <mergeCell ref="AL922:AM922"/>
    <mergeCell ref="AN922:AO922"/>
    <mergeCell ref="AP922:AS922"/>
    <mergeCell ref="AT922:AW922"/>
    <mergeCell ref="AX922:AY922"/>
    <mergeCell ref="AZ924:BA924"/>
    <mergeCell ref="BB924:BE924"/>
    <mergeCell ref="BF924:BI924"/>
    <mergeCell ref="BJ924:BS924"/>
    <mergeCell ref="BT924:BW924"/>
    <mergeCell ref="B925:C925"/>
    <mergeCell ref="D925:E925"/>
    <mergeCell ref="F925:I925"/>
    <mergeCell ref="J925:M925"/>
    <mergeCell ref="N925:O925"/>
    <mergeCell ref="P925:Q925"/>
    <mergeCell ref="R925:U925"/>
    <mergeCell ref="V925:Y925"/>
    <mergeCell ref="Z925:AA925"/>
    <mergeCell ref="AB925:AC925"/>
    <mergeCell ref="AD925:AG925"/>
    <mergeCell ref="AH925:AK925"/>
    <mergeCell ref="AL925:AM925"/>
    <mergeCell ref="AN925:AO925"/>
    <mergeCell ref="AP925:AS925"/>
    <mergeCell ref="AT925:AW925"/>
    <mergeCell ref="AX925:AY925"/>
    <mergeCell ref="AZ925:BA925"/>
    <mergeCell ref="BB925:BE925"/>
    <mergeCell ref="BF925:BI925"/>
    <mergeCell ref="BJ925:BS925"/>
    <mergeCell ref="BT925:BW925"/>
    <mergeCell ref="B924:C924"/>
    <mergeCell ref="D924:E924"/>
    <mergeCell ref="F924:I924"/>
    <mergeCell ref="J924:M924"/>
    <mergeCell ref="N924:O924"/>
    <mergeCell ref="P924:Q924"/>
    <mergeCell ref="R924:U924"/>
    <mergeCell ref="V924:Y924"/>
    <mergeCell ref="Z924:AA924"/>
    <mergeCell ref="AB924:AC924"/>
    <mergeCell ref="AD924:AG924"/>
    <mergeCell ref="AH924:AK924"/>
    <mergeCell ref="AL924:AM924"/>
    <mergeCell ref="AN924:AO924"/>
    <mergeCell ref="AP924:AS924"/>
    <mergeCell ref="AT924:AW924"/>
    <mergeCell ref="AX924:AY924"/>
    <mergeCell ref="AB928:AC928"/>
    <mergeCell ref="AD928:AG928"/>
    <mergeCell ref="AH928:AK928"/>
    <mergeCell ref="AL928:AM928"/>
    <mergeCell ref="AN928:AO928"/>
    <mergeCell ref="AP928:AS928"/>
    <mergeCell ref="AT928:AW928"/>
    <mergeCell ref="AX928:AY928"/>
    <mergeCell ref="AZ926:BA926"/>
    <mergeCell ref="BB926:BE926"/>
    <mergeCell ref="BF926:BI926"/>
    <mergeCell ref="BJ926:BS926"/>
    <mergeCell ref="BT926:BU926"/>
    <mergeCell ref="BV926:BW926"/>
    <mergeCell ref="B927:C927"/>
    <mergeCell ref="D927:E927"/>
    <mergeCell ref="F927:I927"/>
    <mergeCell ref="J927:M927"/>
    <mergeCell ref="N927:O927"/>
    <mergeCell ref="P927:Q927"/>
    <mergeCell ref="R927:U927"/>
    <mergeCell ref="V927:Y927"/>
    <mergeCell ref="Z927:AA927"/>
    <mergeCell ref="AB927:AC927"/>
    <mergeCell ref="AD927:AG927"/>
    <mergeCell ref="AH927:AK927"/>
    <mergeCell ref="AL927:AM927"/>
    <mergeCell ref="AN927:AO927"/>
    <mergeCell ref="AP927:AS927"/>
    <mergeCell ref="AT927:AW927"/>
    <mergeCell ref="AX927:AY927"/>
    <mergeCell ref="AZ927:BA927"/>
    <mergeCell ref="BB927:BE927"/>
    <mergeCell ref="BF927:BI927"/>
    <mergeCell ref="BJ927:BS927"/>
    <mergeCell ref="BT927:BW927"/>
    <mergeCell ref="B926:C926"/>
    <mergeCell ref="D926:E926"/>
    <mergeCell ref="F926:I926"/>
    <mergeCell ref="J926:M926"/>
    <mergeCell ref="N926:O926"/>
    <mergeCell ref="P926:Q926"/>
    <mergeCell ref="R926:U926"/>
    <mergeCell ref="V926:Y926"/>
    <mergeCell ref="Z926:AA926"/>
    <mergeCell ref="AB926:AC926"/>
    <mergeCell ref="AD926:AG926"/>
    <mergeCell ref="AH926:AK926"/>
    <mergeCell ref="AL926:AM926"/>
    <mergeCell ref="AN926:AO926"/>
    <mergeCell ref="AP926:AS926"/>
    <mergeCell ref="AT926:AW926"/>
    <mergeCell ref="AX926:AY926"/>
    <mergeCell ref="B933:C937"/>
    <mergeCell ref="D933:Q933"/>
    <mergeCell ref="R933:AB933"/>
    <mergeCell ref="AC933:BE933"/>
    <mergeCell ref="BF933:BM933"/>
    <mergeCell ref="BN933:BP938"/>
    <mergeCell ref="BQ933:BR938"/>
    <mergeCell ref="BS933:BW933"/>
    <mergeCell ref="D934:H937"/>
    <mergeCell ref="I934:M937"/>
    <mergeCell ref="N934:Q937"/>
    <mergeCell ref="R934:T937"/>
    <mergeCell ref="U934:W937"/>
    <mergeCell ref="X934:Y937"/>
    <mergeCell ref="Z934:AB937"/>
    <mergeCell ref="AC934:AH934"/>
    <mergeCell ref="AI934:AN934"/>
    <mergeCell ref="AO934:AT934"/>
    <mergeCell ref="AU934:AZ934"/>
    <mergeCell ref="BA934:BD934"/>
    <mergeCell ref="BE934:BE938"/>
    <mergeCell ref="BF934:BH937"/>
    <mergeCell ref="BI934:BM937"/>
    <mergeCell ref="BS934:BS937"/>
    <mergeCell ref="BT934:BW937"/>
    <mergeCell ref="AC935:AC938"/>
    <mergeCell ref="AD935:AD938"/>
    <mergeCell ref="AE935:AH938"/>
    <mergeCell ref="AI935:AI938"/>
    <mergeCell ref="AJ935:AJ938"/>
    <mergeCell ref="AK935:AN938"/>
    <mergeCell ref="AO935:AO938"/>
    <mergeCell ref="AZ928:BA928"/>
    <mergeCell ref="BB928:BE928"/>
    <mergeCell ref="BF928:BI928"/>
    <mergeCell ref="BJ928:BS928"/>
    <mergeCell ref="BT928:BW928"/>
    <mergeCell ref="B930:E930"/>
    <mergeCell ref="F930:G930"/>
    <mergeCell ref="H930:I930"/>
    <mergeCell ref="J930:AF930"/>
    <mergeCell ref="AG930:AP930"/>
    <mergeCell ref="AQ930:BG930"/>
    <mergeCell ref="BH930:BN930"/>
    <mergeCell ref="BO930:BS930"/>
    <mergeCell ref="BT930:BW930"/>
    <mergeCell ref="B931:E931"/>
    <mergeCell ref="F931:G931"/>
    <mergeCell ref="H931:I931"/>
    <mergeCell ref="J931:AF931"/>
    <mergeCell ref="AG931:AP931"/>
    <mergeCell ref="AQ931:BG931"/>
    <mergeCell ref="BH931:BN931"/>
    <mergeCell ref="BO931:BS931"/>
    <mergeCell ref="BT931:BW931"/>
    <mergeCell ref="B928:C928"/>
    <mergeCell ref="D928:E928"/>
    <mergeCell ref="F928:I928"/>
    <mergeCell ref="J928:M928"/>
    <mergeCell ref="N928:O928"/>
    <mergeCell ref="P928:Q928"/>
    <mergeCell ref="R928:U928"/>
    <mergeCell ref="V928:Y928"/>
    <mergeCell ref="Z928:AA928"/>
    <mergeCell ref="BK938:BM938"/>
    <mergeCell ref="BT938:BW938"/>
    <mergeCell ref="D939:H939"/>
    <mergeCell ref="I939:M939"/>
    <mergeCell ref="N939:Q939"/>
    <mergeCell ref="R939:T939"/>
    <mergeCell ref="U939:W939"/>
    <mergeCell ref="X939:Y939"/>
    <mergeCell ref="Z939:AB939"/>
    <mergeCell ref="AE939:AH939"/>
    <mergeCell ref="AK939:AN939"/>
    <mergeCell ref="AQ939:AT939"/>
    <mergeCell ref="AW939:AZ939"/>
    <mergeCell ref="BC939:BD939"/>
    <mergeCell ref="BF939:BH939"/>
    <mergeCell ref="BI939:BJ939"/>
    <mergeCell ref="BK939:BM939"/>
    <mergeCell ref="BN939:BP939"/>
    <mergeCell ref="BQ939:BR939"/>
    <mergeCell ref="BT939:BW939"/>
    <mergeCell ref="AP935:AP938"/>
    <mergeCell ref="AQ935:AT938"/>
    <mergeCell ref="AU935:AU938"/>
    <mergeCell ref="AV935:AV938"/>
    <mergeCell ref="AW935:AZ938"/>
    <mergeCell ref="BA935:BA938"/>
    <mergeCell ref="BB935:BB938"/>
    <mergeCell ref="BC935:BD938"/>
    <mergeCell ref="D938:H938"/>
    <mergeCell ref="I938:M938"/>
    <mergeCell ref="N938:Q938"/>
    <mergeCell ref="R938:T938"/>
    <mergeCell ref="U938:W938"/>
    <mergeCell ref="X938:Y938"/>
    <mergeCell ref="Z938:AB938"/>
    <mergeCell ref="BF938:BH938"/>
    <mergeCell ref="BI938:BJ938"/>
    <mergeCell ref="BT940:BW940"/>
    <mergeCell ref="D941:H941"/>
    <mergeCell ref="I941:M941"/>
    <mergeCell ref="N941:Q941"/>
    <mergeCell ref="R941:T941"/>
    <mergeCell ref="U941:W941"/>
    <mergeCell ref="X941:Y941"/>
    <mergeCell ref="Z941:AB941"/>
    <mergeCell ref="AE941:AH941"/>
    <mergeCell ref="AK941:AN941"/>
    <mergeCell ref="AQ941:AT941"/>
    <mergeCell ref="AW941:AZ941"/>
    <mergeCell ref="BC941:BD941"/>
    <mergeCell ref="BF941:BH941"/>
    <mergeCell ref="BI941:BJ941"/>
    <mergeCell ref="BK941:BM941"/>
    <mergeCell ref="BN941:BP941"/>
    <mergeCell ref="BQ941:BR941"/>
    <mergeCell ref="BT941:BW941"/>
    <mergeCell ref="D940:H940"/>
    <mergeCell ref="I940:M940"/>
    <mergeCell ref="N940:Q940"/>
    <mergeCell ref="R940:T940"/>
    <mergeCell ref="U940:W940"/>
    <mergeCell ref="X940:Y940"/>
    <mergeCell ref="Z940:AB940"/>
    <mergeCell ref="AE940:AH940"/>
    <mergeCell ref="AK940:AN940"/>
    <mergeCell ref="AQ940:AT940"/>
    <mergeCell ref="AW940:AZ940"/>
    <mergeCell ref="BC940:BD940"/>
    <mergeCell ref="BF940:BH940"/>
    <mergeCell ref="BI940:BJ940"/>
    <mergeCell ref="BK940:BM940"/>
    <mergeCell ref="BN940:BP940"/>
    <mergeCell ref="BQ940:BR940"/>
    <mergeCell ref="BT942:BW942"/>
    <mergeCell ref="D943:H943"/>
    <mergeCell ref="I943:M943"/>
    <mergeCell ref="N943:Q943"/>
    <mergeCell ref="R943:T943"/>
    <mergeCell ref="U943:W943"/>
    <mergeCell ref="X943:Y943"/>
    <mergeCell ref="Z943:AB943"/>
    <mergeCell ref="AE943:AH943"/>
    <mergeCell ref="AK943:AN943"/>
    <mergeCell ref="AQ943:AT943"/>
    <mergeCell ref="AW943:AZ943"/>
    <mergeCell ref="BC943:BD943"/>
    <mergeCell ref="BF943:BH943"/>
    <mergeCell ref="BI943:BJ943"/>
    <mergeCell ref="BK943:BM943"/>
    <mergeCell ref="BN943:BP943"/>
    <mergeCell ref="BQ943:BR943"/>
    <mergeCell ref="BT943:BW943"/>
    <mergeCell ref="D942:H942"/>
    <mergeCell ref="I942:M942"/>
    <mergeCell ref="N942:Q942"/>
    <mergeCell ref="R942:T942"/>
    <mergeCell ref="U942:W942"/>
    <mergeCell ref="X942:Y942"/>
    <mergeCell ref="Z942:AB942"/>
    <mergeCell ref="AE942:AH942"/>
    <mergeCell ref="AK942:AN942"/>
    <mergeCell ref="AQ942:AT942"/>
    <mergeCell ref="AW942:AZ942"/>
    <mergeCell ref="BC942:BD942"/>
    <mergeCell ref="BF942:BH942"/>
    <mergeCell ref="BI942:BJ942"/>
    <mergeCell ref="BK942:BM942"/>
    <mergeCell ref="BN942:BP942"/>
    <mergeCell ref="BQ942:BR942"/>
    <mergeCell ref="BT944:BW944"/>
    <mergeCell ref="D945:H945"/>
    <mergeCell ref="I945:M945"/>
    <mergeCell ref="N945:Q945"/>
    <mergeCell ref="R945:T945"/>
    <mergeCell ref="U945:W945"/>
    <mergeCell ref="X945:Y945"/>
    <mergeCell ref="Z945:AB945"/>
    <mergeCell ref="AE945:AH945"/>
    <mergeCell ref="AK945:AN945"/>
    <mergeCell ref="AQ945:AT945"/>
    <mergeCell ref="AW945:AZ945"/>
    <mergeCell ref="BC945:BD945"/>
    <mergeCell ref="BF945:BH945"/>
    <mergeCell ref="BI945:BJ945"/>
    <mergeCell ref="BK945:BM945"/>
    <mergeCell ref="BN945:BP945"/>
    <mergeCell ref="BQ945:BR945"/>
    <mergeCell ref="BT945:BW945"/>
    <mergeCell ref="D944:H944"/>
    <mergeCell ref="I944:M944"/>
    <mergeCell ref="N944:Q944"/>
    <mergeCell ref="R944:T944"/>
    <mergeCell ref="U944:W944"/>
    <mergeCell ref="X944:Y944"/>
    <mergeCell ref="Z944:AB944"/>
    <mergeCell ref="AE944:AH944"/>
    <mergeCell ref="AK944:AN944"/>
    <mergeCell ref="AQ944:AT944"/>
    <mergeCell ref="AW944:AZ944"/>
    <mergeCell ref="BC944:BD944"/>
    <mergeCell ref="BF944:BH944"/>
    <mergeCell ref="BI944:BJ944"/>
    <mergeCell ref="BK944:BM944"/>
    <mergeCell ref="BN944:BP944"/>
    <mergeCell ref="BQ944:BR944"/>
    <mergeCell ref="BT946:BW946"/>
    <mergeCell ref="D947:H947"/>
    <mergeCell ref="I947:M947"/>
    <mergeCell ref="N947:Q947"/>
    <mergeCell ref="R947:T947"/>
    <mergeCell ref="U947:W947"/>
    <mergeCell ref="X947:Y947"/>
    <mergeCell ref="Z947:AB947"/>
    <mergeCell ref="AE947:AH947"/>
    <mergeCell ref="AK947:AN947"/>
    <mergeCell ref="AQ947:AT947"/>
    <mergeCell ref="AW947:AZ947"/>
    <mergeCell ref="BC947:BD947"/>
    <mergeCell ref="BF947:BH947"/>
    <mergeCell ref="BI947:BJ947"/>
    <mergeCell ref="BK947:BM947"/>
    <mergeCell ref="BN947:BP947"/>
    <mergeCell ref="BQ947:BR947"/>
    <mergeCell ref="BT947:BW947"/>
    <mergeCell ref="D946:H946"/>
    <mergeCell ref="I946:M946"/>
    <mergeCell ref="N946:Q946"/>
    <mergeCell ref="R946:T946"/>
    <mergeCell ref="U946:W946"/>
    <mergeCell ref="X946:Y946"/>
    <mergeCell ref="Z946:AB946"/>
    <mergeCell ref="AE946:AH946"/>
    <mergeCell ref="AK946:AN946"/>
    <mergeCell ref="AQ946:AT946"/>
    <mergeCell ref="AW946:AZ946"/>
    <mergeCell ref="BC946:BD946"/>
    <mergeCell ref="BF946:BH946"/>
    <mergeCell ref="BI946:BJ946"/>
    <mergeCell ref="BK946:BM946"/>
    <mergeCell ref="BN946:BP946"/>
    <mergeCell ref="BQ946:BR946"/>
    <mergeCell ref="BT948:BW948"/>
    <mergeCell ref="D949:H949"/>
    <mergeCell ref="I949:M949"/>
    <mergeCell ref="N949:Q949"/>
    <mergeCell ref="R949:T949"/>
    <mergeCell ref="U949:W949"/>
    <mergeCell ref="X949:Y949"/>
    <mergeCell ref="Z949:AB949"/>
    <mergeCell ref="AE949:AH949"/>
    <mergeCell ref="AK949:AN949"/>
    <mergeCell ref="AQ949:AT949"/>
    <mergeCell ref="AW949:AZ949"/>
    <mergeCell ref="BC949:BD949"/>
    <mergeCell ref="BF949:BH949"/>
    <mergeCell ref="BI949:BJ949"/>
    <mergeCell ref="BK949:BM949"/>
    <mergeCell ref="BN949:BP949"/>
    <mergeCell ref="BQ949:BR949"/>
    <mergeCell ref="BT949:BW949"/>
    <mergeCell ref="D948:H948"/>
    <mergeCell ref="I948:M948"/>
    <mergeCell ref="N948:Q948"/>
    <mergeCell ref="R948:T948"/>
    <mergeCell ref="U948:W948"/>
    <mergeCell ref="X948:Y948"/>
    <mergeCell ref="Z948:AB948"/>
    <mergeCell ref="AE948:AH948"/>
    <mergeCell ref="AK948:AN948"/>
    <mergeCell ref="AQ948:AT948"/>
    <mergeCell ref="AW948:AZ948"/>
    <mergeCell ref="BC948:BD948"/>
    <mergeCell ref="BF948:BH948"/>
    <mergeCell ref="BI948:BJ948"/>
    <mergeCell ref="BK948:BM948"/>
    <mergeCell ref="BN948:BP948"/>
    <mergeCell ref="BQ948:BR948"/>
    <mergeCell ref="BT950:BW950"/>
    <mergeCell ref="D951:H951"/>
    <mergeCell ref="I951:M951"/>
    <mergeCell ref="N951:Q951"/>
    <mergeCell ref="R951:T951"/>
    <mergeCell ref="U951:W951"/>
    <mergeCell ref="X951:Y951"/>
    <mergeCell ref="Z951:AB951"/>
    <mergeCell ref="AE951:AH951"/>
    <mergeCell ref="AK951:AN951"/>
    <mergeCell ref="AQ951:AT951"/>
    <mergeCell ref="AW951:AZ951"/>
    <mergeCell ref="BC951:BD951"/>
    <mergeCell ref="BF951:BH951"/>
    <mergeCell ref="BI951:BJ951"/>
    <mergeCell ref="BK951:BM951"/>
    <mergeCell ref="BN951:BP951"/>
    <mergeCell ref="BQ951:BR951"/>
    <mergeCell ref="BT951:BW951"/>
    <mergeCell ref="D950:H950"/>
    <mergeCell ref="I950:M950"/>
    <mergeCell ref="N950:Q950"/>
    <mergeCell ref="R950:T950"/>
    <mergeCell ref="U950:W950"/>
    <mergeCell ref="X950:Y950"/>
    <mergeCell ref="Z950:AB950"/>
    <mergeCell ref="AE950:AH950"/>
    <mergeCell ref="AK950:AN950"/>
    <mergeCell ref="AQ950:AT950"/>
    <mergeCell ref="AW950:AZ950"/>
    <mergeCell ref="BC950:BD950"/>
    <mergeCell ref="BF950:BH950"/>
    <mergeCell ref="BI950:BJ950"/>
    <mergeCell ref="BK950:BM950"/>
    <mergeCell ref="BN950:BP950"/>
    <mergeCell ref="BQ950:BR950"/>
    <mergeCell ref="BT952:BW952"/>
    <mergeCell ref="D953:H953"/>
    <mergeCell ref="I953:M953"/>
    <mergeCell ref="N953:Q953"/>
    <mergeCell ref="R953:T953"/>
    <mergeCell ref="U953:W953"/>
    <mergeCell ref="X953:Y953"/>
    <mergeCell ref="Z953:AB953"/>
    <mergeCell ref="AE953:AH953"/>
    <mergeCell ref="AK953:AN953"/>
    <mergeCell ref="AQ953:AT953"/>
    <mergeCell ref="AW953:AZ953"/>
    <mergeCell ref="BC953:BD953"/>
    <mergeCell ref="BF953:BH953"/>
    <mergeCell ref="BI953:BJ953"/>
    <mergeCell ref="BK953:BM953"/>
    <mergeCell ref="BN953:BP953"/>
    <mergeCell ref="BQ953:BR953"/>
    <mergeCell ref="BT953:BW953"/>
    <mergeCell ref="D952:H952"/>
    <mergeCell ref="I952:M952"/>
    <mergeCell ref="N952:Q952"/>
    <mergeCell ref="R952:T952"/>
    <mergeCell ref="U952:W952"/>
    <mergeCell ref="X952:Y952"/>
    <mergeCell ref="Z952:AB952"/>
    <mergeCell ref="AE952:AH952"/>
    <mergeCell ref="AK952:AN952"/>
    <mergeCell ref="AQ952:AT952"/>
    <mergeCell ref="AW952:AZ952"/>
    <mergeCell ref="BC952:BD952"/>
    <mergeCell ref="BF952:BH952"/>
    <mergeCell ref="BI952:BJ952"/>
    <mergeCell ref="BK952:BM952"/>
    <mergeCell ref="BN952:BP952"/>
    <mergeCell ref="BQ952:BR952"/>
    <mergeCell ref="BT954:BW954"/>
    <mergeCell ref="D955:H955"/>
    <mergeCell ref="I955:M955"/>
    <mergeCell ref="N955:Q955"/>
    <mergeCell ref="R955:T955"/>
    <mergeCell ref="U955:W955"/>
    <mergeCell ref="X955:Y955"/>
    <mergeCell ref="Z955:AB955"/>
    <mergeCell ref="AE955:AH955"/>
    <mergeCell ref="AK955:AN955"/>
    <mergeCell ref="AQ955:AT955"/>
    <mergeCell ref="AW955:AZ955"/>
    <mergeCell ref="BC955:BD955"/>
    <mergeCell ref="BF955:BH955"/>
    <mergeCell ref="BI955:BJ955"/>
    <mergeCell ref="BK955:BM955"/>
    <mergeCell ref="BN955:BP955"/>
    <mergeCell ref="BQ955:BR955"/>
    <mergeCell ref="BT955:BW955"/>
    <mergeCell ref="D954:H954"/>
    <mergeCell ref="I954:M954"/>
    <mergeCell ref="N954:Q954"/>
    <mergeCell ref="R954:T954"/>
    <mergeCell ref="U954:W954"/>
    <mergeCell ref="X954:Y954"/>
    <mergeCell ref="Z954:AB954"/>
    <mergeCell ref="AE954:AH954"/>
    <mergeCell ref="AK954:AN954"/>
    <mergeCell ref="AQ954:AT954"/>
    <mergeCell ref="AW954:AZ954"/>
    <mergeCell ref="BC954:BD954"/>
    <mergeCell ref="BF954:BH954"/>
    <mergeCell ref="BI954:BJ954"/>
    <mergeCell ref="BK954:BM954"/>
    <mergeCell ref="BN954:BP954"/>
    <mergeCell ref="BQ954:BR954"/>
    <mergeCell ref="BT956:BW956"/>
    <mergeCell ref="D957:H957"/>
    <mergeCell ref="I957:M957"/>
    <mergeCell ref="N957:Q957"/>
    <mergeCell ref="R957:T957"/>
    <mergeCell ref="U957:W957"/>
    <mergeCell ref="X957:Y957"/>
    <mergeCell ref="Z957:AB957"/>
    <mergeCell ref="AE957:AH957"/>
    <mergeCell ref="AK957:AN957"/>
    <mergeCell ref="AQ957:AT957"/>
    <mergeCell ref="AW957:AZ957"/>
    <mergeCell ref="BC957:BD957"/>
    <mergeCell ref="BF957:BH957"/>
    <mergeCell ref="BI957:BJ957"/>
    <mergeCell ref="BK957:BM957"/>
    <mergeCell ref="BN957:BP957"/>
    <mergeCell ref="BQ957:BR957"/>
    <mergeCell ref="BT957:BW957"/>
    <mergeCell ref="D956:H956"/>
    <mergeCell ref="I956:M956"/>
    <mergeCell ref="N956:Q956"/>
    <mergeCell ref="R956:T956"/>
    <mergeCell ref="U956:W956"/>
    <mergeCell ref="X956:Y956"/>
    <mergeCell ref="Z956:AB956"/>
    <mergeCell ref="AE956:AH956"/>
    <mergeCell ref="AK956:AN956"/>
    <mergeCell ref="AQ956:AT956"/>
    <mergeCell ref="AW956:AZ956"/>
    <mergeCell ref="BC956:BD956"/>
    <mergeCell ref="BF956:BH956"/>
    <mergeCell ref="BI956:BJ956"/>
    <mergeCell ref="BK956:BM956"/>
    <mergeCell ref="BN956:BP956"/>
    <mergeCell ref="BQ956:BR956"/>
    <mergeCell ref="BT958:BW958"/>
    <mergeCell ref="D959:H959"/>
    <mergeCell ref="I959:M959"/>
    <mergeCell ref="N959:Q959"/>
    <mergeCell ref="R959:T959"/>
    <mergeCell ref="U959:W959"/>
    <mergeCell ref="X959:Y959"/>
    <mergeCell ref="Z959:AB959"/>
    <mergeCell ref="AE959:AH959"/>
    <mergeCell ref="AK959:AN959"/>
    <mergeCell ref="AQ959:AT959"/>
    <mergeCell ref="AW959:AZ959"/>
    <mergeCell ref="BC959:BD959"/>
    <mergeCell ref="BF959:BH959"/>
    <mergeCell ref="BI959:BJ959"/>
    <mergeCell ref="BK959:BM959"/>
    <mergeCell ref="BN959:BP959"/>
    <mergeCell ref="BQ959:BR959"/>
    <mergeCell ref="BT959:BW959"/>
    <mergeCell ref="D958:H958"/>
    <mergeCell ref="I958:M958"/>
    <mergeCell ref="N958:Q958"/>
    <mergeCell ref="R958:T958"/>
    <mergeCell ref="U958:W958"/>
    <mergeCell ref="X958:Y958"/>
    <mergeCell ref="Z958:AB958"/>
    <mergeCell ref="AE958:AH958"/>
    <mergeCell ref="AK958:AN958"/>
    <mergeCell ref="AQ958:AT958"/>
    <mergeCell ref="AW958:AZ958"/>
    <mergeCell ref="BC958:BD958"/>
    <mergeCell ref="BF958:BH958"/>
    <mergeCell ref="BI958:BJ958"/>
    <mergeCell ref="BK958:BM958"/>
    <mergeCell ref="BN958:BP958"/>
    <mergeCell ref="BQ958:BR958"/>
    <mergeCell ref="BT960:BW960"/>
    <mergeCell ref="D961:H961"/>
    <mergeCell ref="I961:M961"/>
    <mergeCell ref="N961:Q961"/>
    <mergeCell ref="R961:T961"/>
    <mergeCell ref="U961:W961"/>
    <mergeCell ref="X961:Y961"/>
    <mergeCell ref="Z961:AB961"/>
    <mergeCell ref="AE961:AH961"/>
    <mergeCell ref="AK961:AN961"/>
    <mergeCell ref="AQ961:AT961"/>
    <mergeCell ref="AW961:AZ961"/>
    <mergeCell ref="BC961:BD961"/>
    <mergeCell ref="BF961:BH961"/>
    <mergeCell ref="BI961:BJ961"/>
    <mergeCell ref="BK961:BM961"/>
    <mergeCell ref="BN961:BP961"/>
    <mergeCell ref="BQ961:BR961"/>
    <mergeCell ref="BT961:BW961"/>
    <mergeCell ref="D960:H960"/>
    <mergeCell ref="I960:M960"/>
    <mergeCell ref="N960:Q960"/>
    <mergeCell ref="R960:T960"/>
    <mergeCell ref="U960:W960"/>
    <mergeCell ref="X960:Y960"/>
    <mergeCell ref="Z960:AB960"/>
    <mergeCell ref="AE960:AH960"/>
    <mergeCell ref="AK960:AN960"/>
    <mergeCell ref="AQ960:AT960"/>
    <mergeCell ref="AW960:AZ960"/>
    <mergeCell ref="BC960:BD960"/>
    <mergeCell ref="BF960:BH960"/>
    <mergeCell ref="BI960:BJ960"/>
    <mergeCell ref="BK960:BM960"/>
    <mergeCell ref="BN960:BP960"/>
    <mergeCell ref="BQ960:BR960"/>
    <mergeCell ref="BT962:BW962"/>
    <mergeCell ref="B963:BW963"/>
    <mergeCell ref="B964:BI964"/>
    <mergeCell ref="BJ964:BW965"/>
    <mergeCell ref="B965:C965"/>
    <mergeCell ref="D965:E965"/>
    <mergeCell ref="F965:I965"/>
    <mergeCell ref="J965:M965"/>
    <mergeCell ref="N965:O965"/>
    <mergeCell ref="P965:Q965"/>
    <mergeCell ref="R965:U965"/>
    <mergeCell ref="V965:Y965"/>
    <mergeCell ref="Z965:AA965"/>
    <mergeCell ref="AB965:AC965"/>
    <mergeCell ref="AD965:AG965"/>
    <mergeCell ref="AH965:AK965"/>
    <mergeCell ref="AL965:AM965"/>
    <mergeCell ref="AN965:AO965"/>
    <mergeCell ref="AP965:AS965"/>
    <mergeCell ref="AT965:AW965"/>
    <mergeCell ref="AX965:AY965"/>
    <mergeCell ref="AZ965:BA965"/>
    <mergeCell ref="BB965:BE965"/>
    <mergeCell ref="BF965:BI965"/>
    <mergeCell ref="D962:H962"/>
    <mergeCell ref="I962:M962"/>
    <mergeCell ref="N962:Q962"/>
    <mergeCell ref="R962:T962"/>
    <mergeCell ref="U962:W962"/>
    <mergeCell ref="X962:Y962"/>
    <mergeCell ref="Z962:AB962"/>
    <mergeCell ref="AE962:AH962"/>
    <mergeCell ref="AK962:AN962"/>
    <mergeCell ref="AQ962:AT962"/>
    <mergeCell ref="AW962:AZ962"/>
    <mergeCell ref="BC962:BD962"/>
    <mergeCell ref="BF962:BH962"/>
    <mergeCell ref="BI962:BJ962"/>
    <mergeCell ref="BK962:BM962"/>
    <mergeCell ref="BN962:BP962"/>
    <mergeCell ref="BQ962:BR962"/>
    <mergeCell ref="AZ966:BA966"/>
    <mergeCell ref="BB966:BE966"/>
    <mergeCell ref="BF966:BI966"/>
    <mergeCell ref="BJ966:BS966"/>
    <mergeCell ref="BT966:BW966"/>
    <mergeCell ref="B967:C967"/>
    <mergeCell ref="D967:E967"/>
    <mergeCell ref="F967:I967"/>
    <mergeCell ref="J967:M967"/>
    <mergeCell ref="N967:O967"/>
    <mergeCell ref="P967:Q967"/>
    <mergeCell ref="R967:U967"/>
    <mergeCell ref="V967:Y967"/>
    <mergeCell ref="Z967:AA967"/>
    <mergeCell ref="AB967:AC967"/>
    <mergeCell ref="AD967:AG967"/>
    <mergeCell ref="AH967:AK967"/>
    <mergeCell ref="AL967:AM967"/>
    <mergeCell ref="AN967:AO967"/>
    <mergeCell ref="AP967:AS967"/>
    <mergeCell ref="AT967:AW967"/>
    <mergeCell ref="AX967:AY967"/>
    <mergeCell ref="AZ967:BA967"/>
    <mergeCell ref="BB967:BE967"/>
    <mergeCell ref="BF967:BI967"/>
    <mergeCell ref="BJ967:BS967"/>
    <mergeCell ref="BT967:BW967"/>
    <mergeCell ref="B966:C966"/>
    <mergeCell ref="D966:E966"/>
    <mergeCell ref="F966:I966"/>
    <mergeCell ref="J966:M966"/>
    <mergeCell ref="N966:O966"/>
    <mergeCell ref="P966:Q966"/>
    <mergeCell ref="R966:U966"/>
    <mergeCell ref="V966:Y966"/>
    <mergeCell ref="Z966:AA966"/>
    <mergeCell ref="AB966:AC966"/>
    <mergeCell ref="AD966:AG966"/>
    <mergeCell ref="AH966:AK966"/>
    <mergeCell ref="AL966:AM966"/>
    <mergeCell ref="AN966:AO966"/>
    <mergeCell ref="AP966:AS966"/>
    <mergeCell ref="AT966:AW966"/>
    <mergeCell ref="AX966:AY966"/>
    <mergeCell ref="AZ968:BA968"/>
    <mergeCell ref="BB968:BE968"/>
    <mergeCell ref="BF968:BI968"/>
    <mergeCell ref="BJ968:BS968"/>
    <mergeCell ref="BT968:BW968"/>
    <mergeCell ref="B969:C969"/>
    <mergeCell ref="D969:E969"/>
    <mergeCell ref="F969:I969"/>
    <mergeCell ref="J969:M969"/>
    <mergeCell ref="N969:O969"/>
    <mergeCell ref="P969:Q969"/>
    <mergeCell ref="R969:U969"/>
    <mergeCell ref="V969:Y969"/>
    <mergeCell ref="Z969:AA969"/>
    <mergeCell ref="AB969:AC969"/>
    <mergeCell ref="AD969:AG969"/>
    <mergeCell ref="AH969:AK969"/>
    <mergeCell ref="AL969:AM969"/>
    <mergeCell ref="AN969:AO969"/>
    <mergeCell ref="AP969:AS969"/>
    <mergeCell ref="AT969:AW969"/>
    <mergeCell ref="AX969:AY969"/>
    <mergeCell ref="AZ969:BA969"/>
    <mergeCell ref="BB969:BE969"/>
    <mergeCell ref="BF969:BI969"/>
    <mergeCell ref="BJ969:BS969"/>
    <mergeCell ref="BT969:BW969"/>
    <mergeCell ref="B968:C968"/>
    <mergeCell ref="D968:E968"/>
    <mergeCell ref="F968:I968"/>
    <mergeCell ref="J968:M968"/>
    <mergeCell ref="N968:O968"/>
    <mergeCell ref="P968:Q968"/>
    <mergeCell ref="R968:U968"/>
    <mergeCell ref="V968:Y968"/>
    <mergeCell ref="Z968:AA968"/>
    <mergeCell ref="AB968:AC968"/>
    <mergeCell ref="AD968:AG968"/>
    <mergeCell ref="AH968:AK968"/>
    <mergeCell ref="AL968:AM968"/>
    <mergeCell ref="AN968:AO968"/>
    <mergeCell ref="AP968:AS968"/>
    <mergeCell ref="AT968:AW968"/>
    <mergeCell ref="AX968:AY968"/>
    <mergeCell ref="AB972:AC972"/>
    <mergeCell ref="AD972:AG972"/>
    <mergeCell ref="AH972:AK972"/>
    <mergeCell ref="AL972:AM972"/>
    <mergeCell ref="AN972:AO972"/>
    <mergeCell ref="AP972:AS972"/>
    <mergeCell ref="AT972:AW972"/>
    <mergeCell ref="AX972:AY972"/>
    <mergeCell ref="AZ970:BA970"/>
    <mergeCell ref="BB970:BE970"/>
    <mergeCell ref="BF970:BI970"/>
    <mergeCell ref="BJ970:BS970"/>
    <mergeCell ref="BT970:BU970"/>
    <mergeCell ref="BV970:BW970"/>
    <mergeCell ref="B971:C971"/>
    <mergeCell ref="D971:E971"/>
    <mergeCell ref="F971:I971"/>
    <mergeCell ref="J971:M971"/>
    <mergeCell ref="N971:O971"/>
    <mergeCell ref="P971:Q971"/>
    <mergeCell ref="R971:U971"/>
    <mergeCell ref="V971:Y971"/>
    <mergeCell ref="Z971:AA971"/>
    <mergeCell ref="AB971:AC971"/>
    <mergeCell ref="AD971:AG971"/>
    <mergeCell ref="AH971:AK971"/>
    <mergeCell ref="AL971:AM971"/>
    <mergeCell ref="AN971:AO971"/>
    <mergeCell ref="AP971:AS971"/>
    <mergeCell ref="AT971:AW971"/>
    <mergeCell ref="AX971:AY971"/>
    <mergeCell ref="AZ971:BA971"/>
    <mergeCell ref="BB971:BE971"/>
    <mergeCell ref="BF971:BI971"/>
    <mergeCell ref="BJ971:BS971"/>
    <mergeCell ref="BT971:BW971"/>
    <mergeCell ref="B970:C970"/>
    <mergeCell ref="D970:E970"/>
    <mergeCell ref="F970:I970"/>
    <mergeCell ref="J970:M970"/>
    <mergeCell ref="N970:O970"/>
    <mergeCell ref="P970:Q970"/>
    <mergeCell ref="R970:U970"/>
    <mergeCell ref="V970:Y970"/>
    <mergeCell ref="Z970:AA970"/>
    <mergeCell ref="AB970:AC970"/>
    <mergeCell ref="AD970:AG970"/>
    <mergeCell ref="AH970:AK970"/>
    <mergeCell ref="AL970:AM970"/>
    <mergeCell ref="AN970:AO970"/>
    <mergeCell ref="AP970:AS970"/>
    <mergeCell ref="AT970:AW970"/>
    <mergeCell ref="AX970:AY970"/>
    <mergeCell ref="B977:C981"/>
    <mergeCell ref="D977:Q977"/>
    <mergeCell ref="R977:AB977"/>
    <mergeCell ref="AC977:BE977"/>
    <mergeCell ref="BF977:BM977"/>
    <mergeCell ref="BN977:BP982"/>
    <mergeCell ref="BQ977:BR982"/>
    <mergeCell ref="BS977:BW977"/>
    <mergeCell ref="D978:H981"/>
    <mergeCell ref="I978:M981"/>
    <mergeCell ref="N978:Q981"/>
    <mergeCell ref="R978:T981"/>
    <mergeCell ref="U978:W981"/>
    <mergeCell ref="X978:Y981"/>
    <mergeCell ref="Z978:AB981"/>
    <mergeCell ref="AC978:AH978"/>
    <mergeCell ref="AI978:AN978"/>
    <mergeCell ref="AO978:AT978"/>
    <mergeCell ref="AU978:AZ978"/>
    <mergeCell ref="BA978:BD978"/>
    <mergeCell ref="BE978:BE982"/>
    <mergeCell ref="BF978:BH981"/>
    <mergeCell ref="BI978:BM981"/>
    <mergeCell ref="BS978:BS981"/>
    <mergeCell ref="BT978:BW981"/>
    <mergeCell ref="AC979:AC982"/>
    <mergeCell ref="AD979:AD982"/>
    <mergeCell ref="AE979:AH982"/>
    <mergeCell ref="AI979:AI982"/>
    <mergeCell ref="AJ979:AJ982"/>
    <mergeCell ref="AK979:AN982"/>
    <mergeCell ref="AO979:AO982"/>
    <mergeCell ref="AZ972:BA972"/>
    <mergeCell ref="BB972:BE972"/>
    <mergeCell ref="BF972:BI972"/>
    <mergeCell ref="BJ972:BS972"/>
    <mergeCell ref="BT972:BW972"/>
    <mergeCell ref="B974:E974"/>
    <mergeCell ref="F974:G974"/>
    <mergeCell ref="H974:I974"/>
    <mergeCell ref="J974:AF974"/>
    <mergeCell ref="AG974:AP974"/>
    <mergeCell ref="AQ974:BG974"/>
    <mergeCell ref="BH974:BN974"/>
    <mergeCell ref="BO974:BS974"/>
    <mergeCell ref="BT974:BW974"/>
    <mergeCell ref="B975:E975"/>
    <mergeCell ref="F975:G975"/>
    <mergeCell ref="H975:I975"/>
    <mergeCell ref="J975:AF975"/>
    <mergeCell ref="AG975:AP975"/>
    <mergeCell ref="AQ975:BG975"/>
    <mergeCell ref="BH975:BN975"/>
    <mergeCell ref="BO975:BS975"/>
    <mergeCell ref="BT975:BW975"/>
    <mergeCell ref="B972:C972"/>
    <mergeCell ref="D972:E972"/>
    <mergeCell ref="F972:I972"/>
    <mergeCell ref="J972:M972"/>
    <mergeCell ref="N972:O972"/>
    <mergeCell ref="P972:Q972"/>
    <mergeCell ref="R972:U972"/>
    <mergeCell ref="V972:Y972"/>
    <mergeCell ref="Z972:AA972"/>
    <mergeCell ref="BK982:BM982"/>
    <mergeCell ref="BT982:BW982"/>
    <mergeCell ref="D983:H983"/>
    <mergeCell ref="I983:M983"/>
    <mergeCell ref="N983:Q983"/>
    <mergeCell ref="R983:T983"/>
    <mergeCell ref="U983:W983"/>
    <mergeCell ref="X983:Y983"/>
    <mergeCell ref="Z983:AB983"/>
    <mergeCell ref="AE983:AH983"/>
    <mergeCell ref="AK983:AN983"/>
    <mergeCell ref="AQ983:AT983"/>
    <mergeCell ref="AW983:AZ983"/>
    <mergeCell ref="BC983:BD983"/>
    <mergeCell ref="BF983:BH983"/>
    <mergeCell ref="BI983:BJ983"/>
    <mergeCell ref="BK983:BM983"/>
    <mergeCell ref="BN983:BP983"/>
    <mergeCell ref="BQ983:BR983"/>
    <mergeCell ref="BT983:BW983"/>
    <mergeCell ref="AP979:AP982"/>
    <mergeCell ref="AQ979:AT982"/>
    <mergeCell ref="AU979:AU982"/>
    <mergeCell ref="AV979:AV982"/>
    <mergeCell ref="AW979:AZ982"/>
    <mergeCell ref="BA979:BA982"/>
    <mergeCell ref="BB979:BB982"/>
    <mergeCell ref="BC979:BD982"/>
    <mergeCell ref="D982:H982"/>
    <mergeCell ref="I982:M982"/>
    <mergeCell ref="N982:Q982"/>
    <mergeCell ref="R982:T982"/>
    <mergeCell ref="U982:W982"/>
    <mergeCell ref="X982:Y982"/>
    <mergeCell ref="Z982:AB982"/>
    <mergeCell ref="BF982:BH982"/>
    <mergeCell ref="BI982:BJ982"/>
    <mergeCell ref="BT984:BW984"/>
    <mergeCell ref="D985:H985"/>
    <mergeCell ref="I985:M985"/>
    <mergeCell ref="N985:Q985"/>
    <mergeCell ref="R985:T985"/>
    <mergeCell ref="U985:W985"/>
    <mergeCell ref="X985:Y985"/>
    <mergeCell ref="Z985:AB985"/>
    <mergeCell ref="AE985:AH985"/>
    <mergeCell ref="AK985:AN985"/>
    <mergeCell ref="AQ985:AT985"/>
    <mergeCell ref="AW985:AZ985"/>
    <mergeCell ref="BC985:BD985"/>
    <mergeCell ref="BF985:BH985"/>
    <mergeCell ref="BI985:BJ985"/>
    <mergeCell ref="BK985:BM985"/>
    <mergeCell ref="BN985:BP985"/>
    <mergeCell ref="BQ985:BR985"/>
    <mergeCell ref="BT985:BW985"/>
    <mergeCell ref="D984:H984"/>
    <mergeCell ref="I984:M984"/>
    <mergeCell ref="N984:Q984"/>
    <mergeCell ref="R984:T984"/>
    <mergeCell ref="U984:W984"/>
    <mergeCell ref="X984:Y984"/>
    <mergeCell ref="Z984:AB984"/>
    <mergeCell ref="AE984:AH984"/>
    <mergeCell ref="AK984:AN984"/>
    <mergeCell ref="AQ984:AT984"/>
    <mergeCell ref="AW984:AZ984"/>
    <mergeCell ref="BC984:BD984"/>
    <mergeCell ref="BF984:BH984"/>
    <mergeCell ref="BI984:BJ984"/>
    <mergeCell ref="BK984:BM984"/>
    <mergeCell ref="BN984:BP984"/>
    <mergeCell ref="BQ984:BR984"/>
    <mergeCell ref="BT986:BW986"/>
    <mergeCell ref="D987:H987"/>
    <mergeCell ref="I987:M987"/>
    <mergeCell ref="N987:Q987"/>
    <mergeCell ref="R987:T987"/>
    <mergeCell ref="U987:W987"/>
    <mergeCell ref="X987:Y987"/>
    <mergeCell ref="Z987:AB987"/>
    <mergeCell ref="AE987:AH987"/>
    <mergeCell ref="AK987:AN987"/>
    <mergeCell ref="AQ987:AT987"/>
    <mergeCell ref="AW987:AZ987"/>
    <mergeCell ref="BC987:BD987"/>
    <mergeCell ref="BF987:BH987"/>
    <mergeCell ref="BI987:BJ987"/>
    <mergeCell ref="BK987:BM987"/>
    <mergeCell ref="BN987:BP987"/>
    <mergeCell ref="BQ987:BR987"/>
    <mergeCell ref="BT987:BW987"/>
    <mergeCell ref="D986:H986"/>
    <mergeCell ref="I986:M986"/>
    <mergeCell ref="N986:Q986"/>
    <mergeCell ref="R986:T986"/>
    <mergeCell ref="U986:W986"/>
    <mergeCell ref="X986:Y986"/>
    <mergeCell ref="Z986:AB986"/>
    <mergeCell ref="AE986:AH986"/>
    <mergeCell ref="AK986:AN986"/>
    <mergeCell ref="AQ986:AT986"/>
    <mergeCell ref="AW986:AZ986"/>
    <mergeCell ref="BC986:BD986"/>
    <mergeCell ref="BF986:BH986"/>
    <mergeCell ref="BI986:BJ986"/>
    <mergeCell ref="BK986:BM986"/>
    <mergeCell ref="BN986:BP986"/>
    <mergeCell ref="BQ986:BR986"/>
    <mergeCell ref="BT988:BW988"/>
    <mergeCell ref="D989:H989"/>
    <mergeCell ref="I989:M989"/>
    <mergeCell ref="N989:Q989"/>
    <mergeCell ref="R989:T989"/>
    <mergeCell ref="U989:W989"/>
    <mergeCell ref="X989:Y989"/>
    <mergeCell ref="Z989:AB989"/>
    <mergeCell ref="AE989:AH989"/>
    <mergeCell ref="AK989:AN989"/>
    <mergeCell ref="AQ989:AT989"/>
    <mergeCell ref="AW989:AZ989"/>
    <mergeCell ref="BC989:BD989"/>
    <mergeCell ref="BF989:BH989"/>
    <mergeCell ref="BI989:BJ989"/>
    <mergeCell ref="BK989:BM989"/>
    <mergeCell ref="BN989:BP989"/>
    <mergeCell ref="BQ989:BR989"/>
    <mergeCell ref="BT989:BW989"/>
    <mergeCell ref="D988:H988"/>
    <mergeCell ref="I988:M988"/>
    <mergeCell ref="N988:Q988"/>
    <mergeCell ref="R988:T988"/>
    <mergeCell ref="U988:W988"/>
    <mergeCell ref="X988:Y988"/>
    <mergeCell ref="Z988:AB988"/>
    <mergeCell ref="AE988:AH988"/>
    <mergeCell ref="AK988:AN988"/>
    <mergeCell ref="AQ988:AT988"/>
    <mergeCell ref="AW988:AZ988"/>
    <mergeCell ref="BC988:BD988"/>
    <mergeCell ref="BF988:BH988"/>
    <mergeCell ref="BI988:BJ988"/>
    <mergeCell ref="BK988:BM988"/>
    <mergeCell ref="BN988:BP988"/>
    <mergeCell ref="BQ988:BR988"/>
    <mergeCell ref="BT990:BW990"/>
    <mergeCell ref="D991:H991"/>
    <mergeCell ref="I991:M991"/>
    <mergeCell ref="N991:Q991"/>
    <mergeCell ref="R991:T991"/>
    <mergeCell ref="U991:W991"/>
    <mergeCell ref="X991:Y991"/>
    <mergeCell ref="Z991:AB991"/>
    <mergeCell ref="AE991:AH991"/>
    <mergeCell ref="AK991:AN991"/>
    <mergeCell ref="AQ991:AT991"/>
    <mergeCell ref="AW991:AZ991"/>
    <mergeCell ref="BC991:BD991"/>
    <mergeCell ref="BF991:BH991"/>
    <mergeCell ref="BI991:BJ991"/>
    <mergeCell ref="BK991:BM991"/>
    <mergeCell ref="BN991:BP991"/>
    <mergeCell ref="BQ991:BR991"/>
    <mergeCell ref="BT991:BW991"/>
    <mergeCell ref="D990:H990"/>
    <mergeCell ref="I990:M990"/>
    <mergeCell ref="N990:Q990"/>
    <mergeCell ref="R990:T990"/>
    <mergeCell ref="U990:W990"/>
    <mergeCell ref="X990:Y990"/>
    <mergeCell ref="Z990:AB990"/>
    <mergeCell ref="AE990:AH990"/>
    <mergeCell ref="AK990:AN990"/>
    <mergeCell ref="AQ990:AT990"/>
    <mergeCell ref="AW990:AZ990"/>
    <mergeCell ref="BC990:BD990"/>
    <mergeCell ref="BF990:BH990"/>
    <mergeCell ref="BI990:BJ990"/>
    <mergeCell ref="BK990:BM990"/>
    <mergeCell ref="BN990:BP990"/>
    <mergeCell ref="BQ990:BR990"/>
    <mergeCell ref="BT992:BW992"/>
    <mergeCell ref="D993:H993"/>
    <mergeCell ref="I993:M993"/>
    <mergeCell ref="N993:Q993"/>
    <mergeCell ref="R993:T993"/>
    <mergeCell ref="U993:W993"/>
    <mergeCell ref="X993:Y993"/>
    <mergeCell ref="Z993:AB993"/>
    <mergeCell ref="AE993:AH993"/>
    <mergeCell ref="AK993:AN993"/>
    <mergeCell ref="AQ993:AT993"/>
    <mergeCell ref="AW993:AZ993"/>
    <mergeCell ref="BC993:BD993"/>
    <mergeCell ref="BF993:BH993"/>
    <mergeCell ref="BI993:BJ993"/>
    <mergeCell ref="BK993:BM993"/>
    <mergeCell ref="BN993:BP993"/>
    <mergeCell ref="BQ993:BR993"/>
    <mergeCell ref="BT993:BW993"/>
    <mergeCell ref="D992:H992"/>
    <mergeCell ref="I992:M992"/>
    <mergeCell ref="N992:Q992"/>
    <mergeCell ref="R992:T992"/>
    <mergeCell ref="U992:W992"/>
    <mergeCell ref="X992:Y992"/>
    <mergeCell ref="Z992:AB992"/>
    <mergeCell ref="AE992:AH992"/>
    <mergeCell ref="AK992:AN992"/>
    <mergeCell ref="AQ992:AT992"/>
    <mergeCell ref="AW992:AZ992"/>
    <mergeCell ref="BC992:BD992"/>
    <mergeCell ref="BF992:BH992"/>
    <mergeCell ref="BI992:BJ992"/>
    <mergeCell ref="BK992:BM992"/>
    <mergeCell ref="BN992:BP992"/>
    <mergeCell ref="BQ992:BR992"/>
    <mergeCell ref="BT994:BW994"/>
    <mergeCell ref="D995:H995"/>
    <mergeCell ref="I995:M995"/>
    <mergeCell ref="N995:Q995"/>
    <mergeCell ref="R995:T995"/>
    <mergeCell ref="U995:W995"/>
    <mergeCell ref="X995:Y995"/>
    <mergeCell ref="Z995:AB995"/>
    <mergeCell ref="AE995:AH995"/>
    <mergeCell ref="AK995:AN995"/>
    <mergeCell ref="AQ995:AT995"/>
    <mergeCell ref="AW995:AZ995"/>
    <mergeCell ref="BC995:BD995"/>
    <mergeCell ref="BF995:BH995"/>
    <mergeCell ref="BI995:BJ995"/>
    <mergeCell ref="BK995:BM995"/>
    <mergeCell ref="BN995:BP995"/>
    <mergeCell ref="BQ995:BR995"/>
    <mergeCell ref="BT995:BW995"/>
    <mergeCell ref="D994:H994"/>
    <mergeCell ref="I994:M994"/>
    <mergeCell ref="N994:Q994"/>
    <mergeCell ref="R994:T994"/>
    <mergeCell ref="U994:W994"/>
    <mergeCell ref="X994:Y994"/>
    <mergeCell ref="Z994:AB994"/>
    <mergeCell ref="AE994:AH994"/>
    <mergeCell ref="AK994:AN994"/>
    <mergeCell ref="AQ994:AT994"/>
    <mergeCell ref="AW994:AZ994"/>
    <mergeCell ref="BC994:BD994"/>
    <mergeCell ref="BF994:BH994"/>
    <mergeCell ref="BI994:BJ994"/>
    <mergeCell ref="BK994:BM994"/>
    <mergeCell ref="BN994:BP994"/>
    <mergeCell ref="BQ994:BR994"/>
    <mergeCell ref="BT996:BW996"/>
    <mergeCell ref="D997:H997"/>
    <mergeCell ref="I997:M997"/>
    <mergeCell ref="N997:Q997"/>
    <mergeCell ref="R997:T997"/>
    <mergeCell ref="U997:W997"/>
    <mergeCell ref="X997:Y997"/>
    <mergeCell ref="Z997:AB997"/>
    <mergeCell ref="AE997:AH997"/>
    <mergeCell ref="AK997:AN997"/>
    <mergeCell ref="AQ997:AT997"/>
    <mergeCell ref="AW997:AZ997"/>
    <mergeCell ref="BC997:BD997"/>
    <mergeCell ref="BF997:BH997"/>
    <mergeCell ref="BI997:BJ997"/>
    <mergeCell ref="BK997:BM997"/>
    <mergeCell ref="BN997:BP997"/>
    <mergeCell ref="BQ997:BR997"/>
    <mergeCell ref="BT997:BW997"/>
    <mergeCell ref="D996:H996"/>
    <mergeCell ref="I996:M996"/>
    <mergeCell ref="N996:Q996"/>
    <mergeCell ref="R996:T996"/>
    <mergeCell ref="U996:W996"/>
    <mergeCell ref="X996:Y996"/>
    <mergeCell ref="Z996:AB996"/>
    <mergeCell ref="AE996:AH996"/>
    <mergeCell ref="AK996:AN996"/>
    <mergeCell ref="AQ996:AT996"/>
    <mergeCell ref="AW996:AZ996"/>
    <mergeCell ref="BC996:BD996"/>
    <mergeCell ref="BF996:BH996"/>
    <mergeCell ref="BI996:BJ996"/>
    <mergeCell ref="BK996:BM996"/>
    <mergeCell ref="BN996:BP996"/>
    <mergeCell ref="BQ996:BR996"/>
    <mergeCell ref="BT998:BW998"/>
    <mergeCell ref="D999:H999"/>
    <mergeCell ref="I999:M999"/>
    <mergeCell ref="N999:Q999"/>
    <mergeCell ref="R999:T999"/>
    <mergeCell ref="U999:W999"/>
    <mergeCell ref="X999:Y999"/>
    <mergeCell ref="Z999:AB999"/>
    <mergeCell ref="AE999:AH999"/>
    <mergeCell ref="AK999:AN999"/>
    <mergeCell ref="AQ999:AT999"/>
    <mergeCell ref="AW999:AZ999"/>
    <mergeCell ref="BC999:BD999"/>
    <mergeCell ref="BF999:BH999"/>
    <mergeCell ref="BI999:BJ999"/>
    <mergeCell ref="BK999:BM999"/>
    <mergeCell ref="BN999:BP999"/>
    <mergeCell ref="BQ999:BR999"/>
    <mergeCell ref="BT999:BW999"/>
    <mergeCell ref="D998:H998"/>
    <mergeCell ref="I998:M998"/>
    <mergeCell ref="N998:Q998"/>
    <mergeCell ref="R998:T998"/>
    <mergeCell ref="U998:W998"/>
    <mergeCell ref="X998:Y998"/>
    <mergeCell ref="Z998:AB998"/>
    <mergeCell ref="AE998:AH998"/>
    <mergeCell ref="AK998:AN998"/>
    <mergeCell ref="AQ998:AT998"/>
    <mergeCell ref="AW998:AZ998"/>
    <mergeCell ref="BC998:BD998"/>
    <mergeCell ref="BF998:BH998"/>
    <mergeCell ref="BI998:BJ998"/>
    <mergeCell ref="BK998:BM998"/>
    <mergeCell ref="BN998:BP998"/>
    <mergeCell ref="BQ998:BR998"/>
    <mergeCell ref="BT1000:BW1000"/>
    <mergeCell ref="D1001:H1001"/>
    <mergeCell ref="I1001:M1001"/>
    <mergeCell ref="N1001:Q1001"/>
    <mergeCell ref="R1001:T1001"/>
    <mergeCell ref="U1001:W1001"/>
    <mergeCell ref="X1001:Y1001"/>
    <mergeCell ref="Z1001:AB1001"/>
    <mergeCell ref="AE1001:AH1001"/>
    <mergeCell ref="AK1001:AN1001"/>
    <mergeCell ref="AQ1001:AT1001"/>
    <mergeCell ref="AW1001:AZ1001"/>
    <mergeCell ref="BC1001:BD1001"/>
    <mergeCell ref="BF1001:BH1001"/>
    <mergeCell ref="BI1001:BJ1001"/>
    <mergeCell ref="BK1001:BM1001"/>
    <mergeCell ref="BN1001:BP1001"/>
    <mergeCell ref="BQ1001:BR1001"/>
    <mergeCell ref="BT1001:BW1001"/>
    <mergeCell ref="D1000:H1000"/>
    <mergeCell ref="I1000:M1000"/>
    <mergeCell ref="N1000:Q1000"/>
    <mergeCell ref="R1000:T1000"/>
    <mergeCell ref="U1000:W1000"/>
    <mergeCell ref="X1000:Y1000"/>
    <mergeCell ref="Z1000:AB1000"/>
    <mergeCell ref="AE1000:AH1000"/>
    <mergeCell ref="AK1000:AN1000"/>
    <mergeCell ref="AQ1000:AT1000"/>
    <mergeCell ref="AW1000:AZ1000"/>
    <mergeCell ref="BC1000:BD1000"/>
    <mergeCell ref="BF1000:BH1000"/>
    <mergeCell ref="BI1000:BJ1000"/>
    <mergeCell ref="BK1000:BM1000"/>
    <mergeCell ref="BN1000:BP1000"/>
    <mergeCell ref="BQ1000:BR1000"/>
    <mergeCell ref="BT1002:BW1002"/>
    <mergeCell ref="D1003:H1003"/>
    <mergeCell ref="I1003:M1003"/>
    <mergeCell ref="N1003:Q1003"/>
    <mergeCell ref="R1003:T1003"/>
    <mergeCell ref="U1003:W1003"/>
    <mergeCell ref="X1003:Y1003"/>
    <mergeCell ref="Z1003:AB1003"/>
    <mergeCell ref="AE1003:AH1003"/>
    <mergeCell ref="AK1003:AN1003"/>
    <mergeCell ref="AQ1003:AT1003"/>
    <mergeCell ref="AW1003:AZ1003"/>
    <mergeCell ref="BC1003:BD1003"/>
    <mergeCell ref="BF1003:BH1003"/>
    <mergeCell ref="BI1003:BJ1003"/>
    <mergeCell ref="BK1003:BM1003"/>
    <mergeCell ref="BN1003:BP1003"/>
    <mergeCell ref="BQ1003:BR1003"/>
    <mergeCell ref="BT1003:BW1003"/>
    <mergeCell ref="D1002:H1002"/>
    <mergeCell ref="I1002:M1002"/>
    <mergeCell ref="N1002:Q1002"/>
    <mergeCell ref="R1002:T1002"/>
    <mergeCell ref="U1002:W1002"/>
    <mergeCell ref="X1002:Y1002"/>
    <mergeCell ref="Z1002:AB1002"/>
    <mergeCell ref="AE1002:AH1002"/>
    <mergeCell ref="AK1002:AN1002"/>
    <mergeCell ref="AQ1002:AT1002"/>
    <mergeCell ref="AW1002:AZ1002"/>
    <mergeCell ref="BC1002:BD1002"/>
    <mergeCell ref="BF1002:BH1002"/>
    <mergeCell ref="BI1002:BJ1002"/>
    <mergeCell ref="BK1002:BM1002"/>
    <mergeCell ref="BN1002:BP1002"/>
    <mergeCell ref="BQ1002:BR1002"/>
    <mergeCell ref="BT1004:BW1004"/>
    <mergeCell ref="D1005:H1005"/>
    <mergeCell ref="I1005:M1005"/>
    <mergeCell ref="N1005:Q1005"/>
    <mergeCell ref="R1005:T1005"/>
    <mergeCell ref="U1005:W1005"/>
    <mergeCell ref="X1005:Y1005"/>
    <mergeCell ref="Z1005:AB1005"/>
    <mergeCell ref="AE1005:AH1005"/>
    <mergeCell ref="AK1005:AN1005"/>
    <mergeCell ref="AQ1005:AT1005"/>
    <mergeCell ref="AW1005:AZ1005"/>
    <mergeCell ref="BC1005:BD1005"/>
    <mergeCell ref="BF1005:BH1005"/>
    <mergeCell ref="BI1005:BJ1005"/>
    <mergeCell ref="BK1005:BM1005"/>
    <mergeCell ref="BN1005:BP1005"/>
    <mergeCell ref="BQ1005:BR1005"/>
    <mergeCell ref="BT1005:BW1005"/>
    <mergeCell ref="D1004:H1004"/>
    <mergeCell ref="I1004:M1004"/>
    <mergeCell ref="N1004:Q1004"/>
    <mergeCell ref="R1004:T1004"/>
    <mergeCell ref="U1004:W1004"/>
    <mergeCell ref="X1004:Y1004"/>
    <mergeCell ref="Z1004:AB1004"/>
    <mergeCell ref="AE1004:AH1004"/>
    <mergeCell ref="AK1004:AN1004"/>
    <mergeCell ref="AQ1004:AT1004"/>
    <mergeCell ref="AW1004:AZ1004"/>
    <mergeCell ref="BC1004:BD1004"/>
    <mergeCell ref="BF1004:BH1004"/>
    <mergeCell ref="BI1004:BJ1004"/>
    <mergeCell ref="BK1004:BM1004"/>
    <mergeCell ref="BN1004:BP1004"/>
    <mergeCell ref="BQ1004:BR1004"/>
    <mergeCell ref="BT1006:BW1006"/>
    <mergeCell ref="B1007:BW1007"/>
    <mergeCell ref="B1008:BI1008"/>
    <mergeCell ref="BJ1008:BW1009"/>
    <mergeCell ref="B1009:C1009"/>
    <mergeCell ref="D1009:E1009"/>
    <mergeCell ref="F1009:I1009"/>
    <mergeCell ref="J1009:M1009"/>
    <mergeCell ref="N1009:O1009"/>
    <mergeCell ref="P1009:Q1009"/>
    <mergeCell ref="R1009:U1009"/>
    <mergeCell ref="V1009:Y1009"/>
    <mergeCell ref="Z1009:AA1009"/>
    <mergeCell ref="AB1009:AC1009"/>
    <mergeCell ref="AD1009:AG1009"/>
    <mergeCell ref="AH1009:AK1009"/>
    <mergeCell ref="AL1009:AM1009"/>
    <mergeCell ref="AN1009:AO1009"/>
    <mergeCell ref="AP1009:AS1009"/>
    <mergeCell ref="AT1009:AW1009"/>
    <mergeCell ref="AX1009:AY1009"/>
    <mergeCell ref="AZ1009:BA1009"/>
    <mergeCell ref="BB1009:BE1009"/>
    <mergeCell ref="BF1009:BI1009"/>
    <mergeCell ref="D1006:H1006"/>
    <mergeCell ref="I1006:M1006"/>
    <mergeCell ref="N1006:Q1006"/>
    <mergeCell ref="R1006:T1006"/>
    <mergeCell ref="U1006:W1006"/>
    <mergeCell ref="X1006:Y1006"/>
    <mergeCell ref="Z1006:AB1006"/>
    <mergeCell ref="AE1006:AH1006"/>
    <mergeCell ref="AK1006:AN1006"/>
    <mergeCell ref="AQ1006:AT1006"/>
    <mergeCell ref="AW1006:AZ1006"/>
    <mergeCell ref="BC1006:BD1006"/>
    <mergeCell ref="BF1006:BH1006"/>
    <mergeCell ref="BI1006:BJ1006"/>
    <mergeCell ref="BK1006:BM1006"/>
    <mergeCell ref="BN1006:BP1006"/>
    <mergeCell ref="BQ1006:BR1006"/>
    <mergeCell ref="AZ1010:BA1010"/>
    <mergeCell ref="BB1010:BE1010"/>
    <mergeCell ref="BF1010:BI1010"/>
    <mergeCell ref="BJ1010:BS1010"/>
    <mergeCell ref="BT1010:BW1010"/>
    <mergeCell ref="B1011:C1011"/>
    <mergeCell ref="D1011:E1011"/>
    <mergeCell ref="F1011:I1011"/>
    <mergeCell ref="J1011:M1011"/>
    <mergeCell ref="N1011:O1011"/>
    <mergeCell ref="P1011:Q1011"/>
    <mergeCell ref="R1011:U1011"/>
    <mergeCell ref="V1011:Y1011"/>
    <mergeCell ref="Z1011:AA1011"/>
    <mergeCell ref="AB1011:AC1011"/>
    <mergeCell ref="AD1011:AG1011"/>
    <mergeCell ref="AH1011:AK1011"/>
    <mergeCell ref="AL1011:AM1011"/>
    <mergeCell ref="AN1011:AO1011"/>
    <mergeCell ref="AP1011:AS1011"/>
    <mergeCell ref="AT1011:AW1011"/>
    <mergeCell ref="AX1011:AY1011"/>
    <mergeCell ref="AZ1011:BA1011"/>
    <mergeCell ref="BB1011:BE1011"/>
    <mergeCell ref="BF1011:BI1011"/>
    <mergeCell ref="BJ1011:BS1011"/>
    <mergeCell ref="BT1011:BW1011"/>
    <mergeCell ref="B1010:C1010"/>
    <mergeCell ref="D1010:E1010"/>
    <mergeCell ref="F1010:I1010"/>
    <mergeCell ref="J1010:M1010"/>
    <mergeCell ref="N1010:O1010"/>
    <mergeCell ref="P1010:Q1010"/>
    <mergeCell ref="R1010:U1010"/>
    <mergeCell ref="V1010:Y1010"/>
    <mergeCell ref="Z1010:AA1010"/>
    <mergeCell ref="AB1010:AC1010"/>
    <mergeCell ref="AD1010:AG1010"/>
    <mergeCell ref="AH1010:AK1010"/>
    <mergeCell ref="AL1010:AM1010"/>
    <mergeCell ref="AN1010:AO1010"/>
    <mergeCell ref="AP1010:AS1010"/>
    <mergeCell ref="AT1010:AW1010"/>
    <mergeCell ref="AX1010:AY1010"/>
    <mergeCell ref="AZ1012:BA1012"/>
    <mergeCell ref="BB1012:BE1012"/>
    <mergeCell ref="BF1012:BI1012"/>
    <mergeCell ref="BJ1012:BS1012"/>
    <mergeCell ref="BT1012:BW1012"/>
    <mergeCell ref="B1013:C1013"/>
    <mergeCell ref="D1013:E1013"/>
    <mergeCell ref="F1013:I1013"/>
    <mergeCell ref="J1013:M1013"/>
    <mergeCell ref="N1013:O1013"/>
    <mergeCell ref="P1013:Q1013"/>
    <mergeCell ref="R1013:U1013"/>
    <mergeCell ref="V1013:Y1013"/>
    <mergeCell ref="Z1013:AA1013"/>
    <mergeCell ref="AB1013:AC1013"/>
    <mergeCell ref="AD1013:AG1013"/>
    <mergeCell ref="AH1013:AK1013"/>
    <mergeCell ref="AL1013:AM1013"/>
    <mergeCell ref="AN1013:AO1013"/>
    <mergeCell ref="AP1013:AS1013"/>
    <mergeCell ref="AT1013:AW1013"/>
    <mergeCell ref="AX1013:AY1013"/>
    <mergeCell ref="AZ1013:BA1013"/>
    <mergeCell ref="BB1013:BE1013"/>
    <mergeCell ref="BF1013:BI1013"/>
    <mergeCell ref="BJ1013:BS1013"/>
    <mergeCell ref="BT1013:BW1013"/>
    <mergeCell ref="B1012:C1012"/>
    <mergeCell ref="D1012:E1012"/>
    <mergeCell ref="F1012:I1012"/>
    <mergeCell ref="J1012:M1012"/>
    <mergeCell ref="N1012:O1012"/>
    <mergeCell ref="P1012:Q1012"/>
    <mergeCell ref="R1012:U1012"/>
    <mergeCell ref="V1012:Y1012"/>
    <mergeCell ref="Z1012:AA1012"/>
    <mergeCell ref="AB1012:AC1012"/>
    <mergeCell ref="AD1012:AG1012"/>
    <mergeCell ref="AH1012:AK1012"/>
    <mergeCell ref="AL1012:AM1012"/>
    <mergeCell ref="AN1012:AO1012"/>
    <mergeCell ref="AP1012:AS1012"/>
    <mergeCell ref="AT1012:AW1012"/>
    <mergeCell ref="AX1012:AY1012"/>
    <mergeCell ref="AB1016:AC1016"/>
    <mergeCell ref="AD1016:AG1016"/>
    <mergeCell ref="AH1016:AK1016"/>
    <mergeCell ref="AL1016:AM1016"/>
    <mergeCell ref="AN1016:AO1016"/>
    <mergeCell ref="AP1016:AS1016"/>
    <mergeCell ref="AT1016:AW1016"/>
    <mergeCell ref="AX1016:AY1016"/>
    <mergeCell ref="AZ1014:BA1014"/>
    <mergeCell ref="BB1014:BE1014"/>
    <mergeCell ref="BF1014:BI1014"/>
    <mergeCell ref="BJ1014:BS1014"/>
    <mergeCell ref="BT1014:BU1014"/>
    <mergeCell ref="BV1014:BW1014"/>
    <mergeCell ref="B1015:C1015"/>
    <mergeCell ref="D1015:E1015"/>
    <mergeCell ref="F1015:I1015"/>
    <mergeCell ref="J1015:M1015"/>
    <mergeCell ref="N1015:O1015"/>
    <mergeCell ref="P1015:Q1015"/>
    <mergeCell ref="R1015:U1015"/>
    <mergeCell ref="V1015:Y1015"/>
    <mergeCell ref="Z1015:AA1015"/>
    <mergeCell ref="AB1015:AC1015"/>
    <mergeCell ref="AD1015:AG1015"/>
    <mergeCell ref="AH1015:AK1015"/>
    <mergeCell ref="AL1015:AM1015"/>
    <mergeCell ref="AN1015:AO1015"/>
    <mergeCell ref="AP1015:AS1015"/>
    <mergeCell ref="AT1015:AW1015"/>
    <mergeCell ref="AX1015:AY1015"/>
    <mergeCell ref="AZ1015:BA1015"/>
    <mergeCell ref="BB1015:BE1015"/>
    <mergeCell ref="BF1015:BI1015"/>
    <mergeCell ref="BJ1015:BS1015"/>
    <mergeCell ref="BT1015:BW1015"/>
    <mergeCell ref="B1014:C1014"/>
    <mergeCell ref="D1014:E1014"/>
    <mergeCell ref="F1014:I1014"/>
    <mergeCell ref="J1014:M1014"/>
    <mergeCell ref="N1014:O1014"/>
    <mergeCell ref="P1014:Q1014"/>
    <mergeCell ref="R1014:U1014"/>
    <mergeCell ref="V1014:Y1014"/>
    <mergeCell ref="Z1014:AA1014"/>
    <mergeCell ref="AB1014:AC1014"/>
    <mergeCell ref="AD1014:AG1014"/>
    <mergeCell ref="AH1014:AK1014"/>
    <mergeCell ref="AL1014:AM1014"/>
    <mergeCell ref="AN1014:AO1014"/>
    <mergeCell ref="AP1014:AS1014"/>
    <mergeCell ref="AT1014:AW1014"/>
    <mergeCell ref="AX1014:AY1014"/>
    <mergeCell ref="B1021:C1025"/>
    <mergeCell ref="D1021:Q1021"/>
    <mergeCell ref="R1021:AB1021"/>
    <mergeCell ref="AC1021:BE1021"/>
    <mergeCell ref="BF1021:BM1021"/>
    <mergeCell ref="BN1021:BP1026"/>
    <mergeCell ref="BQ1021:BR1026"/>
    <mergeCell ref="BS1021:BW1021"/>
    <mergeCell ref="D1022:H1025"/>
    <mergeCell ref="I1022:M1025"/>
    <mergeCell ref="N1022:Q1025"/>
    <mergeCell ref="R1022:T1025"/>
    <mergeCell ref="U1022:W1025"/>
    <mergeCell ref="X1022:Y1025"/>
    <mergeCell ref="Z1022:AB1025"/>
    <mergeCell ref="AC1022:AH1022"/>
    <mergeCell ref="AI1022:AN1022"/>
    <mergeCell ref="AO1022:AT1022"/>
    <mergeCell ref="AU1022:AZ1022"/>
    <mergeCell ref="BA1022:BD1022"/>
    <mergeCell ref="BE1022:BE1026"/>
    <mergeCell ref="BF1022:BH1025"/>
    <mergeCell ref="BI1022:BM1025"/>
    <mergeCell ref="BS1022:BS1025"/>
    <mergeCell ref="BT1022:BW1025"/>
    <mergeCell ref="AC1023:AC1026"/>
    <mergeCell ref="AD1023:AD1026"/>
    <mergeCell ref="AE1023:AH1026"/>
    <mergeCell ref="AI1023:AI1026"/>
    <mergeCell ref="AJ1023:AJ1026"/>
    <mergeCell ref="AK1023:AN1026"/>
    <mergeCell ref="AO1023:AO1026"/>
    <mergeCell ref="AZ1016:BA1016"/>
    <mergeCell ref="BB1016:BE1016"/>
    <mergeCell ref="BF1016:BI1016"/>
    <mergeCell ref="BJ1016:BS1016"/>
    <mergeCell ref="BT1016:BW1016"/>
    <mergeCell ref="B1018:E1018"/>
    <mergeCell ref="F1018:G1018"/>
    <mergeCell ref="H1018:I1018"/>
    <mergeCell ref="J1018:AF1018"/>
    <mergeCell ref="AG1018:AP1018"/>
    <mergeCell ref="AQ1018:BG1018"/>
    <mergeCell ref="BH1018:BN1018"/>
    <mergeCell ref="BO1018:BS1018"/>
    <mergeCell ref="BT1018:BW1018"/>
    <mergeCell ref="B1019:E1019"/>
    <mergeCell ref="F1019:G1019"/>
    <mergeCell ref="H1019:I1019"/>
    <mergeCell ref="J1019:AF1019"/>
    <mergeCell ref="AG1019:AP1019"/>
    <mergeCell ref="AQ1019:BG1019"/>
    <mergeCell ref="BH1019:BN1019"/>
    <mergeCell ref="BO1019:BS1019"/>
    <mergeCell ref="BT1019:BW1019"/>
    <mergeCell ref="B1016:C1016"/>
    <mergeCell ref="D1016:E1016"/>
    <mergeCell ref="F1016:I1016"/>
    <mergeCell ref="J1016:M1016"/>
    <mergeCell ref="N1016:O1016"/>
    <mergeCell ref="P1016:Q1016"/>
    <mergeCell ref="R1016:U1016"/>
    <mergeCell ref="V1016:Y1016"/>
    <mergeCell ref="Z1016:AA1016"/>
    <mergeCell ref="BK1026:BM1026"/>
    <mergeCell ref="BT1026:BW1026"/>
    <mergeCell ref="D1027:H1027"/>
    <mergeCell ref="I1027:M1027"/>
    <mergeCell ref="N1027:Q1027"/>
    <mergeCell ref="R1027:T1027"/>
    <mergeCell ref="U1027:W1027"/>
    <mergeCell ref="X1027:Y1027"/>
    <mergeCell ref="Z1027:AB1027"/>
    <mergeCell ref="AE1027:AH1027"/>
    <mergeCell ref="AK1027:AN1027"/>
    <mergeCell ref="AQ1027:AT1027"/>
    <mergeCell ref="AW1027:AZ1027"/>
    <mergeCell ref="BC1027:BD1027"/>
    <mergeCell ref="BF1027:BH1027"/>
    <mergeCell ref="BI1027:BJ1027"/>
    <mergeCell ref="BK1027:BM1027"/>
    <mergeCell ref="BN1027:BP1027"/>
    <mergeCell ref="BQ1027:BR1027"/>
    <mergeCell ref="BT1027:BW1027"/>
    <mergeCell ref="AP1023:AP1026"/>
    <mergeCell ref="AQ1023:AT1026"/>
    <mergeCell ref="AU1023:AU1026"/>
    <mergeCell ref="AV1023:AV1026"/>
    <mergeCell ref="AW1023:AZ1026"/>
    <mergeCell ref="BA1023:BA1026"/>
    <mergeCell ref="BB1023:BB1026"/>
    <mergeCell ref="BC1023:BD1026"/>
    <mergeCell ref="D1026:H1026"/>
    <mergeCell ref="I1026:M1026"/>
    <mergeCell ref="N1026:Q1026"/>
    <mergeCell ref="R1026:T1026"/>
    <mergeCell ref="U1026:W1026"/>
    <mergeCell ref="X1026:Y1026"/>
    <mergeCell ref="Z1026:AB1026"/>
    <mergeCell ref="BF1026:BH1026"/>
    <mergeCell ref="BI1026:BJ1026"/>
    <mergeCell ref="BT1028:BW1028"/>
    <mergeCell ref="D1029:H1029"/>
    <mergeCell ref="I1029:M1029"/>
    <mergeCell ref="N1029:Q1029"/>
    <mergeCell ref="R1029:T1029"/>
    <mergeCell ref="U1029:W1029"/>
    <mergeCell ref="X1029:Y1029"/>
    <mergeCell ref="Z1029:AB1029"/>
    <mergeCell ref="AE1029:AH1029"/>
    <mergeCell ref="AK1029:AN1029"/>
    <mergeCell ref="AQ1029:AT1029"/>
    <mergeCell ref="AW1029:AZ1029"/>
    <mergeCell ref="BC1029:BD1029"/>
    <mergeCell ref="BF1029:BH1029"/>
    <mergeCell ref="BI1029:BJ1029"/>
    <mergeCell ref="BK1029:BM1029"/>
    <mergeCell ref="BN1029:BP1029"/>
    <mergeCell ref="BQ1029:BR1029"/>
    <mergeCell ref="BT1029:BW1029"/>
    <mergeCell ref="D1028:H1028"/>
    <mergeCell ref="I1028:M1028"/>
    <mergeCell ref="N1028:Q1028"/>
    <mergeCell ref="R1028:T1028"/>
    <mergeCell ref="U1028:W1028"/>
    <mergeCell ref="X1028:Y1028"/>
    <mergeCell ref="Z1028:AB1028"/>
    <mergeCell ref="AE1028:AH1028"/>
    <mergeCell ref="AK1028:AN1028"/>
    <mergeCell ref="AQ1028:AT1028"/>
    <mergeCell ref="AW1028:AZ1028"/>
    <mergeCell ref="BC1028:BD1028"/>
    <mergeCell ref="BF1028:BH1028"/>
    <mergeCell ref="BI1028:BJ1028"/>
    <mergeCell ref="BK1028:BM1028"/>
    <mergeCell ref="BN1028:BP1028"/>
    <mergeCell ref="BQ1028:BR1028"/>
    <mergeCell ref="BT1030:BW1030"/>
    <mergeCell ref="D1031:H1031"/>
    <mergeCell ref="I1031:M1031"/>
    <mergeCell ref="N1031:Q1031"/>
    <mergeCell ref="R1031:T1031"/>
    <mergeCell ref="U1031:W1031"/>
    <mergeCell ref="X1031:Y1031"/>
    <mergeCell ref="Z1031:AB1031"/>
    <mergeCell ref="AE1031:AH1031"/>
    <mergeCell ref="AK1031:AN1031"/>
    <mergeCell ref="AQ1031:AT1031"/>
    <mergeCell ref="AW1031:AZ1031"/>
    <mergeCell ref="BC1031:BD1031"/>
    <mergeCell ref="BF1031:BH1031"/>
    <mergeCell ref="BI1031:BJ1031"/>
    <mergeCell ref="BK1031:BM1031"/>
    <mergeCell ref="BN1031:BP1031"/>
    <mergeCell ref="BQ1031:BR1031"/>
    <mergeCell ref="BT1031:BW1031"/>
    <mergeCell ref="D1030:H1030"/>
    <mergeCell ref="I1030:M1030"/>
    <mergeCell ref="N1030:Q1030"/>
    <mergeCell ref="R1030:T1030"/>
    <mergeCell ref="U1030:W1030"/>
    <mergeCell ref="X1030:Y1030"/>
    <mergeCell ref="Z1030:AB1030"/>
    <mergeCell ref="AE1030:AH1030"/>
    <mergeCell ref="AK1030:AN1030"/>
    <mergeCell ref="AQ1030:AT1030"/>
    <mergeCell ref="AW1030:AZ1030"/>
    <mergeCell ref="BC1030:BD1030"/>
    <mergeCell ref="BF1030:BH1030"/>
    <mergeCell ref="BI1030:BJ1030"/>
    <mergeCell ref="BK1030:BM1030"/>
    <mergeCell ref="BN1030:BP1030"/>
    <mergeCell ref="BQ1030:BR1030"/>
    <mergeCell ref="BT1032:BW1032"/>
    <mergeCell ref="D1033:H1033"/>
    <mergeCell ref="I1033:M1033"/>
    <mergeCell ref="N1033:Q1033"/>
    <mergeCell ref="R1033:T1033"/>
    <mergeCell ref="U1033:W1033"/>
    <mergeCell ref="X1033:Y1033"/>
    <mergeCell ref="Z1033:AB1033"/>
    <mergeCell ref="AE1033:AH1033"/>
    <mergeCell ref="AK1033:AN1033"/>
    <mergeCell ref="AQ1033:AT1033"/>
    <mergeCell ref="AW1033:AZ1033"/>
    <mergeCell ref="BC1033:BD1033"/>
    <mergeCell ref="BF1033:BH1033"/>
    <mergeCell ref="BI1033:BJ1033"/>
    <mergeCell ref="BK1033:BM1033"/>
    <mergeCell ref="BN1033:BP1033"/>
    <mergeCell ref="BQ1033:BR1033"/>
    <mergeCell ref="BT1033:BW1033"/>
    <mergeCell ref="D1032:H1032"/>
    <mergeCell ref="I1032:M1032"/>
    <mergeCell ref="N1032:Q1032"/>
    <mergeCell ref="R1032:T1032"/>
    <mergeCell ref="U1032:W1032"/>
    <mergeCell ref="X1032:Y1032"/>
    <mergeCell ref="Z1032:AB1032"/>
    <mergeCell ref="AE1032:AH1032"/>
    <mergeCell ref="AK1032:AN1032"/>
    <mergeCell ref="AQ1032:AT1032"/>
    <mergeCell ref="AW1032:AZ1032"/>
    <mergeCell ref="BC1032:BD1032"/>
    <mergeCell ref="BF1032:BH1032"/>
    <mergeCell ref="BI1032:BJ1032"/>
    <mergeCell ref="BK1032:BM1032"/>
    <mergeCell ref="BN1032:BP1032"/>
    <mergeCell ref="BQ1032:BR1032"/>
    <mergeCell ref="BT1034:BW1034"/>
    <mergeCell ref="D1035:H1035"/>
    <mergeCell ref="I1035:M1035"/>
    <mergeCell ref="N1035:Q1035"/>
    <mergeCell ref="R1035:T1035"/>
    <mergeCell ref="U1035:W1035"/>
    <mergeCell ref="X1035:Y1035"/>
    <mergeCell ref="Z1035:AB1035"/>
    <mergeCell ref="AE1035:AH1035"/>
    <mergeCell ref="AK1035:AN1035"/>
    <mergeCell ref="AQ1035:AT1035"/>
    <mergeCell ref="AW1035:AZ1035"/>
    <mergeCell ref="BC1035:BD1035"/>
    <mergeCell ref="BF1035:BH1035"/>
    <mergeCell ref="BI1035:BJ1035"/>
    <mergeCell ref="BK1035:BM1035"/>
    <mergeCell ref="BN1035:BP1035"/>
    <mergeCell ref="BQ1035:BR1035"/>
    <mergeCell ref="BT1035:BW1035"/>
    <mergeCell ref="D1034:H1034"/>
    <mergeCell ref="I1034:M1034"/>
    <mergeCell ref="N1034:Q1034"/>
    <mergeCell ref="R1034:T1034"/>
    <mergeCell ref="U1034:W1034"/>
    <mergeCell ref="X1034:Y1034"/>
    <mergeCell ref="Z1034:AB1034"/>
    <mergeCell ref="AE1034:AH1034"/>
    <mergeCell ref="AK1034:AN1034"/>
    <mergeCell ref="AQ1034:AT1034"/>
    <mergeCell ref="AW1034:AZ1034"/>
    <mergeCell ref="BC1034:BD1034"/>
    <mergeCell ref="BF1034:BH1034"/>
    <mergeCell ref="BI1034:BJ1034"/>
    <mergeCell ref="BK1034:BM1034"/>
    <mergeCell ref="BN1034:BP1034"/>
    <mergeCell ref="BQ1034:BR1034"/>
    <mergeCell ref="BT1036:BW1036"/>
    <mergeCell ref="D1037:H1037"/>
    <mergeCell ref="I1037:M1037"/>
    <mergeCell ref="N1037:Q1037"/>
    <mergeCell ref="R1037:T1037"/>
    <mergeCell ref="U1037:W1037"/>
    <mergeCell ref="X1037:Y1037"/>
    <mergeCell ref="Z1037:AB1037"/>
    <mergeCell ref="AE1037:AH1037"/>
    <mergeCell ref="AK1037:AN1037"/>
    <mergeCell ref="AQ1037:AT1037"/>
    <mergeCell ref="AW1037:AZ1037"/>
    <mergeCell ref="BC1037:BD1037"/>
    <mergeCell ref="BF1037:BH1037"/>
    <mergeCell ref="BI1037:BJ1037"/>
    <mergeCell ref="BK1037:BM1037"/>
    <mergeCell ref="BN1037:BP1037"/>
    <mergeCell ref="BQ1037:BR1037"/>
    <mergeCell ref="BT1037:BW1037"/>
    <mergeCell ref="D1036:H1036"/>
    <mergeCell ref="I1036:M1036"/>
    <mergeCell ref="N1036:Q1036"/>
    <mergeCell ref="R1036:T1036"/>
    <mergeCell ref="U1036:W1036"/>
    <mergeCell ref="X1036:Y1036"/>
    <mergeCell ref="Z1036:AB1036"/>
    <mergeCell ref="AE1036:AH1036"/>
    <mergeCell ref="AK1036:AN1036"/>
    <mergeCell ref="AQ1036:AT1036"/>
    <mergeCell ref="AW1036:AZ1036"/>
    <mergeCell ref="BC1036:BD1036"/>
    <mergeCell ref="BF1036:BH1036"/>
    <mergeCell ref="BI1036:BJ1036"/>
    <mergeCell ref="BK1036:BM1036"/>
    <mergeCell ref="BN1036:BP1036"/>
    <mergeCell ref="BQ1036:BR1036"/>
    <mergeCell ref="BT1038:BW1038"/>
    <mergeCell ref="D1039:H1039"/>
    <mergeCell ref="I1039:M1039"/>
    <mergeCell ref="N1039:Q1039"/>
    <mergeCell ref="R1039:T1039"/>
    <mergeCell ref="U1039:W1039"/>
    <mergeCell ref="X1039:Y1039"/>
    <mergeCell ref="Z1039:AB1039"/>
    <mergeCell ref="AE1039:AH1039"/>
    <mergeCell ref="AK1039:AN1039"/>
    <mergeCell ref="AQ1039:AT1039"/>
    <mergeCell ref="AW1039:AZ1039"/>
    <mergeCell ref="BC1039:BD1039"/>
    <mergeCell ref="BF1039:BH1039"/>
    <mergeCell ref="BI1039:BJ1039"/>
    <mergeCell ref="BK1039:BM1039"/>
    <mergeCell ref="BN1039:BP1039"/>
    <mergeCell ref="BQ1039:BR1039"/>
    <mergeCell ref="BT1039:BW1039"/>
    <mergeCell ref="D1038:H1038"/>
    <mergeCell ref="I1038:M1038"/>
    <mergeCell ref="N1038:Q1038"/>
    <mergeCell ref="R1038:T1038"/>
    <mergeCell ref="U1038:W1038"/>
    <mergeCell ref="X1038:Y1038"/>
    <mergeCell ref="Z1038:AB1038"/>
    <mergeCell ref="AE1038:AH1038"/>
    <mergeCell ref="AK1038:AN1038"/>
    <mergeCell ref="AQ1038:AT1038"/>
    <mergeCell ref="AW1038:AZ1038"/>
    <mergeCell ref="BC1038:BD1038"/>
    <mergeCell ref="BF1038:BH1038"/>
    <mergeCell ref="BI1038:BJ1038"/>
    <mergeCell ref="BK1038:BM1038"/>
    <mergeCell ref="BN1038:BP1038"/>
    <mergeCell ref="BQ1038:BR1038"/>
    <mergeCell ref="BT1040:BW1040"/>
    <mergeCell ref="D1041:H1041"/>
    <mergeCell ref="I1041:M1041"/>
    <mergeCell ref="N1041:Q1041"/>
    <mergeCell ref="R1041:T1041"/>
    <mergeCell ref="U1041:W1041"/>
    <mergeCell ref="X1041:Y1041"/>
    <mergeCell ref="Z1041:AB1041"/>
    <mergeCell ref="AE1041:AH1041"/>
    <mergeCell ref="AK1041:AN1041"/>
    <mergeCell ref="AQ1041:AT1041"/>
    <mergeCell ref="AW1041:AZ1041"/>
    <mergeCell ref="BC1041:BD1041"/>
    <mergeCell ref="BF1041:BH1041"/>
    <mergeCell ref="BI1041:BJ1041"/>
    <mergeCell ref="BK1041:BM1041"/>
    <mergeCell ref="BN1041:BP1041"/>
    <mergeCell ref="BQ1041:BR1041"/>
    <mergeCell ref="BT1041:BW1041"/>
    <mergeCell ref="D1040:H1040"/>
    <mergeCell ref="I1040:M1040"/>
    <mergeCell ref="N1040:Q1040"/>
    <mergeCell ref="R1040:T1040"/>
    <mergeCell ref="U1040:W1040"/>
    <mergeCell ref="X1040:Y1040"/>
    <mergeCell ref="Z1040:AB1040"/>
    <mergeCell ref="AE1040:AH1040"/>
    <mergeCell ref="AK1040:AN1040"/>
    <mergeCell ref="AQ1040:AT1040"/>
    <mergeCell ref="AW1040:AZ1040"/>
    <mergeCell ref="BC1040:BD1040"/>
    <mergeCell ref="BF1040:BH1040"/>
    <mergeCell ref="BI1040:BJ1040"/>
    <mergeCell ref="BK1040:BM1040"/>
    <mergeCell ref="BN1040:BP1040"/>
    <mergeCell ref="BQ1040:BR1040"/>
    <mergeCell ref="BT1042:BW1042"/>
    <mergeCell ref="D1043:H1043"/>
    <mergeCell ref="I1043:M1043"/>
    <mergeCell ref="N1043:Q1043"/>
    <mergeCell ref="R1043:T1043"/>
    <mergeCell ref="U1043:W1043"/>
    <mergeCell ref="X1043:Y1043"/>
    <mergeCell ref="Z1043:AB1043"/>
    <mergeCell ref="AE1043:AH1043"/>
    <mergeCell ref="AK1043:AN1043"/>
    <mergeCell ref="AQ1043:AT1043"/>
    <mergeCell ref="AW1043:AZ1043"/>
    <mergeCell ref="BC1043:BD1043"/>
    <mergeCell ref="BF1043:BH1043"/>
    <mergeCell ref="BI1043:BJ1043"/>
    <mergeCell ref="BK1043:BM1043"/>
    <mergeCell ref="BN1043:BP1043"/>
    <mergeCell ref="BQ1043:BR1043"/>
    <mergeCell ref="BT1043:BW1043"/>
    <mergeCell ref="D1042:H1042"/>
    <mergeCell ref="I1042:M1042"/>
    <mergeCell ref="N1042:Q1042"/>
    <mergeCell ref="R1042:T1042"/>
    <mergeCell ref="U1042:W1042"/>
    <mergeCell ref="X1042:Y1042"/>
    <mergeCell ref="Z1042:AB1042"/>
    <mergeCell ref="AE1042:AH1042"/>
    <mergeCell ref="AK1042:AN1042"/>
    <mergeCell ref="AQ1042:AT1042"/>
    <mergeCell ref="AW1042:AZ1042"/>
    <mergeCell ref="BC1042:BD1042"/>
    <mergeCell ref="BF1042:BH1042"/>
    <mergeCell ref="BI1042:BJ1042"/>
    <mergeCell ref="BK1042:BM1042"/>
    <mergeCell ref="BN1042:BP1042"/>
    <mergeCell ref="BQ1042:BR1042"/>
    <mergeCell ref="BT1044:BW1044"/>
    <mergeCell ref="D1045:H1045"/>
    <mergeCell ref="I1045:M1045"/>
    <mergeCell ref="N1045:Q1045"/>
    <mergeCell ref="R1045:T1045"/>
    <mergeCell ref="U1045:W1045"/>
    <mergeCell ref="X1045:Y1045"/>
    <mergeCell ref="Z1045:AB1045"/>
    <mergeCell ref="AE1045:AH1045"/>
    <mergeCell ref="AK1045:AN1045"/>
    <mergeCell ref="AQ1045:AT1045"/>
    <mergeCell ref="AW1045:AZ1045"/>
    <mergeCell ref="BC1045:BD1045"/>
    <mergeCell ref="BF1045:BH1045"/>
    <mergeCell ref="BI1045:BJ1045"/>
    <mergeCell ref="BK1045:BM1045"/>
    <mergeCell ref="BN1045:BP1045"/>
    <mergeCell ref="BQ1045:BR1045"/>
    <mergeCell ref="BT1045:BW1045"/>
    <mergeCell ref="D1044:H1044"/>
    <mergeCell ref="I1044:M1044"/>
    <mergeCell ref="N1044:Q1044"/>
    <mergeCell ref="R1044:T1044"/>
    <mergeCell ref="U1044:W1044"/>
    <mergeCell ref="X1044:Y1044"/>
    <mergeCell ref="Z1044:AB1044"/>
    <mergeCell ref="AE1044:AH1044"/>
    <mergeCell ref="AK1044:AN1044"/>
    <mergeCell ref="AQ1044:AT1044"/>
    <mergeCell ref="AW1044:AZ1044"/>
    <mergeCell ref="BC1044:BD1044"/>
    <mergeCell ref="BF1044:BH1044"/>
    <mergeCell ref="BI1044:BJ1044"/>
    <mergeCell ref="BK1044:BM1044"/>
    <mergeCell ref="BN1044:BP1044"/>
    <mergeCell ref="BQ1044:BR1044"/>
    <mergeCell ref="BT1046:BW1046"/>
    <mergeCell ref="D1047:H1047"/>
    <mergeCell ref="I1047:M1047"/>
    <mergeCell ref="N1047:Q1047"/>
    <mergeCell ref="R1047:T1047"/>
    <mergeCell ref="U1047:W1047"/>
    <mergeCell ref="X1047:Y1047"/>
    <mergeCell ref="Z1047:AB1047"/>
    <mergeCell ref="AE1047:AH1047"/>
    <mergeCell ref="AK1047:AN1047"/>
    <mergeCell ref="AQ1047:AT1047"/>
    <mergeCell ref="AW1047:AZ1047"/>
    <mergeCell ref="BC1047:BD1047"/>
    <mergeCell ref="BF1047:BH1047"/>
    <mergeCell ref="BI1047:BJ1047"/>
    <mergeCell ref="BK1047:BM1047"/>
    <mergeCell ref="BN1047:BP1047"/>
    <mergeCell ref="BQ1047:BR1047"/>
    <mergeCell ref="BT1047:BW1047"/>
    <mergeCell ref="D1046:H1046"/>
    <mergeCell ref="I1046:M1046"/>
    <mergeCell ref="N1046:Q1046"/>
    <mergeCell ref="R1046:T1046"/>
    <mergeCell ref="U1046:W1046"/>
    <mergeCell ref="X1046:Y1046"/>
    <mergeCell ref="Z1046:AB1046"/>
    <mergeCell ref="AE1046:AH1046"/>
    <mergeCell ref="AK1046:AN1046"/>
    <mergeCell ref="AQ1046:AT1046"/>
    <mergeCell ref="AW1046:AZ1046"/>
    <mergeCell ref="BC1046:BD1046"/>
    <mergeCell ref="BF1046:BH1046"/>
    <mergeCell ref="BI1046:BJ1046"/>
    <mergeCell ref="BK1046:BM1046"/>
    <mergeCell ref="BN1046:BP1046"/>
    <mergeCell ref="BQ1046:BR1046"/>
    <mergeCell ref="BT1048:BW1048"/>
    <mergeCell ref="D1049:H1049"/>
    <mergeCell ref="I1049:M1049"/>
    <mergeCell ref="N1049:Q1049"/>
    <mergeCell ref="R1049:T1049"/>
    <mergeCell ref="U1049:W1049"/>
    <mergeCell ref="X1049:Y1049"/>
    <mergeCell ref="Z1049:AB1049"/>
    <mergeCell ref="AE1049:AH1049"/>
    <mergeCell ref="AK1049:AN1049"/>
    <mergeCell ref="AQ1049:AT1049"/>
    <mergeCell ref="AW1049:AZ1049"/>
    <mergeCell ref="BC1049:BD1049"/>
    <mergeCell ref="BF1049:BH1049"/>
    <mergeCell ref="BI1049:BJ1049"/>
    <mergeCell ref="BK1049:BM1049"/>
    <mergeCell ref="BN1049:BP1049"/>
    <mergeCell ref="BQ1049:BR1049"/>
    <mergeCell ref="BT1049:BW1049"/>
    <mergeCell ref="D1048:H1048"/>
    <mergeCell ref="I1048:M1048"/>
    <mergeCell ref="N1048:Q1048"/>
    <mergeCell ref="R1048:T1048"/>
    <mergeCell ref="U1048:W1048"/>
    <mergeCell ref="X1048:Y1048"/>
    <mergeCell ref="Z1048:AB1048"/>
    <mergeCell ref="AE1048:AH1048"/>
    <mergeCell ref="AK1048:AN1048"/>
    <mergeCell ref="AQ1048:AT1048"/>
    <mergeCell ref="AW1048:AZ1048"/>
    <mergeCell ref="BC1048:BD1048"/>
    <mergeCell ref="BF1048:BH1048"/>
    <mergeCell ref="BI1048:BJ1048"/>
    <mergeCell ref="BK1048:BM1048"/>
    <mergeCell ref="BN1048:BP1048"/>
    <mergeCell ref="BQ1048:BR1048"/>
    <mergeCell ref="BT1050:BW1050"/>
    <mergeCell ref="B1051:BW1051"/>
    <mergeCell ref="B1052:BI1052"/>
    <mergeCell ref="BJ1052:BW1053"/>
    <mergeCell ref="B1053:C1053"/>
    <mergeCell ref="D1053:E1053"/>
    <mergeCell ref="F1053:I1053"/>
    <mergeCell ref="J1053:M1053"/>
    <mergeCell ref="N1053:O1053"/>
    <mergeCell ref="P1053:Q1053"/>
    <mergeCell ref="R1053:U1053"/>
    <mergeCell ref="V1053:Y1053"/>
    <mergeCell ref="Z1053:AA1053"/>
    <mergeCell ref="AB1053:AC1053"/>
    <mergeCell ref="AD1053:AG1053"/>
    <mergeCell ref="AH1053:AK1053"/>
    <mergeCell ref="AL1053:AM1053"/>
    <mergeCell ref="AN1053:AO1053"/>
    <mergeCell ref="AP1053:AS1053"/>
    <mergeCell ref="AT1053:AW1053"/>
    <mergeCell ref="AX1053:AY1053"/>
    <mergeCell ref="AZ1053:BA1053"/>
    <mergeCell ref="BB1053:BE1053"/>
    <mergeCell ref="BF1053:BI1053"/>
    <mergeCell ref="D1050:H1050"/>
    <mergeCell ref="I1050:M1050"/>
    <mergeCell ref="N1050:Q1050"/>
    <mergeCell ref="R1050:T1050"/>
    <mergeCell ref="U1050:W1050"/>
    <mergeCell ref="X1050:Y1050"/>
    <mergeCell ref="Z1050:AB1050"/>
    <mergeCell ref="AE1050:AH1050"/>
    <mergeCell ref="AK1050:AN1050"/>
    <mergeCell ref="AQ1050:AT1050"/>
    <mergeCell ref="AW1050:AZ1050"/>
    <mergeCell ref="BC1050:BD1050"/>
    <mergeCell ref="BF1050:BH1050"/>
    <mergeCell ref="BI1050:BJ1050"/>
    <mergeCell ref="BK1050:BM1050"/>
    <mergeCell ref="BN1050:BP1050"/>
    <mergeCell ref="BQ1050:BR1050"/>
    <mergeCell ref="AZ1054:BA1054"/>
    <mergeCell ref="BB1054:BE1054"/>
    <mergeCell ref="BF1054:BI1054"/>
    <mergeCell ref="BJ1054:BS1054"/>
    <mergeCell ref="BT1054:BW1054"/>
    <mergeCell ref="B1055:C1055"/>
    <mergeCell ref="D1055:E1055"/>
    <mergeCell ref="F1055:I1055"/>
    <mergeCell ref="J1055:M1055"/>
    <mergeCell ref="N1055:O1055"/>
    <mergeCell ref="P1055:Q1055"/>
    <mergeCell ref="R1055:U1055"/>
    <mergeCell ref="V1055:Y1055"/>
    <mergeCell ref="Z1055:AA1055"/>
    <mergeCell ref="AB1055:AC1055"/>
    <mergeCell ref="AD1055:AG1055"/>
    <mergeCell ref="AH1055:AK1055"/>
    <mergeCell ref="AL1055:AM1055"/>
    <mergeCell ref="AN1055:AO1055"/>
    <mergeCell ref="AP1055:AS1055"/>
    <mergeCell ref="AT1055:AW1055"/>
    <mergeCell ref="AX1055:AY1055"/>
    <mergeCell ref="AZ1055:BA1055"/>
    <mergeCell ref="BB1055:BE1055"/>
    <mergeCell ref="BF1055:BI1055"/>
    <mergeCell ref="BJ1055:BS1055"/>
    <mergeCell ref="BT1055:BW1055"/>
    <mergeCell ref="B1054:C1054"/>
    <mergeCell ref="D1054:E1054"/>
    <mergeCell ref="F1054:I1054"/>
    <mergeCell ref="J1054:M1054"/>
    <mergeCell ref="N1054:O1054"/>
    <mergeCell ref="P1054:Q1054"/>
    <mergeCell ref="R1054:U1054"/>
    <mergeCell ref="V1054:Y1054"/>
    <mergeCell ref="Z1054:AA1054"/>
    <mergeCell ref="AB1054:AC1054"/>
    <mergeCell ref="AD1054:AG1054"/>
    <mergeCell ref="AH1054:AK1054"/>
    <mergeCell ref="AL1054:AM1054"/>
    <mergeCell ref="AN1054:AO1054"/>
    <mergeCell ref="AP1054:AS1054"/>
    <mergeCell ref="AT1054:AW1054"/>
    <mergeCell ref="AX1054:AY1054"/>
    <mergeCell ref="AZ1056:BA1056"/>
    <mergeCell ref="BB1056:BE1056"/>
    <mergeCell ref="BF1056:BI1056"/>
    <mergeCell ref="BJ1056:BS1056"/>
    <mergeCell ref="BT1056:BW1056"/>
    <mergeCell ref="B1057:C1057"/>
    <mergeCell ref="D1057:E1057"/>
    <mergeCell ref="F1057:I1057"/>
    <mergeCell ref="J1057:M1057"/>
    <mergeCell ref="N1057:O1057"/>
    <mergeCell ref="P1057:Q1057"/>
    <mergeCell ref="R1057:U1057"/>
    <mergeCell ref="V1057:Y1057"/>
    <mergeCell ref="Z1057:AA1057"/>
    <mergeCell ref="AB1057:AC1057"/>
    <mergeCell ref="AD1057:AG1057"/>
    <mergeCell ref="AH1057:AK1057"/>
    <mergeCell ref="AL1057:AM1057"/>
    <mergeCell ref="AN1057:AO1057"/>
    <mergeCell ref="AP1057:AS1057"/>
    <mergeCell ref="AT1057:AW1057"/>
    <mergeCell ref="AX1057:AY1057"/>
    <mergeCell ref="AZ1057:BA1057"/>
    <mergeCell ref="BB1057:BE1057"/>
    <mergeCell ref="BF1057:BI1057"/>
    <mergeCell ref="BJ1057:BS1057"/>
    <mergeCell ref="BT1057:BW1057"/>
    <mergeCell ref="B1056:C1056"/>
    <mergeCell ref="D1056:E1056"/>
    <mergeCell ref="F1056:I1056"/>
    <mergeCell ref="J1056:M1056"/>
    <mergeCell ref="N1056:O1056"/>
    <mergeCell ref="P1056:Q1056"/>
    <mergeCell ref="R1056:U1056"/>
    <mergeCell ref="V1056:Y1056"/>
    <mergeCell ref="Z1056:AA1056"/>
    <mergeCell ref="AB1056:AC1056"/>
    <mergeCell ref="AD1056:AG1056"/>
    <mergeCell ref="AH1056:AK1056"/>
    <mergeCell ref="AL1056:AM1056"/>
    <mergeCell ref="AN1056:AO1056"/>
    <mergeCell ref="AP1056:AS1056"/>
    <mergeCell ref="AT1056:AW1056"/>
    <mergeCell ref="AX1056:AY1056"/>
    <mergeCell ref="AB1060:AC1060"/>
    <mergeCell ref="AD1060:AG1060"/>
    <mergeCell ref="AH1060:AK1060"/>
    <mergeCell ref="AL1060:AM1060"/>
    <mergeCell ref="AN1060:AO1060"/>
    <mergeCell ref="AP1060:AS1060"/>
    <mergeCell ref="AT1060:AW1060"/>
    <mergeCell ref="AX1060:AY1060"/>
    <mergeCell ref="AZ1058:BA1058"/>
    <mergeCell ref="BB1058:BE1058"/>
    <mergeCell ref="BF1058:BI1058"/>
    <mergeCell ref="BJ1058:BS1058"/>
    <mergeCell ref="BT1058:BU1058"/>
    <mergeCell ref="BV1058:BW1058"/>
    <mergeCell ref="B1059:C1059"/>
    <mergeCell ref="D1059:E1059"/>
    <mergeCell ref="F1059:I1059"/>
    <mergeCell ref="J1059:M1059"/>
    <mergeCell ref="N1059:O1059"/>
    <mergeCell ref="P1059:Q1059"/>
    <mergeCell ref="R1059:U1059"/>
    <mergeCell ref="V1059:Y1059"/>
    <mergeCell ref="Z1059:AA1059"/>
    <mergeCell ref="AB1059:AC1059"/>
    <mergeCell ref="AD1059:AG1059"/>
    <mergeCell ref="AH1059:AK1059"/>
    <mergeCell ref="AL1059:AM1059"/>
    <mergeCell ref="AN1059:AO1059"/>
    <mergeCell ref="AP1059:AS1059"/>
    <mergeCell ref="AT1059:AW1059"/>
    <mergeCell ref="AX1059:AY1059"/>
    <mergeCell ref="AZ1059:BA1059"/>
    <mergeCell ref="BB1059:BE1059"/>
    <mergeCell ref="BF1059:BI1059"/>
    <mergeCell ref="BJ1059:BS1059"/>
    <mergeCell ref="BT1059:BW1059"/>
    <mergeCell ref="B1058:C1058"/>
    <mergeCell ref="D1058:E1058"/>
    <mergeCell ref="F1058:I1058"/>
    <mergeCell ref="J1058:M1058"/>
    <mergeCell ref="N1058:O1058"/>
    <mergeCell ref="P1058:Q1058"/>
    <mergeCell ref="R1058:U1058"/>
    <mergeCell ref="V1058:Y1058"/>
    <mergeCell ref="Z1058:AA1058"/>
    <mergeCell ref="AB1058:AC1058"/>
    <mergeCell ref="AD1058:AG1058"/>
    <mergeCell ref="AH1058:AK1058"/>
    <mergeCell ref="AL1058:AM1058"/>
    <mergeCell ref="AN1058:AO1058"/>
    <mergeCell ref="AP1058:AS1058"/>
    <mergeCell ref="AT1058:AW1058"/>
    <mergeCell ref="AX1058:AY1058"/>
    <mergeCell ref="B1065:C1069"/>
    <mergeCell ref="D1065:Q1065"/>
    <mergeCell ref="R1065:AB1065"/>
    <mergeCell ref="AC1065:BE1065"/>
    <mergeCell ref="BF1065:BM1065"/>
    <mergeCell ref="BN1065:BP1070"/>
    <mergeCell ref="BQ1065:BR1070"/>
    <mergeCell ref="BS1065:BW1065"/>
    <mergeCell ref="D1066:H1069"/>
    <mergeCell ref="I1066:M1069"/>
    <mergeCell ref="N1066:Q1069"/>
    <mergeCell ref="R1066:T1069"/>
    <mergeCell ref="U1066:W1069"/>
    <mergeCell ref="X1066:Y1069"/>
    <mergeCell ref="Z1066:AB1069"/>
    <mergeCell ref="AC1066:AH1066"/>
    <mergeCell ref="AI1066:AN1066"/>
    <mergeCell ref="AO1066:AT1066"/>
    <mergeCell ref="AU1066:AZ1066"/>
    <mergeCell ref="BA1066:BD1066"/>
    <mergeCell ref="BE1066:BE1070"/>
    <mergeCell ref="BF1066:BH1069"/>
    <mergeCell ref="BI1066:BM1069"/>
    <mergeCell ref="BS1066:BS1069"/>
    <mergeCell ref="BT1066:BW1069"/>
    <mergeCell ref="AC1067:AC1070"/>
    <mergeCell ref="AD1067:AD1070"/>
    <mergeCell ref="AE1067:AH1070"/>
    <mergeCell ref="AI1067:AI1070"/>
    <mergeCell ref="AJ1067:AJ1070"/>
    <mergeCell ref="AK1067:AN1070"/>
    <mergeCell ref="AO1067:AO1070"/>
    <mergeCell ref="AZ1060:BA1060"/>
    <mergeCell ref="BB1060:BE1060"/>
    <mergeCell ref="BF1060:BI1060"/>
    <mergeCell ref="BJ1060:BS1060"/>
    <mergeCell ref="BT1060:BW1060"/>
    <mergeCell ref="B1062:E1062"/>
    <mergeCell ref="F1062:G1062"/>
    <mergeCell ref="H1062:I1062"/>
    <mergeCell ref="J1062:AF1062"/>
    <mergeCell ref="AG1062:AP1062"/>
    <mergeCell ref="AQ1062:BG1062"/>
    <mergeCell ref="BH1062:BN1062"/>
    <mergeCell ref="BO1062:BS1062"/>
    <mergeCell ref="BT1062:BW1062"/>
    <mergeCell ref="B1063:E1063"/>
    <mergeCell ref="F1063:G1063"/>
    <mergeCell ref="H1063:I1063"/>
    <mergeCell ref="J1063:AF1063"/>
    <mergeCell ref="AG1063:AP1063"/>
    <mergeCell ref="AQ1063:BG1063"/>
    <mergeCell ref="BH1063:BN1063"/>
    <mergeCell ref="BO1063:BS1063"/>
    <mergeCell ref="BT1063:BW1063"/>
    <mergeCell ref="B1060:C1060"/>
    <mergeCell ref="D1060:E1060"/>
    <mergeCell ref="F1060:I1060"/>
    <mergeCell ref="J1060:M1060"/>
    <mergeCell ref="N1060:O1060"/>
    <mergeCell ref="P1060:Q1060"/>
    <mergeCell ref="R1060:U1060"/>
    <mergeCell ref="V1060:Y1060"/>
    <mergeCell ref="Z1060:AA1060"/>
    <mergeCell ref="BK1070:BM1070"/>
    <mergeCell ref="BT1070:BW1070"/>
    <mergeCell ref="D1071:H1071"/>
    <mergeCell ref="I1071:M1071"/>
    <mergeCell ref="N1071:Q1071"/>
    <mergeCell ref="R1071:T1071"/>
    <mergeCell ref="U1071:W1071"/>
    <mergeCell ref="X1071:Y1071"/>
    <mergeCell ref="Z1071:AB1071"/>
    <mergeCell ref="AE1071:AH1071"/>
    <mergeCell ref="AK1071:AN1071"/>
    <mergeCell ref="AQ1071:AT1071"/>
    <mergeCell ref="AW1071:AZ1071"/>
    <mergeCell ref="BC1071:BD1071"/>
    <mergeCell ref="BF1071:BH1071"/>
    <mergeCell ref="BI1071:BJ1071"/>
    <mergeCell ref="BK1071:BM1071"/>
    <mergeCell ref="BN1071:BP1071"/>
    <mergeCell ref="BQ1071:BR1071"/>
    <mergeCell ref="BT1071:BW1071"/>
    <mergeCell ref="AP1067:AP1070"/>
    <mergeCell ref="AQ1067:AT1070"/>
    <mergeCell ref="AU1067:AU1070"/>
    <mergeCell ref="AV1067:AV1070"/>
    <mergeCell ref="AW1067:AZ1070"/>
    <mergeCell ref="BA1067:BA1070"/>
    <mergeCell ref="BB1067:BB1070"/>
    <mergeCell ref="BC1067:BD1070"/>
    <mergeCell ref="D1070:H1070"/>
    <mergeCell ref="I1070:M1070"/>
    <mergeCell ref="N1070:Q1070"/>
    <mergeCell ref="R1070:T1070"/>
    <mergeCell ref="U1070:W1070"/>
    <mergeCell ref="X1070:Y1070"/>
    <mergeCell ref="Z1070:AB1070"/>
    <mergeCell ref="BF1070:BH1070"/>
    <mergeCell ref="BI1070:BJ1070"/>
    <mergeCell ref="BT1072:BW1072"/>
    <mergeCell ref="D1073:H1073"/>
    <mergeCell ref="I1073:M1073"/>
    <mergeCell ref="N1073:Q1073"/>
    <mergeCell ref="R1073:T1073"/>
    <mergeCell ref="U1073:W1073"/>
    <mergeCell ref="X1073:Y1073"/>
    <mergeCell ref="Z1073:AB1073"/>
    <mergeCell ref="AE1073:AH1073"/>
    <mergeCell ref="AK1073:AN1073"/>
    <mergeCell ref="AQ1073:AT1073"/>
    <mergeCell ref="AW1073:AZ1073"/>
    <mergeCell ref="BC1073:BD1073"/>
    <mergeCell ref="BF1073:BH1073"/>
    <mergeCell ref="BI1073:BJ1073"/>
    <mergeCell ref="BK1073:BM1073"/>
    <mergeCell ref="BN1073:BP1073"/>
    <mergeCell ref="BQ1073:BR1073"/>
    <mergeCell ref="BT1073:BW1073"/>
    <mergeCell ref="D1072:H1072"/>
    <mergeCell ref="I1072:M1072"/>
    <mergeCell ref="N1072:Q1072"/>
    <mergeCell ref="R1072:T1072"/>
    <mergeCell ref="U1072:W1072"/>
    <mergeCell ref="X1072:Y1072"/>
    <mergeCell ref="Z1072:AB1072"/>
    <mergeCell ref="AE1072:AH1072"/>
    <mergeCell ref="AK1072:AN1072"/>
    <mergeCell ref="AQ1072:AT1072"/>
    <mergeCell ref="AW1072:AZ1072"/>
    <mergeCell ref="BC1072:BD1072"/>
    <mergeCell ref="BF1072:BH1072"/>
    <mergeCell ref="BI1072:BJ1072"/>
    <mergeCell ref="BK1072:BM1072"/>
    <mergeCell ref="BN1072:BP1072"/>
    <mergeCell ref="BQ1072:BR1072"/>
    <mergeCell ref="BT1074:BW1074"/>
    <mergeCell ref="D1075:H1075"/>
    <mergeCell ref="I1075:M1075"/>
    <mergeCell ref="N1075:Q1075"/>
    <mergeCell ref="R1075:T1075"/>
    <mergeCell ref="U1075:W1075"/>
    <mergeCell ref="X1075:Y1075"/>
    <mergeCell ref="Z1075:AB1075"/>
    <mergeCell ref="AE1075:AH1075"/>
    <mergeCell ref="AK1075:AN1075"/>
    <mergeCell ref="AQ1075:AT1075"/>
    <mergeCell ref="AW1075:AZ1075"/>
    <mergeCell ref="BC1075:BD1075"/>
    <mergeCell ref="BF1075:BH1075"/>
    <mergeCell ref="BI1075:BJ1075"/>
    <mergeCell ref="BK1075:BM1075"/>
    <mergeCell ref="BN1075:BP1075"/>
    <mergeCell ref="BQ1075:BR1075"/>
    <mergeCell ref="BT1075:BW1075"/>
    <mergeCell ref="D1074:H1074"/>
    <mergeCell ref="I1074:M1074"/>
    <mergeCell ref="N1074:Q1074"/>
    <mergeCell ref="R1074:T1074"/>
    <mergeCell ref="U1074:W1074"/>
    <mergeCell ref="X1074:Y1074"/>
    <mergeCell ref="Z1074:AB1074"/>
    <mergeCell ref="AE1074:AH1074"/>
    <mergeCell ref="AK1074:AN1074"/>
    <mergeCell ref="AQ1074:AT1074"/>
    <mergeCell ref="AW1074:AZ1074"/>
    <mergeCell ref="BC1074:BD1074"/>
    <mergeCell ref="BF1074:BH1074"/>
    <mergeCell ref="BI1074:BJ1074"/>
    <mergeCell ref="BK1074:BM1074"/>
    <mergeCell ref="BN1074:BP1074"/>
    <mergeCell ref="BQ1074:BR1074"/>
    <mergeCell ref="BT1076:BW1076"/>
    <mergeCell ref="D1077:H1077"/>
    <mergeCell ref="I1077:M1077"/>
    <mergeCell ref="N1077:Q1077"/>
    <mergeCell ref="R1077:T1077"/>
    <mergeCell ref="U1077:W1077"/>
    <mergeCell ref="X1077:Y1077"/>
    <mergeCell ref="Z1077:AB1077"/>
    <mergeCell ref="AE1077:AH1077"/>
    <mergeCell ref="AK1077:AN1077"/>
    <mergeCell ref="AQ1077:AT1077"/>
    <mergeCell ref="AW1077:AZ1077"/>
    <mergeCell ref="BC1077:BD1077"/>
    <mergeCell ref="BF1077:BH1077"/>
    <mergeCell ref="BI1077:BJ1077"/>
    <mergeCell ref="BK1077:BM1077"/>
    <mergeCell ref="BN1077:BP1077"/>
    <mergeCell ref="BQ1077:BR1077"/>
    <mergeCell ref="BT1077:BW1077"/>
    <mergeCell ref="D1076:H1076"/>
    <mergeCell ref="I1076:M1076"/>
    <mergeCell ref="N1076:Q1076"/>
    <mergeCell ref="R1076:T1076"/>
    <mergeCell ref="U1076:W1076"/>
    <mergeCell ref="X1076:Y1076"/>
    <mergeCell ref="Z1076:AB1076"/>
    <mergeCell ref="AE1076:AH1076"/>
    <mergeCell ref="AK1076:AN1076"/>
    <mergeCell ref="AQ1076:AT1076"/>
    <mergeCell ref="AW1076:AZ1076"/>
    <mergeCell ref="BC1076:BD1076"/>
    <mergeCell ref="BF1076:BH1076"/>
    <mergeCell ref="BI1076:BJ1076"/>
    <mergeCell ref="BK1076:BM1076"/>
    <mergeCell ref="BN1076:BP1076"/>
    <mergeCell ref="BQ1076:BR1076"/>
    <mergeCell ref="BT1078:BW1078"/>
    <mergeCell ref="D1079:H1079"/>
    <mergeCell ref="I1079:M1079"/>
    <mergeCell ref="N1079:Q1079"/>
    <mergeCell ref="R1079:T1079"/>
    <mergeCell ref="U1079:W1079"/>
    <mergeCell ref="X1079:Y1079"/>
    <mergeCell ref="Z1079:AB1079"/>
    <mergeCell ref="AE1079:AH1079"/>
    <mergeCell ref="AK1079:AN1079"/>
    <mergeCell ref="AQ1079:AT1079"/>
    <mergeCell ref="AW1079:AZ1079"/>
    <mergeCell ref="BC1079:BD1079"/>
    <mergeCell ref="BF1079:BH1079"/>
    <mergeCell ref="BI1079:BJ1079"/>
    <mergeCell ref="BK1079:BM1079"/>
    <mergeCell ref="BN1079:BP1079"/>
    <mergeCell ref="BQ1079:BR1079"/>
    <mergeCell ref="BT1079:BW1079"/>
    <mergeCell ref="D1078:H1078"/>
    <mergeCell ref="I1078:M1078"/>
    <mergeCell ref="N1078:Q1078"/>
    <mergeCell ref="R1078:T1078"/>
    <mergeCell ref="U1078:W1078"/>
    <mergeCell ref="X1078:Y1078"/>
    <mergeCell ref="Z1078:AB1078"/>
    <mergeCell ref="AE1078:AH1078"/>
    <mergeCell ref="AK1078:AN1078"/>
    <mergeCell ref="AQ1078:AT1078"/>
    <mergeCell ref="AW1078:AZ1078"/>
    <mergeCell ref="BC1078:BD1078"/>
    <mergeCell ref="BF1078:BH1078"/>
    <mergeCell ref="BI1078:BJ1078"/>
    <mergeCell ref="BK1078:BM1078"/>
    <mergeCell ref="BN1078:BP1078"/>
    <mergeCell ref="BQ1078:BR1078"/>
    <mergeCell ref="BT1080:BW1080"/>
    <mergeCell ref="D1081:H1081"/>
    <mergeCell ref="I1081:M1081"/>
    <mergeCell ref="N1081:Q1081"/>
    <mergeCell ref="R1081:T1081"/>
    <mergeCell ref="U1081:W1081"/>
    <mergeCell ref="X1081:Y1081"/>
    <mergeCell ref="Z1081:AB1081"/>
    <mergeCell ref="AE1081:AH1081"/>
    <mergeCell ref="AK1081:AN1081"/>
    <mergeCell ref="AQ1081:AT1081"/>
    <mergeCell ref="AW1081:AZ1081"/>
    <mergeCell ref="BC1081:BD1081"/>
    <mergeCell ref="BF1081:BH1081"/>
    <mergeCell ref="BI1081:BJ1081"/>
    <mergeCell ref="BK1081:BM1081"/>
    <mergeCell ref="BN1081:BP1081"/>
    <mergeCell ref="BQ1081:BR1081"/>
    <mergeCell ref="BT1081:BW1081"/>
    <mergeCell ref="D1080:H1080"/>
    <mergeCell ref="I1080:M1080"/>
    <mergeCell ref="N1080:Q1080"/>
    <mergeCell ref="R1080:T1080"/>
    <mergeCell ref="U1080:W1080"/>
    <mergeCell ref="X1080:Y1080"/>
    <mergeCell ref="Z1080:AB1080"/>
    <mergeCell ref="AE1080:AH1080"/>
    <mergeCell ref="AK1080:AN1080"/>
    <mergeCell ref="AQ1080:AT1080"/>
    <mergeCell ref="AW1080:AZ1080"/>
    <mergeCell ref="BC1080:BD1080"/>
    <mergeCell ref="BF1080:BH1080"/>
    <mergeCell ref="BI1080:BJ1080"/>
    <mergeCell ref="BK1080:BM1080"/>
    <mergeCell ref="BN1080:BP1080"/>
    <mergeCell ref="BQ1080:BR1080"/>
    <mergeCell ref="BT1082:BW1082"/>
    <mergeCell ref="D1083:H1083"/>
    <mergeCell ref="I1083:M1083"/>
    <mergeCell ref="N1083:Q1083"/>
    <mergeCell ref="R1083:T1083"/>
    <mergeCell ref="U1083:W1083"/>
    <mergeCell ref="X1083:Y1083"/>
    <mergeCell ref="Z1083:AB1083"/>
    <mergeCell ref="AE1083:AH1083"/>
    <mergeCell ref="AK1083:AN1083"/>
    <mergeCell ref="AQ1083:AT1083"/>
    <mergeCell ref="AW1083:AZ1083"/>
    <mergeCell ref="BC1083:BD1083"/>
    <mergeCell ref="BF1083:BH1083"/>
    <mergeCell ref="BI1083:BJ1083"/>
    <mergeCell ref="BK1083:BM1083"/>
    <mergeCell ref="BN1083:BP1083"/>
    <mergeCell ref="BQ1083:BR1083"/>
    <mergeCell ref="BT1083:BW1083"/>
    <mergeCell ref="D1082:H1082"/>
    <mergeCell ref="I1082:M1082"/>
    <mergeCell ref="N1082:Q1082"/>
    <mergeCell ref="R1082:T1082"/>
    <mergeCell ref="U1082:W1082"/>
    <mergeCell ref="X1082:Y1082"/>
    <mergeCell ref="Z1082:AB1082"/>
    <mergeCell ref="AE1082:AH1082"/>
    <mergeCell ref="AK1082:AN1082"/>
    <mergeCell ref="AQ1082:AT1082"/>
    <mergeCell ref="AW1082:AZ1082"/>
    <mergeCell ref="BC1082:BD1082"/>
    <mergeCell ref="BF1082:BH1082"/>
    <mergeCell ref="BI1082:BJ1082"/>
    <mergeCell ref="BK1082:BM1082"/>
    <mergeCell ref="BN1082:BP1082"/>
    <mergeCell ref="BQ1082:BR1082"/>
    <mergeCell ref="BT1084:BW1084"/>
    <mergeCell ref="D1085:H1085"/>
    <mergeCell ref="I1085:M1085"/>
    <mergeCell ref="N1085:Q1085"/>
    <mergeCell ref="R1085:T1085"/>
    <mergeCell ref="U1085:W1085"/>
    <mergeCell ref="X1085:Y1085"/>
    <mergeCell ref="Z1085:AB1085"/>
    <mergeCell ref="AE1085:AH1085"/>
    <mergeCell ref="AK1085:AN1085"/>
    <mergeCell ref="AQ1085:AT1085"/>
    <mergeCell ref="AW1085:AZ1085"/>
    <mergeCell ref="BC1085:BD1085"/>
    <mergeCell ref="BF1085:BH1085"/>
    <mergeCell ref="BI1085:BJ1085"/>
    <mergeCell ref="BK1085:BM1085"/>
    <mergeCell ref="BN1085:BP1085"/>
    <mergeCell ref="BQ1085:BR1085"/>
    <mergeCell ref="BT1085:BW1085"/>
    <mergeCell ref="D1084:H1084"/>
    <mergeCell ref="I1084:M1084"/>
    <mergeCell ref="N1084:Q1084"/>
    <mergeCell ref="R1084:T1084"/>
    <mergeCell ref="U1084:W1084"/>
    <mergeCell ref="X1084:Y1084"/>
    <mergeCell ref="Z1084:AB1084"/>
    <mergeCell ref="AE1084:AH1084"/>
    <mergeCell ref="AK1084:AN1084"/>
    <mergeCell ref="AQ1084:AT1084"/>
    <mergeCell ref="AW1084:AZ1084"/>
    <mergeCell ref="BC1084:BD1084"/>
    <mergeCell ref="BF1084:BH1084"/>
    <mergeCell ref="BI1084:BJ1084"/>
    <mergeCell ref="BK1084:BM1084"/>
    <mergeCell ref="BN1084:BP1084"/>
    <mergeCell ref="BQ1084:BR1084"/>
    <mergeCell ref="BT1086:BW1086"/>
    <mergeCell ref="D1087:H1087"/>
    <mergeCell ref="I1087:M1087"/>
    <mergeCell ref="N1087:Q1087"/>
    <mergeCell ref="R1087:T1087"/>
    <mergeCell ref="U1087:W1087"/>
    <mergeCell ref="X1087:Y1087"/>
    <mergeCell ref="Z1087:AB1087"/>
    <mergeCell ref="AE1087:AH1087"/>
    <mergeCell ref="AK1087:AN1087"/>
    <mergeCell ref="AQ1087:AT1087"/>
    <mergeCell ref="AW1087:AZ1087"/>
    <mergeCell ref="BC1087:BD1087"/>
    <mergeCell ref="BF1087:BH1087"/>
    <mergeCell ref="BI1087:BJ1087"/>
    <mergeCell ref="BK1087:BM1087"/>
    <mergeCell ref="BN1087:BP1087"/>
    <mergeCell ref="BQ1087:BR1087"/>
    <mergeCell ref="BT1087:BW1087"/>
    <mergeCell ref="D1086:H1086"/>
    <mergeCell ref="I1086:M1086"/>
    <mergeCell ref="N1086:Q1086"/>
    <mergeCell ref="R1086:T1086"/>
    <mergeCell ref="U1086:W1086"/>
    <mergeCell ref="X1086:Y1086"/>
    <mergeCell ref="Z1086:AB1086"/>
    <mergeCell ref="AE1086:AH1086"/>
    <mergeCell ref="AK1086:AN1086"/>
    <mergeCell ref="AQ1086:AT1086"/>
    <mergeCell ref="AW1086:AZ1086"/>
    <mergeCell ref="BC1086:BD1086"/>
    <mergeCell ref="BF1086:BH1086"/>
    <mergeCell ref="BI1086:BJ1086"/>
    <mergeCell ref="BK1086:BM1086"/>
    <mergeCell ref="BN1086:BP1086"/>
    <mergeCell ref="BQ1086:BR1086"/>
    <mergeCell ref="BT1088:BW1088"/>
    <mergeCell ref="D1089:H1089"/>
    <mergeCell ref="I1089:M1089"/>
    <mergeCell ref="N1089:Q1089"/>
    <mergeCell ref="R1089:T1089"/>
    <mergeCell ref="U1089:W1089"/>
    <mergeCell ref="X1089:Y1089"/>
    <mergeCell ref="Z1089:AB1089"/>
    <mergeCell ref="AE1089:AH1089"/>
    <mergeCell ref="AK1089:AN1089"/>
    <mergeCell ref="AQ1089:AT1089"/>
    <mergeCell ref="AW1089:AZ1089"/>
    <mergeCell ref="BC1089:BD1089"/>
    <mergeCell ref="BF1089:BH1089"/>
    <mergeCell ref="BI1089:BJ1089"/>
    <mergeCell ref="BK1089:BM1089"/>
    <mergeCell ref="BN1089:BP1089"/>
    <mergeCell ref="BQ1089:BR1089"/>
    <mergeCell ref="BT1089:BW1089"/>
    <mergeCell ref="D1088:H1088"/>
    <mergeCell ref="I1088:M1088"/>
    <mergeCell ref="N1088:Q1088"/>
    <mergeCell ref="R1088:T1088"/>
    <mergeCell ref="U1088:W1088"/>
    <mergeCell ref="X1088:Y1088"/>
    <mergeCell ref="Z1088:AB1088"/>
    <mergeCell ref="AE1088:AH1088"/>
    <mergeCell ref="AK1088:AN1088"/>
    <mergeCell ref="AQ1088:AT1088"/>
    <mergeCell ref="AW1088:AZ1088"/>
    <mergeCell ref="BC1088:BD1088"/>
    <mergeCell ref="BF1088:BH1088"/>
    <mergeCell ref="BI1088:BJ1088"/>
    <mergeCell ref="BK1088:BM1088"/>
    <mergeCell ref="BN1088:BP1088"/>
    <mergeCell ref="BQ1088:BR1088"/>
    <mergeCell ref="BT1090:BW1090"/>
    <mergeCell ref="D1091:H1091"/>
    <mergeCell ref="I1091:M1091"/>
    <mergeCell ref="N1091:Q1091"/>
    <mergeCell ref="R1091:T1091"/>
    <mergeCell ref="U1091:W1091"/>
    <mergeCell ref="X1091:Y1091"/>
    <mergeCell ref="Z1091:AB1091"/>
    <mergeCell ref="AE1091:AH1091"/>
    <mergeCell ref="AK1091:AN1091"/>
    <mergeCell ref="AQ1091:AT1091"/>
    <mergeCell ref="AW1091:AZ1091"/>
    <mergeCell ref="BC1091:BD1091"/>
    <mergeCell ref="BF1091:BH1091"/>
    <mergeCell ref="BI1091:BJ1091"/>
    <mergeCell ref="BK1091:BM1091"/>
    <mergeCell ref="BN1091:BP1091"/>
    <mergeCell ref="BQ1091:BR1091"/>
    <mergeCell ref="BT1091:BW1091"/>
    <mergeCell ref="D1090:H1090"/>
    <mergeCell ref="I1090:M1090"/>
    <mergeCell ref="N1090:Q1090"/>
    <mergeCell ref="R1090:T1090"/>
    <mergeCell ref="U1090:W1090"/>
    <mergeCell ref="X1090:Y1090"/>
    <mergeCell ref="Z1090:AB1090"/>
    <mergeCell ref="AE1090:AH1090"/>
    <mergeCell ref="AK1090:AN1090"/>
    <mergeCell ref="AQ1090:AT1090"/>
    <mergeCell ref="AW1090:AZ1090"/>
    <mergeCell ref="BC1090:BD1090"/>
    <mergeCell ref="BF1090:BH1090"/>
    <mergeCell ref="BI1090:BJ1090"/>
    <mergeCell ref="BK1090:BM1090"/>
    <mergeCell ref="BN1090:BP1090"/>
    <mergeCell ref="BQ1090:BR1090"/>
    <mergeCell ref="BT1092:BW1092"/>
    <mergeCell ref="D1093:H1093"/>
    <mergeCell ref="I1093:M1093"/>
    <mergeCell ref="N1093:Q1093"/>
    <mergeCell ref="R1093:T1093"/>
    <mergeCell ref="U1093:W1093"/>
    <mergeCell ref="X1093:Y1093"/>
    <mergeCell ref="Z1093:AB1093"/>
    <mergeCell ref="AE1093:AH1093"/>
    <mergeCell ref="AK1093:AN1093"/>
    <mergeCell ref="AQ1093:AT1093"/>
    <mergeCell ref="AW1093:AZ1093"/>
    <mergeCell ref="BC1093:BD1093"/>
    <mergeCell ref="BF1093:BH1093"/>
    <mergeCell ref="BI1093:BJ1093"/>
    <mergeCell ref="BK1093:BM1093"/>
    <mergeCell ref="BN1093:BP1093"/>
    <mergeCell ref="BQ1093:BR1093"/>
    <mergeCell ref="BT1093:BW1093"/>
    <mergeCell ref="D1092:H1092"/>
    <mergeCell ref="I1092:M1092"/>
    <mergeCell ref="N1092:Q1092"/>
    <mergeCell ref="R1092:T1092"/>
    <mergeCell ref="U1092:W1092"/>
    <mergeCell ref="X1092:Y1092"/>
    <mergeCell ref="Z1092:AB1092"/>
    <mergeCell ref="AE1092:AH1092"/>
    <mergeCell ref="AK1092:AN1092"/>
    <mergeCell ref="AQ1092:AT1092"/>
    <mergeCell ref="AW1092:AZ1092"/>
    <mergeCell ref="BC1092:BD1092"/>
    <mergeCell ref="BF1092:BH1092"/>
    <mergeCell ref="BI1092:BJ1092"/>
    <mergeCell ref="BK1092:BM1092"/>
    <mergeCell ref="BN1092:BP1092"/>
    <mergeCell ref="BQ1092:BR1092"/>
    <mergeCell ref="BT1094:BW1094"/>
    <mergeCell ref="B1095:BW1095"/>
    <mergeCell ref="B1096:BI1096"/>
    <mergeCell ref="BJ1096:BW1097"/>
    <mergeCell ref="B1097:C1097"/>
    <mergeCell ref="D1097:E1097"/>
    <mergeCell ref="F1097:I1097"/>
    <mergeCell ref="J1097:M1097"/>
    <mergeCell ref="N1097:O1097"/>
    <mergeCell ref="P1097:Q1097"/>
    <mergeCell ref="R1097:U1097"/>
    <mergeCell ref="V1097:Y1097"/>
    <mergeCell ref="Z1097:AA1097"/>
    <mergeCell ref="AB1097:AC1097"/>
    <mergeCell ref="AD1097:AG1097"/>
    <mergeCell ref="AH1097:AK1097"/>
    <mergeCell ref="AL1097:AM1097"/>
    <mergeCell ref="AN1097:AO1097"/>
    <mergeCell ref="AP1097:AS1097"/>
    <mergeCell ref="AT1097:AW1097"/>
    <mergeCell ref="AX1097:AY1097"/>
    <mergeCell ref="AZ1097:BA1097"/>
    <mergeCell ref="BB1097:BE1097"/>
    <mergeCell ref="BF1097:BI1097"/>
    <mergeCell ref="D1094:H1094"/>
    <mergeCell ref="I1094:M1094"/>
    <mergeCell ref="N1094:Q1094"/>
    <mergeCell ref="R1094:T1094"/>
    <mergeCell ref="U1094:W1094"/>
    <mergeCell ref="X1094:Y1094"/>
    <mergeCell ref="Z1094:AB1094"/>
    <mergeCell ref="AE1094:AH1094"/>
    <mergeCell ref="AK1094:AN1094"/>
    <mergeCell ref="AQ1094:AT1094"/>
    <mergeCell ref="AW1094:AZ1094"/>
    <mergeCell ref="BC1094:BD1094"/>
    <mergeCell ref="BF1094:BH1094"/>
    <mergeCell ref="BI1094:BJ1094"/>
    <mergeCell ref="BK1094:BM1094"/>
    <mergeCell ref="BN1094:BP1094"/>
    <mergeCell ref="BQ1094:BR1094"/>
    <mergeCell ref="AZ1098:BA1098"/>
    <mergeCell ref="BB1098:BE1098"/>
    <mergeCell ref="BF1098:BI1098"/>
    <mergeCell ref="BJ1098:BS1098"/>
    <mergeCell ref="BT1098:BW1098"/>
    <mergeCell ref="B1099:C1099"/>
    <mergeCell ref="D1099:E1099"/>
    <mergeCell ref="F1099:I1099"/>
    <mergeCell ref="J1099:M1099"/>
    <mergeCell ref="N1099:O1099"/>
    <mergeCell ref="P1099:Q1099"/>
    <mergeCell ref="R1099:U1099"/>
    <mergeCell ref="V1099:Y1099"/>
    <mergeCell ref="Z1099:AA1099"/>
    <mergeCell ref="AB1099:AC1099"/>
    <mergeCell ref="AD1099:AG1099"/>
    <mergeCell ref="AH1099:AK1099"/>
    <mergeCell ref="AL1099:AM1099"/>
    <mergeCell ref="AN1099:AO1099"/>
    <mergeCell ref="AP1099:AS1099"/>
    <mergeCell ref="AT1099:AW1099"/>
    <mergeCell ref="AX1099:AY1099"/>
    <mergeCell ref="AZ1099:BA1099"/>
    <mergeCell ref="BB1099:BE1099"/>
    <mergeCell ref="BF1099:BI1099"/>
    <mergeCell ref="BJ1099:BS1099"/>
    <mergeCell ref="BT1099:BW1099"/>
    <mergeCell ref="B1098:C1098"/>
    <mergeCell ref="D1098:E1098"/>
    <mergeCell ref="F1098:I1098"/>
    <mergeCell ref="J1098:M1098"/>
    <mergeCell ref="N1098:O1098"/>
    <mergeCell ref="P1098:Q1098"/>
    <mergeCell ref="R1098:U1098"/>
    <mergeCell ref="V1098:Y1098"/>
    <mergeCell ref="Z1098:AA1098"/>
    <mergeCell ref="AB1098:AC1098"/>
    <mergeCell ref="AD1098:AG1098"/>
    <mergeCell ref="AH1098:AK1098"/>
    <mergeCell ref="AL1098:AM1098"/>
    <mergeCell ref="AN1098:AO1098"/>
    <mergeCell ref="AP1098:AS1098"/>
    <mergeCell ref="AT1098:AW1098"/>
    <mergeCell ref="AX1098:AY1098"/>
    <mergeCell ref="AZ1100:BA1100"/>
    <mergeCell ref="BB1100:BE1100"/>
    <mergeCell ref="BF1100:BI1100"/>
    <mergeCell ref="BJ1100:BS1100"/>
    <mergeCell ref="BT1100:BW1100"/>
    <mergeCell ref="B1101:C1101"/>
    <mergeCell ref="D1101:E1101"/>
    <mergeCell ref="F1101:I1101"/>
    <mergeCell ref="J1101:M1101"/>
    <mergeCell ref="N1101:O1101"/>
    <mergeCell ref="P1101:Q1101"/>
    <mergeCell ref="R1101:U1101"/>
    <mergeCell ref="V1101:Y1101"/>
    <mergeCell ref="Z1101:AA1101"/>
    <mergeCell ref="AB1101:AC1101"/>
    <mergeCell ref="AD1101:AG1101"/>
    <mergeCell ref="AH1101:AK1101"/>
    <mergeCell ref="AL1101:AM1101"/>
    <mergeCell ref="AN1101:AO1101"/>
    <mergeCell ref="AP1101:AS1101"/>
    <mergeCell ref="AT1101:AW1101"/>
    <mergeCell ref="AX1101:AY1101"/>
    <mergeCell ref="AZ1101:BA1101"/>
    <mergeCell ref="BB1101:BE1101"/>
    <mergeCell ref="BF1101:BI1101"/>
    <mergeCell ref="BJ1101:BS1101"/>
    <mergeCell ref="BT1101:BW1101"/>
    <mergeCell ref="B1100:C1100"/>
    <mergeCell ref="D1100:E1100"/>
    <mergeCell ref="F1100:I1100"/>
    <mergeCell ref="J1100:M1100"/>
    <mergeCell ref="N1100:O1100"/>
    <mergeCell ref="P1100:Q1100"/>
    <mergeCell ref="R1100:U1100"/>
    <mergeCell ref="V1100:Y1100"/>
    <mergeCell ref="Z1100:AA1100"/>
    <mergeCell ref="AB1100:AC1100"/>
    <mergeCell ref="AD1100:AG1100"/>
    <mergeCell ref="AH1100:AK1100"/>
    <mergeCell ref="AL1100:AM1100"/>
    <mergeCell ref="AN1100:AO1100"/>
    <mergeCell ref="AP1100:AS1100"/>
    <mergeCell ref="AT1100:AW1100"/>
    <mergeCell ref="AX1100:AY1100"/>
    <mergeCell ref="AB1104:AC1104"/>
    <mergeCell ref="AD1104:AG1104"/>
    <mergeCell ref="AH1104:AK1104"/>
    <mergeCell ref="AL1104:AM1104"/>
    <mergeCell ref="AN1104:AO1104"/>
    <mergeCell ref="AP1104:AS1104"/>
    <mergeCell ref="AT1104:AW1104"/>
    <mergeCell ref="AX1104:AY1104"/>
    <mergeCell ref="AZ1102:BA1102"/>
    <mergeCell ref="BB1102:BE1102"/>
    <mergeCell ref="BF1102:BI1102"/>
    <mergeCell ref="BJ1102:BS1102"/>
    <mergeCell ref="BT1102:BU1102"/>
    <mergeCell ref="BV1102:BW1102"/>
    <mergeCell ref="B1103:C1103"/>
    <mergeCell ref="D1103:E1103"/>
    <mergeCell ref="F1103:I1103"/>
    <mergeCell ref="J1103:M1103"/>
    <mergeCell ref="N1103:O1103"/>
    <mergeCell ref="P1103:Q1103"/>
    <mergeCell ref="R1103:U1103"/>
    <mergeCell ref="V1103:Y1103"/>
    <mergeCell ref="Z1103:AA1103"/>
    <mergeCell ref="AB1103:AC1103"/>
    <mergeCell ref="AD1103:AG1103"/>
    <mergeCell ref="AH1103:AK1103"/>
    <mergeCell ref="AL1103:AM1103"/>
    <mergeCell ref="AN1103:AO1103"/>
    <mergeCell ref="AP1103:AS1103"/>
    <mergeCell ref="AT1103:AW1103"/>
    <mergeCell ref="AX1103:AY1103"/>
    <mergeCell ref="AZ1103:BA1103"/>
    <mergeCell ref="BB1103:BE1103"/>
    <mergeCell ref="BF1103:BI1103"/>
    <mergeCell ref="BJ1103:BS1103"/>
    <mergeCell ref="BT1103:BW1103"/>
    <mergeCell ref="B1102:C1102"/>
    <mergeCell ref="D1102:E1102"/>
    <mergeCell ref="F1102:I1102"/>
    <mergeCell ref="J1102:M1102"/>
    <mergeCell ref="N1102:O1102"/>
    <mergeCell ref="P1102:Q1102"/>
    <mergeCell ref="R1102:U1102"/>
    <mergeCell ref="V1102:Y1102"/>
    <mergeCell ref="Z1102:AA1102"/>
    <mergeCell ref="AB1102:AC1102"/>
    <mergeCell ref="AD1102:AG1102"/>
    <mergeCell ref="AH1102:AK1102"/>
    <mergeCell ref="AL1102:AM1102"/>
    <mergeCell ref="AN1102:AO1102"/>
    <mergeCell ref="AP1102:AS1102"/>
    <mergeCell ref="AT1102:AW1102"/>
    <mergeCell ref="AX1102:AY1102"/>
    <mergeCell ref="B1109:C1113"/>
    <mergeCell ref="D1109:Q1109"/>
    <mergeCell ref="R1109:AB1109"/>
    <mergeCell ref="AC1109:BE1109"/>
    <mergeCell ref="BF1109:BM1109"/>
    <mergeCell ref="BN1109:BP1114"/>
    <mergeCell ref="BQ1109:BR1114"/>
    <mergeCell ref="BS1109:BW1109"/>
    <mergeCell ref="D1110:H1113"/>
    <mergeCell ref="I1110:M1113"/>
    <mergeCell ref="N1110:Q1113"/>
    <mergeCell ref="R1110:T1113"/>
    <mergeCell ref="U1110:W1113"/>
    <mergeCell ref="X1110:Y1113"/>
    <mergeCell ref="Z1110:AB1113"/>
    <mergeCell ref="AC1110:AH1110"/>
    <mergeCell ref="AI1110:AN1110"/>
    <mergeCell ref="AO1110:AT1110"/>
    <mergeCell ref="AU1110:AZ1110"/>
    <mergeCell ref="BA1110:BD1110"/>
    <mergeCell ref="BE1110:BE1114"/>
    <mergeCell ref="BF1110:BH1113"/>
    <mergeCell ref="BI1110:BM1113"/>
    <mergeCell ref="BS1110:BS1113"/>
    <mergeCell ref="BT1110:BW1113"/>
    <mergeCell ref="AC1111:AC1114"/>
    <mergeCell ref="AD1111:AD1114"/>
    <mergeCell ref="AE1111:AH1114"/>
    <mergeCell ref="AI1111:AI1114"/>
    <mergeCell ref="AJ1111:AJ1114"/>
    <mergeCell ref="AK1111:AN1114"/>
    <mergeCell ref="AO1111:AO1114"/>
    <mergeCell ref="AZ1104:BA1104"/>
    <mergeCell ref="BB1104:BE1104"/>
    <mergeCell ref="BF1104:BI1104"/>
    <mergeCell ref="BJ1104:BS1104"/>
    <mergeCell ref="BT1104:BW1104"/>
    <mergeCell ref="B1106:E1106"/>
    <mergeCell ref="F1106:G1106"/>
    <mergeCell ref="H1106:I1106"/>
    <mergeCell ref="J1106:AF1106"/>
    <mergeCell ref="AG1106:AP1106"/>
    <mergeCell ref="AQ1106:BG1106"/>
    <mergeCell ref="BH1106:BN1106"/>
    <mergeCell ref="BO1106:BS1106"/>
    <mergeCell ref="BT1106:BW1106"/>
    <mergeCell ref="B1107:E1107"/>
    <mergeCell ref="F1107:G1107"/>
    <mergeCell ref="H1107:I1107"/>
    <mergeCell ref="J1107:AF1107"/>
    <mergeCell ref="AG1107:AP1107"/>
    <mergeCell ref="AQ1107:BG1107"/>
    <mergeCell ref="BH1107:BN1107"/>
    <mergeCell ref="BO1107:BS1107"/>
    <mergeCell ref="BT1107:BW1107"/>
    <mergeCell ref="B1104:C1104"/>
    <mergeCell ref="D1104:E1104"/>
    <mergeCell ref="F1104:I1104"/>
    <mergeCell ref="J1104:M1104"/>
    <mergeCell ref="N1104:O1104"/>
    <mergeCell ref="P1104:Q1104"/>
    <mergeCell ref="R1104:U1104"/>
    <mergeCell ref="V1104:Y1104"/>
    <mergeCell ref="Z1104:AA1104"/>
    <mergeCell ref="BK1114:BM1114"/>
    <mergeCell ref="BT1114:BW1114"/>
    <mergeCell ref="D1115:H1115"/>
    <mergeCell ref="I1115:M1115"/>
    <mergeCell ref="N1115:Q1115"/>
    <mergeCell ref="R1115:T1115"/>
    <mergeCell ref="U1115:W1115"/>
    <mergeCell ref="X1115:Y1115"/>
    <mergeCell ref="Z1115:AB1115"/>
    <mergeCell ref="AE1115:AH1115"/>
    <mergeCell ref="AK1115:AN1115"/>
    <mergeCell ref="AQ1115:AT1115"/>
    <mergeCell ref="AW1115:AZ1115"/>
    <mergeCell ref="BC1115:BD1115"/>
    <mergeCell ref="BF1115:BH1115"/>
    <mergeCell ref="BI1115:BJ1115"/>
    <mergeCell ref="BK1115:BM1115"/>
    <mergeCell ref="BN1115:BP1115"/>
    <mergeCell ref="BQ1115:BR1115"/>
    <mergeCell ref="BT1115:BW1115"/>
    <mergeCell ref="AP1111:AP1114"/>
    <mergeCell ref="AQ1111:AT1114"/>
    <mergeCell ref="AU1111:AU1114"/>
    <mergeCell ref="AV1111:AV1114"/>
    <mergeCell ref="AW1111:AZ1114"/>
    <mergeCell ref="BA1111:BA1114"/>
    <mergeCell ref="BB1111:BB1114"/>
    <mergeCell ref="BC1111:BD1114"/>
    <mergeCell ref="D1114:H1114"/>
    <mergeCell ref="I1114:M1114"/>
    <mergeCell ref="N1114:Q1114"/>
    <mergeCell ref="R1114:T1114"/>
    <mergeCell ref="U1114:W1114"/>
    <mergeCell ref="X1114:Y1114"/>
    <mergeCell ref="Z1114:AB1114"/>
    <mergeCell ref="BF1114:BH1114"/>
    <mergeCell ref="BI1114:BJ1114"/>
    <mergeCell ref="BT1116:BW1116"/>
    <mergeCell ref="D1117:H1117"/>
    <mergeCell ref="I1117:M1117"/>
    <mergeCell ref="N1117:Q1117"/>
    <mergeCell ref="R1117:T1117"/>
    <mergeCell ref="U1117:W1117"/>
    <mergeCell ref="X1117:Y1117"/>
    <mergeCell ref="Z1117:AB1117"/>
    <mergeCell ref="AE1117:AH1117"/>
    <mergeCell ref="AK1117:AN1117"/>
    <mergeCell ref="AQ1117:AT1117"/>
    <mergeCell ref="AW1117:AZ1117"/>
    <mergeCell ref="BC1117:BD1117"/>
    <mergeCell ref="BF1117:BH1117"/>
    <mergeCell ref="BI1117:BJ1117"/>
    <mergeCell ref="BK1117:BM1117"/>
    <mergeCell ref="BN1117:BP1117"/>
    <mergeCell ref="BQ1117:BR1117"/>
    <mergeCell ref="BT1117:BW1117"/>
    <mergeCell ref="D1116:H1116"/>
    <mergeCell ref="I1116:M1116"/>
    <mergeCell ref="N1116:Q1116"/>
    <mergeCell ref="R1116:T1116"/>
    <mergeCell ref="U1116:W1116"/>
    <mergeCell ref="X1116:Y1116"/>
    <mergeCell ref="Z1116:AB1116"/>
    <mergeCell ref="AE1116:AH1116"/>
    <mergeCell ref="AK1116:AN1116"/>
    <mergeCell ref="AQ1116:AT1116"/>
    <mergeCell ref="AW1116:AZ1116"/>
    <mergeCell ref="BC1116:BD1116"/>
    <mergeCell ref="BF1116:BH1116"/>
    <mergeCell ref="BI1116:BJ1116"/>
    <mergeCell ref="BK1116:BM1116"/>
    <mergeCell ref="BN1116:BP1116"/>
    <mergeCell ref="BQ1116:BR1116"/>
    <mergeCell ref="BT1118:BW1118"/>
    <mergeCell ref="D1119:H1119"/>
    <mergeCell ref="I1119:M1119"/>
    <mergeCell ref="N1119:Q1119"/>
    <mergeCell ref="R1119:T1119"/>
    <mergeCell ref="U1119:W1119"/>
    <mergeCell ref="X1119:Y1119"/>
    <mergeCell ref="Z1119:AB1119"/>
    <mergeCell ref="AE1119:AH1119"/>
    <mergeCell ref="AK1119:AN1119"/>
    <mergeCell ref="AQ1119:AT1119"/>
    <mergeCell ref="AW1119:AZ1119"/>
    <mergeCell ref="BC1119:BD1119"/>
    <mergeCell ref="BF1119:BH1119"/>
    <mergeCell ref="BI1119:BJ1119"/>
    <mergeCell ref="BK1119:BM1119"/>
    <mergeCell ref="BN1119:BP1119"/>
    <mergeCell ref="BQ1119:BR1119"/>
    <mergeCell ref="BT1119:BW1119"/>
    <mergeCell ref="D1118:H1118"/>
    <mergeCell ref="I1118:M1118"/>
    <mergeCell ref="N1118:Q1118"/>
    <mergeCell ref="R1118:T1118"/>
    <mergeCell ref="U1118:W1118"/>
    <mergeCell ref="X1118:Y1118"/>
    <mergeCell ref="Z1118:AB1118"/>
    <mergeCell ref="AE1118:AH1118"/>
    <mergeCell ref="AK1118:AN1118"/>
    <mergeCell ref="AQ1118:AT1118"/>
    <mergeCell ref="AW1118:AZ1118"/>
    <mergeCell ref="BC1118:BD1118"/>
    <mergeCell ref="BF1118:BH1118"/>
    <mergeCell ref="BI1118:BJ1118"/>
    <mergeCell ref="BK1118:BM1118"/>
    <mergeCell ref="BN1118:BP1118"/>
    <mergeCell ref="BQ1118:BR1118"/>
    <mergeCell ref="BT1120:BW1120"/>
    <mergeCell ref="D1121:H1121"/>
    <mergeCell ref="I1121:M1121"/>
    <mergeCell ref="N1121:Q1121"/>
    <mergeCell ref="R1121:T1121"/>
    <mergeCell ref="U1121:W1121"/>
    <mergeCell ref="X1121:Y1121"/>
    <mergeCell ref="Z1121:AB1121"/>
    <mergeCell ref="AE1121:AH1121"/>
    <mergeCell ref="AK1121:AN1121"/>
    <mergeCell ref="AQ1121:AT1121"/>
    <mergeCell ref="AW1121:AZ1121"/>
    <mergeCell ref="BC1121:BD1121"/>
    <mergeCell ref="BF1121:BH1121"/>
    <mergeCell ref="BI1121:BJ1121"/>
    <mergeCell ref="BK1121:BM1121"/>
    <mergeCell ref="BN1121:BP1121"/>
    <mergeCell ref="BQ1121:BR1121"/>
    <mergeCell ref="BT1121:BW1121"/>
    <mergeCell ref="D1120:H1120"/>
    <mergeCell ref="I1120:M1120"/>
    <mergeCell ref="N1120:Q1120"/>
    <mergeCell ref="R1120:T1120"/>
    <mergeCell ref="U1120:W1120"/>
    <mergeCell ref="X1120:Y1120"/>
    <mergeCell ref="Z1120:AB1120"/>
    <mergeCell ref="AE1120:AH1120"/>
    <mergeCell ref="AK1120:AN1120"/>
    <mergeCell ref="AQ1120:AT1120"/>
    <mergeCell ref="AW1120:AZ1120"/>
    <mergeCell ref="BC1120:BD1120"/>
    <mergeCell ref="BF1120:BH1120"/>
    <mergeCell ref="BI1120:BJ1120"/>
    <mergeCell ref="BK1120:BM1120"/>
    <mergeCell ref="BN1120:BP1120"/>
    <mergeCell ref="BQ1120:BR1120"/>
    <mergeCell ref="BT1122:BW1122"/>
    <mergeCell ref="D1123:H1123"/>
    <mergeCell ref="I1123:M1123"/>
    <mergeCell ref="N1123:Q1123"/>
    <mergeCell ref="R1123:T1123"/>
    <mergeCell ref="U1123:W1123"/>
    <mergeCell ref="X1123:Y1123"/>
    <mergeCell ref="Z1123:AB1123"/>
    <mergeCell ref="AE1123:AH1123"/>
    <mergeCell ref="AK1123:AN1123"/>
    <mergeCell ref="AQ1123:AT1123"/>
    <mergeCell ref="AW1123:AZ1123"/>
    <mergeCell ref="BC1123:BD1123"/>
    <mergeCell ref="BF1123:BH1123"/>
    <mergeCell ref="BI1123:BJ1123"/>
    <mergeCell ref="BK1123:BM1123"/>
    <mergeCell ref="BN1123:BP1123"/>
    <mergeCell ref="BQ1123:BR1123"/>
    <mergeCell ref="BT1123:BW1123"/>
    <mergeCell ref="D1122:H1122"/>
    <mergeCell ref="I1122:M1122"/>
    <mergeCell ref="N1122:Q1122"/>
    <mergeCell ref="R1122:T1122"/>
    <mergeCell ref="U1122:W1122"/>
    <mergeCell ref="X1122:Y1122"/>
    <mergeCell ref="Z1122:AB1122"/>
    <mergeCell ref="AE1122:AH1122"/>
    <mergeCell ref="AK1122:AN1122"/>
    <mergeCell ref="AQ1122:AT1122"/>
    <mergeCell ref="AW1122:AZ1122"/>
    <mergeCell ref="BC1122:BD1122"/>
    <mergeCell ref="BF1122:BH1122"/>
    <mergeCell ref="BI1122:BJ1122"/>
    <mergeCell ref="BK1122:BM1122"/>
    <mergeCell ref="BN1122:BP1122"/>
    <mergeCell ref="BQ1122:BR1122"/>
    <mergeCell ref="BT1124:BW1124"/>
    <mergeCell ref="D1125:H1125"/>
    <mergeCell ref="I1125:M1125"/>
    <mergeCell ref="N1125:Q1125"/>
    <mergeCell ref="R1125:T1125"/>
    <mergeCell ref="U1125:W1125"/>
    <mergeCell ref="X1125:Y1125"/>
    <mergeCell ref="Z1125:AB1125"/>
    <mergeCell ref="AE1125:AH1125"/>
    <mergeCell ref="AK1125:AN1125"/>
    <mergeCell ref="AQ1125:AT1125"/>
    <mergeCell ref="AW1125:AZ1125"/>
    <mergeCell ref="BC1125:BD1125"/>
    <mergeCell ref="BF1125:BH1125"/>
    <mergeCell ref="BI1125:BJ1125"/>
    <mergeCell ref="BK1125:BM1125"/>
    <mergeCell ref="BN1125:BP1125"/>
    <mergeCell ref="BQ1125:BR1125"/>
    <mergeCell ref="BT1125:BW1125"/>
    <mergeCell ref="D1124:H1124"/>
    <mergeCell ref="I1124:M1124"/>
    <mergeCell ref="N1124:Q1124"/>
    <mergeCell ref="R1124:T1124"/>
    <mergeCell ref="U1124:W1124"/>
    <mergeCell ref="X1124:Y1124"/>
    <mergeCell ref="Z1124:AB1124"/>
    <mergeCell ref="AE1124:AH1124"/>
    <mergeCell ref="AK1124:AN1124"/>
    <mergeCell ref="AQ1124:AT1124"/>
    <mergeCell ref="AW1124:AZ1124"/>
    <mergeCell ref="BC1124:BD1124"/>
    <mergeCell ref="BF1124:BH1124"/>
    <mergeCell ref="BI1124:BJ1124"/>
    <mergeCell ref="BK1124:BM1124"/>
    <mergeCell ref="BN1124:BP1124"/>
    <mergeCell ref="BQ1124:BR1124"/>
    <mergeCell ref="BT1126:BW1126"/>
    <mergeCell ref="D1127:H1127"/>
    <mergeCell ref="I1127:M1127"/>
    <mergeCell ref="N1127:Q1127"/>
    <mergeCell ref="R1127:T1127"/>
    <mergeCell ref="U1127:W1127"/>
    <mergeCell ref="X1127:Y1127"/>
    <mergeCell ref="Z1127:AB1127"/>
    <mergeCell ref="AE1127:AH1127"/>
    <mergeCell ref="AK1127:AN1127"/>
    <mergeCell ref="AQ1127:AT1127"/>
    <mergeCell ref="AW1127:AZ1127"/>
    <mergeCell ref="BC1127:BD1127"/>
    <mergeCell ref="BF1127:BH1127"/>
    <mergeCell ref="BI1127:BJ1127"/>
    <mergeCell ref="BK1127:BM1127"/>
    <mergeCell ref="BN1127:BP1127"/>
    <mergeCell ref="BQ1127:BR1127"/>
    <mergeCell ref="BT1127:BW1127"/>
    <mergeCell ref="D1126:H1126"/>
    <mergeCell ref="I1126:M1126"/>
    <mergeCell ref="N1126:Q1126"/>
    <mergeCell ref="R1126:T1126"/>
    <mergeCell ref="U1126:W1126"/>
    <mergeCell ref="X1126:Y1126"/>
    <mergeCell ref="Z1126:AB1126"/>
    <mergeCell ref="AE1126:AH1126"/>
    <mergeCell ref="AK1126:AN1126"/>
    <mergeCell ref="AQ1126:AT1126"/>
    <mergeCell ref="AW1126:AZ1126"/>
    <mergeCell ref="BC1126:BD1126"/>
    <mergeCell ref="BF1126:BH1126"/>
    <mergeCell ref="BI1126:BJ1126"/>
    <mergeCell ref="BK1126:BM1126"/>
    <mergeCell ref="BN1126:BP1126"/>
    <mergeCell ref="BQ1126:BR1126"/>
    <mergeCell ref="BT1128:BW1128"/>
    <mergeCell ref="D1129:H1129"/>
    <mergeCell ref="I1129:M1129"/>
    <mergeCell ref="N1129:Q1129"/>
    <mergeCell ref="R1129:T1129"/>
    <mergeCell ref="U1129:W1129"/>
    <mergeCell ref="X1129:Y1129"/>
    <mergeCell ref="Z1129:AB1129"/>
    <mergeCell ref="AE1129:AH1129"/>
    <mergeCell ref="AK1129:AN1129"/>
    <mergeCell ref="AQ1129:AT1129"/>
    <mergeCell ref="AW1129:AZ1129"/>
    <mergeCell ref="BC1129:BD1129"/>
    <mergeCell ref="BF1129:BH1129"/>
    <mergeCell ref="BI1129:BJ1129"/>
    <mergeCell ref="BK1129:BM1129"/>
    <mergeCell ref="BN1129:BP1129"/>
    <mergeCell ref="BQ1129:BR1129"/>
    <mergeCell ref="BT1129:BW1129"/>
    <mergeCell ref="D1128:H1128"/>
    <mergeCell ref="I1128:M1128"/>
    <mergeCell ref="N1128:Q1128"/>
    <mergeCell ref="R1128:T1128"/>
    <mergeCell ref="U1128:W1128"/>
    <mergeCell ref="X1128:Y1128"/>
    <mergeCell ref="Z1128:AB1128"/>
    <mergeCell ref="AE1128:AH1128"/>
    <mergeCell ref="AK1128:AN1128"/>
    <mergeCell ref="AQ1128:AT1128"/>
    <mergeCell ref="AW1128:AZ1128"/>
    <mergeCell ref="BC1128:BD1128"/>
    <mergeCell ref="BF1128:BH1128"/>
    <mergeCell ref="BI1128:BJ1128"/>
    <mergeCell ref="BK1128:BM1128"/>
    <mergeCell ref="BN1128:BP1128"/>
    <mergeCell ref="BQ1128:BR1128"/>
    <mergeCell ref="BT1130:BW1130"/>
    <mergeCell ref="D1131:H1131"/>
    <mergeCell ref="I1131:M1131"/>
    <mergeCell ref="N1131:Q1131"/>
    <mergeCell ref="R1131:T1131"/>
    <mergeCell ref="U1131:W1131"/>
    <mergeCell ref="X1131:Y1131"/>
    <mergeCell ref="Z1131:AB1131"/>
    <mergeCell ref="AE1131:AH1131"/>
    <mergeCell ref="AK1131:AN1131"/>
    <mergeCell ref="AQ1131:AT1131"/>
    <mergeCell ref="AW1131:AZ1131"/>
    <mergeCell ref="BC1131:BD1131"/>
    <mergeCell ref="BF1131:BH1131"/>
    <mergeCell ref="BI1131:BJ1131"/>
    <mergeCell ref="BK1131:BM1131"/>
    <mergeCell ref="BN1131:BP1131"/>
    <mergeCell ref="BQ1131:BR1131"/>
    <mergeCell ref="BT1131:BW1131"/>
    <mergeCell ref="D1130:H1130"/>
    <mergeCell ref="I1130:M1130"/>
    <mergeCell ref="N1130:Q1130"/>
    <mergeCell ref="R1130:T1130"/>
    <mergeCell ref="U1130:W1130"/>
    <mergeCell ref="X1130:Y1130"/>
    <mergeCell ref="Z1130:AB1130"/>
    <mergeCell ref="AE1130:AH1130"/>
    <mergeCell ref="AK1130:AN1130"/>
    <mergeCell ref="AQ1130:AT1130"/>
    <mergeCell ref="AW1130:AZ1130"/>
    <mergeCell ref="BC1130:BD1130"/>
    <mergeCell ref="BF1130:BH1130"/>
    <mergeCell ref="BI1130:BJ1130"/>
    <mergeCell ref="BK1130:BM1130"/>
    <mergeCell ref="BN1130:BP1130"/>
    <mergeCell ref="BQ1130:BR1130"/>
    <mergeCell ref="BT1132:BW1132"/>
    <mergeCell ref="D1133:H1133"/>
    <mergeCell ref="I1133:M1133"/>
    <mergeCell ref="N1133:Q1133"/>
    <mergeCell ref="R1133:T1133"/>
    <mergeCell ref="U1133:W1133"/>
    <mergeCell ref="X1133:Y1133"/>
    <mergeCell ref="Z1133:AB1133"/>
    <mergeCell ref="AE1133:AH1133"/>
    <mergeCell ref="AK1133:AN1133"/>
    <mergeCell ref="AQ1133:AT1133"/>
    <mergeCell ref="AW1133:AZ1133"/>
    <mergeCell ref="BC1133:BD1133"/>
    <mergeCell ref="BF1133:BH1133"/>
    <mergeCell ref="BI1133:BJ1133"/>
    <mergeCell ref="BK1133:BM1133"/>
    <mergeCell ref="BN1133:BP1133"/>
    <mergeCell ref="BQ1133:BR1133"/>
    <mergeCell ref="BT1133:BW1133"/>
    <mergeCell ref="D1132:H1132"/>
    <mergeCell ref="I1132:M1132"/>
    <mergeCell ref="N1132:Q1132"/>
    <mergeCell ref="R1132:T1132"/>
    <mergeCell ref="U1132:W1132"/>
    <mergeCell ref="X1132:Y1132"/>
    <mergeCell ref="Z1132:AB1132"/>
    <mergeCell ref="AE1132:AH1132"/>
    <mergeCell ref="AK1132:AN1132"/>
    <mergeCell ref="AQ1132:AT1132"/>
    <mergeCell ref="AW1132:AZ1132"/>
    <mergeCell ref="BC1132:BD1132"/>
    <mergeCell ref="BF1132:BH1132"/>
    <mergeCell ref="BI1132:BJ1132"/>
    <mergeCell ref="BK1132:BM1132"/>
    <mergeCell ref="BN1132:BP1132"/>
    <mergeCell ref="BQ1132:BR1132"/>
    <mergeCell ref="BT1134:BW1134"/>
    <mergeCell ref="D1135:H1135"/>
    <mergeCell ref="I1135:M1135"/>
    <mergeCell ref="N1135:Q1135"/>
    <mergeCell ref="R1135:T1135"/>
    <mergeCell ref="U1135:W1135"/>
    <mergeCell ref="X1135:Y1135"/>
    <mergeCell ref="Z1135:AB1135"/>
    <mergeCell ref="AE1135:AH1135"/>
    <mergeCell ref="AK1135:AN1135"/>
    <mergeCell ref="AQ1135:AT1135"/>
    <mergeCell ref="AW1135:AZ1135"/>
    <mergeCell ref="BC1135:BD1135"/>
    <mergeCell ref="BF1135:BH1135"/>
    <mergeCell ref="BI1135:BJ1135"/>
    <mergeCell ref="BK1135:BM1135"/>
    <mergeCell ref="BN1135:BP1135"/>
    <mergeCell ref="BQ1135:BR1135"/>
    <mergeCell ref="BT1135:BW1135"/>
    <mergeCell ref="D1134:H1134"/>
    <mergeCell ref="I1134:M1134"/>
    <mergeCell ref="N1134:Q1134"/>
    <mergeCell ref="R1134:T1134"/>
    <mergeCell ref="U1134:W1134"/>
    <mergeCell ref="X1134:Y1134"/>
    <mergeCell ref="Z1134:AB1134"/>
    <mergeCell ref="AE1134:AH1134"/>
    <mergeCell ref="AK1134:AN1134"/>
    <mergeCell ref="AQ1134:AT1134"/>
    <mergeCell ref="AW1134:AZ1134"/>
    <mergeCell ref="BC1134:BD1134"/>
    <mergeCell ref="BF1134:BH1134"/>
    <mergeCell ref="BI1134:BJ1134"/>
    <mergeCell ref="BK1134:BM1134"/>
    <mergeCell ref="BN1134:BP1134"/>
    <mergeCell ref="BQ1134:BR1134"/>
    <mergeCell ref="BT1136:BW1136"/>
    <mergeCell ref="D1137:H1137"/>
    <mergeCell ref="I1137:M1137"/>
    <mergeCell ref="N1137:Q1137"/>
    <mergeCell ref="R1137:T1137"/>
    <mergeCell ref="U1137:W1137"/>
    <mergeCell ref="X1137:Y1137"/>
    <mergeCell ref="Z1137:AB1137"/>
    <mergeCell ref="AE1137:AH1137"/>
    <mergeCell ref="AK1137:AN1137"/>
    <mergeCell ref="AQ1137:AT1137"/>
    <mergeCell ref="AW1137:AZ1137"/>
    <mergeCell ref="BC1137:BD1137"/>
    <mergeCell ref="BF1137:BH1137"/>
    <mergeCell ref="BI1137:BJ1137"/>
    <mergeCell ref="BK1137:BM1137"/>
    <mergeCell ref="BN1137:BP1137"/>
    <mergeCell ref="BQ1137:BR1137"/>
    <mergeCell ref="BT1137:BW1137"/>
    <mergeCell ref="D1136:H1136"/>
    <mergeCell ref="I1136:M1136"/>
    <mergeCell ref="N1136:Q1136"/>
    <mergeCell ref="R1136:T1136"/>
    <mergeCell ref="U1136:W1136"/>
    <mergeCell ref="X1136:Y1136"/>
    <mergeCell ref="Z1136:AB1136"/>
    <mergeCell ref="AE1136:AH1136"/>
    <mergeCell ref="AK1136:AN1136"/>
    <mergeCell ref="AQ1136:AT1136"/>
    <mergeCell ref="AW1136:AZ1136"/>
    <mergeCell ref="BC1136:BD1136"/>
    <mergeCell ref="BF1136:BH1136"/>
    <mergeCell ref="BI1136:BJ1136"/>
    <mergeCell ref="BK1136:BM1136"/>
    <mergeCell ref="BN1136:BP1136"/>
    <mergeCell ref="BQ1136:BR1136"/>
    <mergeCell ref="BT1138:BW1138"/>
    <mergeCell ref="B1139:BW1139"/>
    <mergeCell ref="B1140:BI1140"/>
    <mergeCell ref="BJ1140:BW1141"/>
    <mergeCell ref="B1141:C1141"/>
    <mergeCell ref="D1141:E1141"/>
    <mergeCell ref="F1141:I1141"/>
    <mergeCell ref="J1141:M1141"/>
    <mergeCell ref="N1141:O1141"/>
    <mergeCell ref="P1141:Q1141"/>
    <mergeCell ref="R1141:U1141"/>
    <mergeCell ref="V1141:Y1141"/>
    <mergeCell ref="Z1141:AA1141"/>
    <mergeCell ref="AB1141:AC1141"/>
    <mergeCell ref="AD1141:AG1141"/>
    <mergeCell ref="AH1141:AK1141"/>
    <mergeCell ref="AL1141:AM1141"/>
    <mergeCell ref="AN1141:AO1141"/>
    <mergeCell ref="AP1141:AS1141"/>
    <mergeCell ref="AT1141:AW1141"/>
    <mergeCell ref="AX1141:AY1141"/>
    <mergeCell ref="AZ1141:BA1141"/>
    <mergeCell ref="BB1141:BE1141"/>
    <mergeCell ref="BF1141:BI1141"/>
    <mergeCell ref="D1138:H1138"/>
    <mergeCell ref="I1138:M1138"/>
    <mergeCell ref="N1138:Q1138"/>
    <mergeCell ref="R1138:T1138"/>
    <mergeCell ref="U1138:W1138"/>
    <mergeCell ref="X1138:Y1138"/>
    <mergeCell ref="Z1138:AB1138"/>
    <mergeCell ref="AE1138:AH1138"/>
    <mergeCell ref="AK1138:AN1138"/>
    <mergeCell ref="AQ1138:AT1138"/>
    <mergeCell ref="AW1138:AZ1138"/>
    <mergeCell ref="BC1138:BD1138"/>
    <mergeCell ref="BF1138:BH1138"/>
    <mergeCell ref="BI1138:BJ1138"/>
    <mergeCell ref="BK1138:BM1138"/>
    <mergeCell ref="BN1138:BP1138"/>
    <mergeCell ref="BQ1138:BR1138"/>
    <mergeCell ref="AZ1142:BA1142"/>
    <mergeCell ref="BB1142:BE1142"/>
    <mergeCell ref="BF1142:BI1142"/>
    <mergeCell ref="BJ1142:BS1142"/>
    <mergeCell ref="BT1142:BW1142"/>
    <mergeCell ref="B1143:C1143"/>
    <mergeCell ref="D1143:E1143"/>
    <mergeCell ref="F1143:I1143"/>
    <mergeCell ref="J1143:M1143"/>
    <mergeCell ref="N1143:O1143"/>
    <mergeCell ref="P1143:Q1143"/>
    <mergeCell ref="R1143:U1143"/>
    <mergeCell ref="V1143:Y1143"/>
    <mergeCell ref="Z1143:AA1143"/>
    <mergeCell ref="AB1143:AC1143"/>
    <mergeCell ref="AD1143:AG1143"/>
    <mergeCell ref="AH1143:AK1143"/>
    <mergeCell ref="AL1143:AM1143"/>
    <mergeCell ref="AN1143:AO1143"/>
    <mergeCell ref="AP1143:AS1143"/>
    <mergeCell ref="AT1143:AW1143"/>
    <mergeCell ref="AX1143:AY1143"/>
    <mergeCell ref="AZ1143:BA1143"/>
    <mergeCell ref="BB1143:BE1143"/>
    <mergeCell ref="BF1143:BI1143"/>
    <mergeCell ref="BJ1143:BS1143"/>
    <mergeCell ref="BT1143:BW1143"/>
    <mergeCell ref="B1142:C1142"/>
    <mergeCell ref="D1142:E1142"/>
    <mergeCell ref="F1142:I1142"/>
    <mergeCell ref="J1142:M1142"/>
    <mergeCell ref="N1142:O1142"/>
    <mergeCell ref="P1142:Q1142"/>
    <mergeCell ref="R1142:U1142"/>
    <mergeCell ref="V1142:Y1142"/>
    <mergeCell ref="Z1142:AA1142"/>
    <mergeCell ref="AB1142:AC1142"/>
    <mergeCell ref="AD1142:AG1142"/>
    <mergeCell ref="AH1142:AK1142"/>
    <mergeCell ref="AL1142:AM1142"/>
    <mergeCell ref="AN1142:AO1142"/>
    <mergeCell ref="AP1142:AS1142"/>
    <mergeCell ref="AT1142:AW1142"/>
    <mergeCell ref="AX1142:AY1142"/>
    <mergeCell ref="AZ1144:BA1144"/>
    <mergeCell ref="BB1144:BE1144"/>
    <mergeCell ref="BF1144:BI1144"/>
    <mergeCell ref="BJ1144:BS1144"/>
    <mergeCell ref="BT1144:BW1144"/>
    <mergeCell ref="B1145:C1145"/>
    <mergeCell ref="D1145:E1145"/>
    <mergeCell ref="F1145:I1145"/>
    <mergeCell ref="J1145:M1145"/>
    <mergeCell ref="N1145:O1145"/>
    <mergeCell ref="P1145:Q1145"/>
    <mergeCell ref="R1145:U1145"/>
    <mergeCell ref="V1145:Y1145"/>
    <mergeCell ref="Z1145:AA1145"/>
    <mergeCell ref="AB1145:AC1145"/>
    <mergeCell ref="AD1145:AG1145"/>
    <mergeCell ref="AH1145:AK1145"/>
    <mergeCell ref="AL1145:AM1145"/>
    <mergeCell ref="AN1145:AO1145"/>
    <mergeCell ref="AP1145:AS1145"/>
    <mergeCell ref="AT1145:AW1145"/>
    <mergeCell ref="AX1145:AY1145"/>
    <mergeCell ref="AZ1145:BA1145"/>
    <mergeCell ref="BB1145:BE1145"/>
    <mergeCell ref="BF1145:BI1145"/>
    <mergeCell ref="BJ1145:BS1145"/>
    <mergeCell ref="BT1145:BW1145"/>
    <mergeCell ref="B1144:C1144"/>
    <mergeCell ref="D1144:E1144"/>
    <mergeCell ref="F1144:I1144"/>
    <mergeCell ref="J1144:M1144"/>
    <mergeCell ref="N1144:O1144"/>
    <mergeCell ref="P1144:Q1144"/>
    <mergeCell ref="R1144:U1144"/>
    <mergeCell ref="V1144:Y1144"/>
    <mergeCell ref="Z1144:AA1144"/>
    <mergeCell ref="AB1144:AC1144"/>
    <mergeCell ref="AD1144:AG1144"/>
    <mergeCell ref="AH1144:AK1144"/>
    <mergeCell ref="AL1144:AM1144"/>
    <mergeCell ref="AN1144:AO1144"/>
    <mergeCell ref="AP1144:AS1144"/>
    <mergeCell ref="AT1144:AW1144"/>
    <mergeCell ref="AX1144:AY1144"/>
    <mergeCell ref="AB1148:AC1148"/>
    <mergeCell ref="AD1148:AG1148"/>
    <mergeCell ref="AH1148:AK1148"/>
    <mergeCell ref="AL1148:AM1148"/>
    <mergeCell ref="AN1148:AO1148"/>
    <mergeCell ref="AP1148:AS1148"/>
    <mergeCell ref="AT1148:AW1148"/>
    <mergeCell ref="AX1148:AY1148"/>
    <mergeCell ref="AZ1146:BA1146"/>
    <mergeCell ref="BB1146:BE1146"/>
    <mergeCell ref="BF1146:BI1146"/>
    <mergeCell ref="BJ1146:BS1146"/>
    <mergeCell ref="BT1146:BU1146"/>
    <mergeCell ref="BV1146:BW1146"/>
    <mergeCell ref="B1147:C1147"/>
    <mergeCell ref="D1147:E1147"/>
    <mergeCell ref="F1147:I1147"/>
    <mergeCell ref="J1147:M1147"/>
    <mergeCell ref="N1147:O1147"/>
    <mergeCell ref="P1147:Q1147"/>
    <mergeCell ref="R1147:U1147"/>
    <mergeCell ref="V1147:Y1147"/>
    <mergeCell ref="Z1147:AA1147"/>
    <mergeCell ref="AB1147:AC1147"/>
    <mergeCell ref="AD1147:AG1147"/>
    <mergeCell ref="AH1147:AK1147"/>
    <mergeCell ref="AL1147:AM1147"/>
    <mergeCell ref="AN1147:AO1147"/>
    <mergeCell ref="AP1147:AS1147"/>
    <mergeCell ref="AT1147:AW1147"/>
    <mergeCell ref="AX1147:AY1147"/>
    <mergeCell ref="AZ1147:BA1147"/>
    <mergeCell ref="BB1147:BE1147"/>
    <mergeCell ref="BF1147:BI1147"/>
    <mergeCell ref="BJ1147:BS1147"/>
    <mergeCell ref="BT1147:BW1147"/>
    <mergeCell ref="B1146:C1146"/>
    <mergeCell ref="D1146:E1146"/>
    <mergeCell ref="F1146:I1146"/>
    <mergeCell ref="J1146:M1146"/>
    <mergeCell ref="N1146:O1146"/>
    <mergeCell ref="P1146:Q1146"/>
    <mergeCell ref="R1146:U1146"/>
    <mergeCell ref="V1146:Y1146"/>
    <mergeCell ref="Z1146:AA1146"/>
    <mergeCell ref="AB1146:AC1146"/>
    <mergeCell ref="AD1146:AG1146"/>
    <mergeCell ref="AH1146:AK1146"/>
    <mergeCell ref="AL1146:AM1146"/>
    <mergeCell ref="AN1146:AO1146"/>
    <mergeCell ref="AP1146:AS1146"/>
    <mergeCell ref="AT1146:AW1146"/>
    <mergeCell ref="AX1146:AY1146"/>
    <mergeCell ref="B1153:C1157"/>
    <mergeCell ref="D1153:Q1153"/>
    <mergeCell ref="R1153:AB1153"/>
    <mergeCell ref="AC1153:BE1153"/>
    <mergeCell ref="BF1153:BM1153"/>
    <mergeCell ref="BN1153:BP1158"/>
    <mergeCell ref="BQ1153:BR1158"/>
    <mergeCell ref="BS1153:BW1153"/>
    <mergeCell ref="D1154:H1157"/>
    <mergeCell ref="I1154:M1157"/>
    <mergeCell ref="N1154:Q1157"/>
    <mergeCell ref="R1154:T1157"/>
    <mergeCell ref="U1154:W1157"/>
    <mergeCell ref="X1154:Y1157"/>
    <mergeCell ref="Z1154:AB1157"/>
    <mergeCell ref="AC1154:AH1154"/>
    <mergeCell ref="AI1154:AN1154"/>
    <mergeCell ref="AO1154:AT1154"/>
    <mergeCell ref="AU1154:AZ1154"/>
    <mergeCell ref="BA1154:BD1154"/>
    <mergeCell ref="BE1154:BE1158"/>
    <mergeCell ref="BF1154:BH1157"/>
    <mergeCell ref="BI1154:BM1157"/>
    <mergeCell ref="BS1154:BS1157"/>
    <mergeCell ref="BT1154:BW1157"/>
    <mergeCell ref="AC1155:AC1158"/>
    <mergeCell ref="AD1155:AD1158"/>
    <mergeCell ref="AE1155:AH1158"/>
    <mergeCell ref="AI1155:AI1158"/>
    <mergeCell ref="AJ1155:AJ1158"/>
    <mergeCell ref="AK1155:AN1158"/>
    <mergeCell ref="AO1155:AO1158"/>
    <mergeCell ref="AZ1148:BA1148"/>
    <mergeCell ref="BB1148:BE1148"/>
    <mergeCell ref="BF1148:BI1148"/>
    <mergeCell ref="BJ1148:BS1148"/>
    <mergeCell ref="BT1148:BW1148"/>
    <mergeCell ref="B1150:E1150"/>
    <mergeCell ref="F1150:G1150"/>
    <mergeCell ref="H1150:I1150"/>
    <mergeCell ref="J1150:AF1150"/>
    <mergeCell ref="AG1150:AP1150"/>
    <mergeCell ref="AQ1150:BG1150"/>
    <mergeCell ref="BH1150:BN1150"/>
    <mergeCell ref="BO1150:BS1150"/>
    <mergeCell ref="BT1150:BW1150"/>
    <mergeCell ref="B1151:E1151"/>
    <mergeCell ref="F1151:G1151"/>
    <mergeCell ref="H1151:I1151"/>
    <mergeCell ref="J1151:AF1151"/>
    <mergeCell ref="AG1151:AP1151"/>
    <mergeCell ref="AQ1151:BG1151"/>
    <mergeCell ref="BH1151:BN1151"/>
    <mergeCell ref="BO1151:BS1151"/>
    <mergeCell ref="BT1151:BW1151"/>
    <mergeCell ref="B1148:C1148"/>
    <mergeCell ref="D1148:E1148"/>
    <mergeCell ref="F1148:I1148"/>
    <mergeCell ref="J1148:M1148"/>
    <mergeCell ref="N1148:O1148"/>
    <mergeCell ref="P1148:Q1148"/>
    <mergeCell ref="R1148:U1148"/>
    <mergeCell ref="V1148:Y1148"/>
    <mergeCell ref="Z1148:AA1148"/>
    <mergeCell ref="BK1158:BM1158"/>
    <mergeCell ref="BT1158:BW1158"/>
    <mergeCell ref="D1159:H1159"/>
    <mergeCell ref="I1159:M1159"/>
    <mergeCell ref="N1159:Q1159"/>
    <mergeCell ref="R1159:T1159"/>
    <mergeCell ref="U1159:W1159"/>
    <mergeCell ref="X1159:Y1159"/>
    <mergeCell ref="Z1159:AB1159"/>
    <mergeCell ref="AE1159:AH1159"/>
    <mergeCell ref="AK1159:AN1159"/>
    <mergeCell ref="AQ1159:AT1159"/>
    <mergeCell ref="AW1159:AZ1159"/>
    <mergeCell ref="BC1159:BD1159"/>
    <mergeCell ref="BF1159:BH1159"/>
    <mergeCell ref="BI1159:BJ1159"/>
    <mergeCell ref="BK1159:BM1159"/>
    <mergeCell ref="BN1159:BP1159"/>
    <mergeCell ref="BQ1159:BR1159"/>
    <mergeCell ref="BT1159:BW1159"/>
    <mergeCell ref="AP1155:AP1158"/>
    <mergeCell ref="AQ1155:AT1158"/>
    <mergeCell ref="AU1155:AU1158"/>
    <mergeCell ref="AV1155:AV1158"/>
    <mergeCell ref="AW1155:AZ1158"/>
    <mergeCell ref="BA1155:BA1158"/>
    <mergeCell ref="BB1155:BB1158"/>
    <mergeCell ref="BC1155:BD1158"/>
    <mergeCell ref="D1158:H1158"/>
    <mergeCell ref="I1158:M1158"/>
    <mergeCell ref="N1158:Q1158"/>
    <mergeCell ref="R1158:T1158"/>
    <mergeCell ref="U1158:W1158"/>
    <mergeCell ref="X1158:Y1158"/>
    <mergeCell ref="Z1158:AB1158"/>
    <mergeCell ref="BF1158:BH1158"/>
    <mergeCell ref="BI1158:BJ1158"/>
    <mergeCell ref="BT1160:BW1160"/>
    <mergeCell ref="D1161:H1161"/>
    <mergeCell ref="I1161:M1161"/>
    <mergeCell ref="N1161:Q1161"/>
    <mergeCell ref="R1161:T1161"/>
    <mergeCell ref="U1161:W1161"/>
    <mergeCell ref="X1161:Y1161"/>
    <mergeCell ref="Z1161:AB1161"/>
    <mergeCell ref="AE1161:AH1161"/>
    <mergeCell ref="AK1161:AN1161"/>
    <mergeCell ref="AQ1161:AT1161"/>
    <mergeCell ref="AW1161:AZ1161"/>
    <mergeCell ref="BC1161:BD1161"/>
    <mergeCell ref="BF1161:BH1161"/>
    <mergeCell ref="BI1161:BJ1161"/>
    <mergeCell ref="BK1161:BM1161"/>
    <mergeCell ref="BN1161:BP1161"/>
    <mergeCell ref="BQ1161:BR1161"/>
    <mergeCell ref="BT1161:BW1161"/>
    <mergeCell ref="D1160:H1160"/>
    <mergeCell ref="I1160:M1160"/>
    <mergeCell ref="N1160:Q1160"/>
    <mergeCell ref="R1160:T1160"/>
    <mergeCell ref="U1160:W1160"/>
    <mergeCell ref="X1160:Y1160"/>
    <mergeCell ref="Z1160:AB1160"/>
    <mergeCell ref="AE1160:AH1160"/>
    <mergeCell ref="AK1160:AN1160"/>
    <mergeCell ref="AQ1160:AT1160"/>
    <mergeCell ref="AW1160:AZ1160"/>
    <mergeCell ref="BC1160:BD1160"/>
    <mergeCell ref="BF1160:BH1160"/>
    <mergeCell ref="BI1160:BJ1160"/>
    <mergeCell ref="BK1160:BM1160"/>
    <mergeCell ref="BN1160:BP1160"/>
    <mergeCell ref="BQ1160:BR1160"/>
    <mergeCell ref="BT1162:BW1162"/>
    <mergeCell ref="D1163:H1163"/>
    <mergeCell ref="I1163:M1163"/>
    <mergeCell ref="N1163:Q1163"/>
    <mergeCell ref="R1163:T1163"/>
    <mergeCell ref="U1163:W1163"/>
    <mergeCell ref="X1163:Y1163"/>
    <mergeCell ref="Z1163:AB1163"/>
    <mergeCell ref="AE1163:AH1163"/>
    <mergeCell ref="AK1163:AN1163"/>
    <mergeCell ref="AQ1163:AT1163"/>
    <mergeCell ref="AW1163:AZ1163"/>
    <mergeCell ref="BC1163:BD1163"/>
    <mergeCell ref="BF1163:BH1163"/>
    <mergeCell ref="BI1163:BJ1163"/>
    <mergeCell ref="BK1163:BM1163"/>
    <mergeCell ref="BN1163:BP1163"/>
    <mergeCell ref="BQ1163:BR1163"/>
    <mergeCell ref="BT1163:BW1163"/>
    <mergeCell ref="D1162:H1162"/>
    <mergeCell ref="I1162:M1162"/>
    <mergeCell ref="N1162:Q1162"/>
    <mergeCell ref="R1162:T1162"/>
    <mergeCell ref="U1162:W1162"/>
    <mergeCell ref="X1162:Y1162"/>
    <mergeCell ref="Z1162:AB1162"/>
    <mergeCell ref="AE1162:AH1162"/>
    <mergeCell ref="AK1162:AN1162"/>
    <mergeCell ref="AQ1162:AT1162"/>
    <mergeCell ref="AW1162:AZ1162"/>
    <mergeCell ref="BC1162:BD1162"/>
    <mergeCell ref="BF1162:BH1162"/>
    <mergeCell ref="BI1162:BJ1162"/>
    <mergeCell ref="BK1162:BM1162"/>
    <mergeCell ref="BN1162:BP1162"/>
    <mergeCell ref="BQ1162:BR1162"/>
    <mergeCell ref="BT1164:BW1164"/>
    <mergeCell ref="D1165:H1165"/>
    <mergeCell ref="I1165:M1165"/>
    <mergeCell ref="N1165:Q1165"/>
    <mergeCell ref="R1165:T1165"/>
    <mergeCell ref="U1165:W1165"/>
    <mergeCell ref="X1165:Y1165"/>
    <mergeCell ref="Z1165:AB1165"/>
    <mergeCell ref="AE1165:AH1165"/>
    <mergeCell ref="AK1165:AN1165"/>
    <mergeCell ref="AQ1165:AT1165"/>
    <mergeCell ref="AW1165:AZ1165"/>
    <mergeCell ref="BC1165:BD1165"/>
    <mergeCell ref="BF1165:BH1165"/>
    <mergeCell ref="BI1165:BJ1165"/>
    <mergeCell ref="BK1165:BM1165"/>
    <mergeCell ref="BN1165:BP1165"/>
    <mergeCell ref="BQ1165:BR1165"/>
    <mergeCell ref="BT1165:BW1165"/>
    <mergeCell ref="D1164:H1164"/>
    <mergeCell ref="I1164:M1164"/>
    <mergeCell ref="N1164:Q1164"/>
    <mergeCell ref="R1164:T1164"/>
    <mergeCell ref="U1164:W1164"/>
    <mergeCell ref="X1164:Y1164"/>
    <mergeCell ref="Z1164:AB1164"/>
    <mergeCell ref="AE1164:AH1164"/>
    <mergeCell ref="AK1164:AN1164"/>
    <mergeCell ref="AQ1164:AT1164"/>
    <mergeCell ref="AW1164:AZ1164"/>
    <mergeCell ref="BC1164:BD1164"/>
    <mergeCell ref="BF1164:BH1164"/>
    <mergeCell ref="BI1164:BJ1164"/>
    <mergeCell ref="BK1164:BM1164"/>
    <mergeCell ref="BN1164:BP1164"/>
    <mergeCell ref="BQ1164:BR1164"/>
    <mergeCell ref="BT1166:BW1166"/>
    <mergeCell ref="D1167:H1167"/>
    <mergeCell ref="I1167:M1167"/>
    <mergeCell ref="N1167:Q1167"/>
    <mergeCell ref="R1167:T1167"/>
    <mergeCell ref="U1167:W1167"/>
    <mergeCell ref="X1167:Y1167"/>
    <mergeCell ref="Z1167:AB1167"/>
    <mergeCell ref="AE1167:AH1167"/>
    <mergeCell ref="AK1167:AN1167"/>
    <mergeCell ref="AQ1167:AT1167"/>
    <mergeCell ref="AW1167:AZ1167"/>
    <mergeCell ref="BC1167:BD1167"/>
    <mergeCell ref="BF1167:BH1167"/>
    <mergeCell ref="BI1167:BJ1167"/>
    <mergeCell ref="BK1167:BM1167"/>
    <mergeCell ref="BN1167:BP1167"/>
    <mergeCell ref="BQ1167:BR1167"/>
    <mergeCell ref="BT1167:BW1167"/>
    <mergeCell ref="D1166:H1166"/>
    <mergeCell ref="I1166:M1166"/>
    <mergeCell ref="N1166:Q1166"/>
    <mergeCell ref="R1166:T1166"/>
    <mergeCell ref="U1166:W1166"/>
    <mergeCell ref="X1166:Y1166"/>
    <mergeCell ref="Z1166:AB1166"/>
    <mergeCell ref="AE1166:AH1166"/>
    <mergeCell ref="AK1166:AN1166"/>
    <mergeCell ref="AQ1166:AT1166"/>
    <mergeCell ref="AW1166:AZ1166"/>
    <mergeCell ref="BC1166:BD1166"/>
    <mergeCell ref="BF1166:BH1166"/>
    <mergeCell ref="BI1166:BJ1166"/>
    <mergeCell ref="BK1166:BM1166"/>
    <mergeCell ref="BN1166:BP1166"/>
    <mergeCell ref="BQ1166:BR1166"/>
    <mergeCell ref="BT1168:BW1168"/>
    <mergeCell ref="D1169:H1169"/>
    <mergeCell ref="I1169:M1169"/>
    <mergeCell ref="N1169:Q1169"/>
    <mergeCell ref="R1169:T1169"/>
    <mergeCell ref="U1169:W1169"/>
    <mergeCell ref="X1169:Y1169"/>
    <mergeCell ref="Z1169:AB1169"/>
    <mergeCell ref="AE1169:AH1169"/>
    <mergeCell ref="AK1169:AN1169"/>
    <mergeCell ref="AQ1169:AT1169"/>
    <mergeCell ref="AW1169:AZ1169"/>
    <mergeCell ref="BC1169:BD1169"/>
    <mergeCell ref="BF1169:BH1169"/>
    <mergeCell ref="BI1169:BJ1169"/>
    <mergeCell ref="BK1169:BM1169"/>
    <mergeCell ref="BN1169:BP1169"/>
    <mergeCell ref="BQ1169:BR1169"/>
    <mergeCell ref="BT1169:BW1169"/>
    <mergeCell ref="D1168:H1168"/>
    <mergeCell ref="I1168:M1168"/>
    <mergeCell ref="N1168:Q1168"/>
    <mergeCell ref="R1168:T1168"/>
    <mergeCell ref="U1168:W1168"/>
    <mergeCell ref="X1168:Y1168"/>
    <mergeCell ref="Z1168:AB1168"/>
    <mergeCell ref="AE1168:AH1168"/>
    <mergeCell ref="AK1168:AN1168"/>
    <mergeCell ref="AQ1168:AT1168"/>
    <mergeCell ref="AW1168:AZ1168"/>
    <mergeCell ref="BC1168:BD1168"/>
    <mergeCell ref="BF1168:BH1168"/>
    <mergeCell ref="BI1168:BJ1168"/>
    <mergeCell ref="BK1168:BM1168"/>
    <mergeCell ref="BN1168:BP1168"/>
    <mergeCell ref="BQ1168:BR1168"/>
    <mergeCell ref="BT1170:BW1170"/>
    <mergeCell ref="D1171:H1171"/>
    <mergeCell ref="I1171:M1171"/>
    <mergeCell ref="N1171:Q1171"/>
    <mergeCell ref="R1171:T1171"/>
    <mergeCell ref="U1171:W1171"/>
    <mergeCell ref="X1171:Y1171"/>
    <mergeCell ref="Z1171:AB1171"/>
    <mergeCell ref="AE1171:AH1171"/>
    <mergeCell ref="AK1171:AN1171"/>
    <mergeCell ref="AQ1171:AT1171"/>
    <mergeCell ref="AW1171:AZ1171"/>
    <mergeCell ref="BC1171:BD1171"/>
    <mergeCell ref="BF1171:BH1171"/>
    <mergeCell ref="BI1171:BJ1171"/>
    <mergeCell ref="BK1171:BM1171"/>
    <mergeCell ref="BN1171:BP1171"/>
    <mergeCell ref="BQ1171:BR1171"/>
    <mergeCell ref="BT1171:BW1171"/>
    <mergeCell ref="D1170:H1170"/>
    <mergeCell ref="I1170:M1170"/>
    <mergeCell ref="N1170:Q1170"/>
    <mergeCell ref="R1170:T1170"/>
    <mergeCell ref="U1170:W1170"/>
    <mergeCell ref="X1170:Y1170"/>
    <mergeCell ref="Z1170:AB1170"/>
    <mergeCell ref="AE1170:AH1170"/>
    <mergeCell ref="AK1170:AN1170"/>
    <mergeCell ref="AQ1170:AT1170"/>
    <mergeCell ref="AW1170:AZ1170"/>
    <mergeCell ref="BC1170:BD1170"/>
    <mergeCell ref="BF1170:BH1170"/>
    <mergeCell ref="BI1170:BJ1170"/>
    <mergeCell ref="BK1170:BM1170"/>
    <mergeCell ref="BN1170:BP1170"/>
    <mergeCell ref="BQ1170:BR1170"/>
    <mergeCell ref="BT1172:BW1172"/>
    <mergeCell ref="D1173:H1173"/>
    <mergeCell ref="I1173:M1173"/>
    <mergeCell ref="N1173:Q1173"/>
    <mergeCell ref="R1173:T1173"/>
    <mergeCell ref="U1173:W1173"/>
    <mergeCell ref="X1173:Y1173"/>
    <mergeCell ref="Z1173:AB1173"/>
    <mergeCell ref="AE1173:AH1173"/>
    <mergeCell ref="AK1173:AN1173"/>
    <mergeCell ref="AQ1173:AT1173"/>
    <mergeCell ref="AW1173:AZ1173"/>
    <mergeCell ref="BC1173:BD1173"/>
    <mergeCell ref="BF1173:BH1173"/>
    <mergeCell ref="BI1173:BJ1173"/>
    <mergeCell ref="BK1173:BM1173"/>
    <mergeCell ref="BN1173:BP1173"/>
    <mergeCell ref="BQ1173:BR1173"/>
    <mergeCell ref="BT1173:BW1173"/>
    <mergeCell ref="D1172:H1172"/>
    <mergeCell ref="I1172:M1172"/>
    <mergeCell ref="N1172:Q1172"/>
    <mergeCell ref="R1172:T1172"/>
    <mergeCell ref="U1172:W1172"/>
    <mergeCell ref="X1172:Y1172"/>
    <mergeCell ref="Z1172:AB1172"/>
    <mergeCell ref="AE1172:AH1172"/>
    <mergeCell ref="AK1172:AN1172"/>
    <mergeCell ref="AQ1172:AT1172"/>
    <mergeCell ref="AW1172:AZ1172"/>
    <mergeCell ref="BC1172:BD1172"/>
    <mergeCell ref="BF1172:BH1172"/>
    <mergeCell ref="BI1172:BJ1172"/>
    <mergeCell ref="BK1172:BM1172"/>
    <mergeCell ref="BN1172:BP1172"/>
    <mergeCell ref="BQ1172:BR1172"/>
    <mergeCell ref="BT1174:BW1174"/>
    <mergeCell ref="D1175:H1175"/>
    <mergeCell ref="I1175:M1175"/>
    <mergeCell ref="N1175:Q1175"/>
    <mergeCell ref="R1175:T1175"/>
    <mergeCell ref="U1175:W1175"/>
    <mergeCell ref="X1175:Y1175"/>
    <mergeCell ref="Z1175:AB1175"/>
    <mergeCell ref="AE1175:AH1175"/>
    <mergeCell ref="AK1175:AN1175"/>
    <mergeCell ref="AQ1175:AT1175"/>
    <mergeCell ref="AW1175:AZ1175"/>
    <mergeCell ref="BC1175:BD1175"/>
    <mergeCell ref="BF1175:BH1175"/>
    <mergeCell ref="BI1175:BJ1175"/>
    <mergeCell ref="BK1175:BM1175"/>
    <mergeCell ref="BN1175:BP1175"/>
    <mergeCell ref="BQ1175:BR1175"/>
    <mergeCell ref="BT1175:BW1175"/>
    <mergeCell ref="D1174:H1174"/>
    <mergeCell ref="I1174:M1174"/>
    <mergeCell ref="N1174:Q1174"/>
    <mergeCell ref="R1174:T1174"/>
    <mergeCell ref="U1174:W1174"/>
    <mergeCell ref="X1174:Y1174"/>
    <mergeCell ref="Z1174:AB1174"/>
    <mergeCell ref="AE1174:AH1174"/>
    <mergeCell ref="AK1174:AN1174"/>
    <mergeCell ref="AQ1174:AT1174"/>
    <mergeCell ref="AW1174:AZ1174"/>
    <mergeCell ref="BC1174:BD1174"/>
    <mergeCell ref="BF1174:BH1174"/>
    <mergeCell ref="BI1174:BJ1174"/>
    <mergeCell ref="BK1174:BM1174"/>
    <mergeCell ref="BN1174:BP1174"/>
    <mergeCell ref="BQ1174:BR1174"/>
    <mergeCell ref="BT1176:BW1176"/>
    <mergeCell ref="D1177:H1177"/>
    <mergeCell ref="I1177:M1177"/>
    <mergeCell ref="N1177:Q1177"/>
    <mergeCell ref="R1177:T1177"/>
    <mergeCell ref="U1177:W1177"/>
    <mergeCell ref="X1177:Y1177"/>
    <mergeCell ref="Z1177:AB1177"/>
    <mergeCell ref="AE1177:AH1177"/>
    <mergeCell ref="AK1177:AN1177"/>
    <mergeCell ref="AQ1177:AT1177"/>
    <mergeCell ref="AW1177:AZ1177"/>
    <mergeCell ref="BC1177:BD1177"/>
    <mergeCell ref="BF1177:BH1177"/>
    <mergeCell ref="BI1177:BJ1177"/>
    <mergeCell ref="BK1177:BM1177"/>
    <mergeCell ref="BN1177:BP1177"/>
    <mergeCell ref="BQ1177:BR1177"/>
    <mergeCell ref="BT1177:BW1177"/>
    <mergeCell ref="D1176:H1176"/>
    <mergeCell ref="I1176:M1176"/>
    <mergeCell ref="N1176:Q1176"/>
    <mergeCell ref="R1176:T1176"/>
    <mergeCell ref="U1176:W1176"/>
    <mergeCell ref="X1176:Y1176"/>
    <mergeCell ref="Z1176:AB1176"/>
    <mergeCell ref="AE1176:AH1176"/>
    <mergeCell ref="AK1176:AN1176"/>
    <mergeCell ref="AQ1176:AT1176"/>
    <mergeCell ref="AW1176:AZ1176"/>
    <mergeCell ref="BC1176:BD1176"/>
    <mergeCell ref="BF1176:BH1176"/>
    <mergeCell ref="BI1176:BJ1176"/>
    <mergeCell ref="BK1176:BM1176"/>
    <mergeCell ref="BN1176:BP1176"/>
    <mergeCell ref="BQ1176:BR1176"/>
    <mergeCell ref="BT1178:BW1178"/>
    <mergeCell ref="D1179:H1179"/>
    <mergeCell ref="I1179:M1179"/>
    <mergeCell ref="N1179:Q1179"/>
    <mergeCell ref="R1179:T1179"/>
    <mergeCell ref="U1179:W1179"/>
    <mergeCell ref="X1179:Y1179"/>
    <mergeCell ref="Z1179:AB1179"/>
    <mergeCell ref="AE1179:AH1179"/>
    <mergeCell ref="AK1179:AN1179"/>
    <mergeCell ref="AQ1179:AT1179"/>
    <mergeCell ref="AW1179:AZ1179"/>
    <mergeCell ref="BC1179:BD1179"/>
    <mergeCell ref="BF1179:BH1179"/>
    <mergeCell ref="BI1179:BJ1179"/>
    <mergeCell ref="BK1179:BM1179"/>
    <mergeCell ref="BN1179:BP1179"/>
    <mergeCell ref="BQ1179:BR1179"/>
    <mergeCell ref="BT1179:BW1179"/>
    <mergeCell ref="D1178:H1178"/>
    <mergeCell ref="I1178:M1178"/>
    <mergeCell ref="N1178:Q1178"/>
    <mergeCell ref="R1178:T1178"/>
    <mergeCell ref="U1178:W1178"/>
    <mergeCell ref="X1178:Y1178"/>
    <mergeCell ref="Z1178:AB1178"/>
    <mergeCell ref="AE1178:AH1178"/>
    <mergeCell ref="AK1178:AN1178"/>
    <mergeCell ref="AQ1178:AT1178"/>
    <mergeCell ref="AW1178:AZ1178"/>
    <mergeCell ref="BC1178:BD1178"/>
    <mergeCell ref="BF1178:BH1178"/>
    <mergeCell ref="BI1178:BJ1178"/>
    <mergeCell ref="BK1178:BM1178"/>
    <mergeCell ref="BN1178:BP1178"/>
    <mergeCell ref="BQ1178:BR1178"/>
    <mergeCell ref="BT1180:BW1180"/>
    <mergeCell ref="D1181:H1181"/>
    <mergeCell ref="I1181:M1181"/>
    <mergeCell ref="N1181:Q1181"/>
    <mergeCell ref="R1181:T1181"/>
    <mergeCell ref="U1181:W1181"/>
    <mergeCell ref="X1181:Y1181"/>
    <mergeCell ref="Z1181:AB1181"/>
    <mergeCell ref="AE1181:AH1181"/>
    <mergeCell ref="AK1181:AN1181"/>
    <mergeCell ref="AQ1181:AT1181"/>
    <mergeCell ref="AW1181:AZ1181"/>
    <mergeCell ref="BC1181:BD1181"/>
    <mergeCell ref="BF1181:BH1181"/>
    <mergeCell ref="BI1181:BJ1181"/>
    <mergeCell ref="BK1181:BM1181"/>
    <mergeCell ref="BN1181:BP1181"/>
    <mergeCell ref="BQ1181:BR1181"/>
    <mergeCell ref="BT1181:BW1181"/>
    <mergeCell ref="D1180:H1180"/>
    <mergeCell ref="I1180:M1180"/>
    <mergeCell ref="N1180:Q1180"/>
    <mergeCell ref="R1180:T1180"/>
    <mergeCell ref="U1180:W1180"/>
    <mergeCell ref="X1180:Y1180"/>
    <mergeCell ref="Z1180:AB1180"/>
    <mergeCell ref="AE1180:AH1180"/>
    <mergeCell ref="AK1180:AN1180"/>
    <mergeCell ref="AQ1180:AT1180"/>
    <mergeCell ref="AW1180:AZ1180"/>
    <mergeCell ref="BC1180:BD1180"/>
    <mergeCell ref="BF1180:BH1180"/>
    <mergeCell ref="BI1180:BJ1180"/>
    <mergeCell ref="BK1180:BM1180"/>
    <mergeCell ref="BN1180:BP1180"/>
    <mergeCell ref="BQ1180:BR1180"/>
    <mergeCell ref="BT1182:BW1182"/>
    <mergeCell ref="B1183:BW1183"/>
    <mergeCell ref="B1184:BI1184"/>
    <mergeCell ref="BJ1184:BW1185"/>
    <mergeCell ref="B1185:C1185"/>
    <mergeCell ref="D1185:E1185"/>
    <mergeCell ref="F1185:I1185"/>
    <mergeCell ref="J1185:M1185"/>
    <mergeCell ref="N1185:O1185"/>
    <mergeCell ref="P1185:Q1185"/>
    <mergeCell ref="R1185:U1185"/>
    <mergeCell ref="V1185:Y1185"/>
    <mergeCell ref="Z1185:AA1185"/>
    <mergeCell ref="AB1185:AC1185"/>
    <mergeCell ref="AD1185:AG1185"/>
    <mergeCell ref="AH1185:AK1185"/>
    <mergeCell ref="AL1185:AM1185"/>
    <mergeCell ref="AN1185:AO1185"/>
    <mergeCell ref="AP1185:AS1185"/>
    <mergeCell ref="AT1185:AW1185"/>
    <mergeCell ref="AX1185:AY1185"/>
    <mergeCell ref="AZ1185:BA1185"/>
    <mergeCell ref="BB1185:BE1185"/>
    <mergeCell ref="BF1185:BI1185"/>
    <mergeCell ref="D1182:H1182"/>
    <mergeCell ref="I1182:M1182"/>
    <mergeCell ref="N1182:Q1182"/>
    <mergeCell ref="R1182:T1182"/>
    <mergeCell ref="U1182:W1182"/>
    <mergeCell ref="X1182:Y1182"/>
    <mergeCell ref="Z1182:AB1182"/>
    <mergeCell ref="AE1182:AH1182"/>
    <mergeCell ref="AK1182:AN1182"/>
    <mergeCell ref="AQ1182:AT1182"/>
    <mergeCell ref="AW1182:AZ1182"/>
    <mergeCell ref="BC1182:BD1182"/>
    <mergeCell ref="BF1182:BH1182"/>
    <mergeCell ref="BI1182:BJ1182"/>
    <mergeCell ref="BK1182:BM1182"/>
    <mergeCell ref="BN1182:BP1182"/>
    <mergeCell ref="BQ1182:BR1182"/>
    <mergeCell ref="AZ1186:BA1186"/>
    <mergeCell ref="BB1186:BE1186"/>
    <mergeCell ref="BF1186:BI1186"/>
    <mergeCell ref="BJ1186:BS1186"/>
    <mergeCell ref="BT1186:BW1186"/>
    <mergeCell ref="B1187:C1187"/>
    <mergeCell ref="D1187:E1187"/>
    <mergeCell ref="F1187:I1187"/>
    <mergeCell ref="J1187:M1187"/>
    <mergeCell ref="N1187:O1187"/>
    <mergeCell ref="P1187:Q1187"/>
    <mergeCell ref="R1187:U1187"/>
    <mergeCell ref="V1187:Y1187"/>
    <mergeCell ref="Z1187:AA1187"/>
    <mergeCell ref="AB1187:AC1187"/>
    <mergeCell ref="AD1187:AG1187"/>
    <mergeCell ref="AH1187:AK1187"/>
    <mergeCell ref="AL1187:AM1187"/>
    <mergeCell ref="AN1187:AO1187"/>
    <mergeCell ref="AP1187:AS1187"/>
    <mergeCell ref="AT1187:AW1187"/>
    <mergeCell ref="AX1187:AY1187"/>
    <mergeCell ref="AZ1187:BA1187"/>
    <mergeCell ref="BB1187:BE1187"/>
    <mergeCell ref="BF1187:BI1187"/>
    <mergeCell ref="BJ1187:BS1187"/>
    <mergeCell ref="BT1187:BW1187"/>
    <mergeCell ref="B1186:C1186"/>
    <mergeCell ref="D1186:E1186"/>
    <mergeCell ref="F1186:I1186"/>
    <mergeCell ref="J1186:M1186"/>
    <mergeCell ref="N1186:O1186"/>
    <mergeCell ref="P1186:Q1186"/>
    <mergeCell ref="R1186:U1186"/>
    <mergeCell ref="V1186:Y1186"/>
    <mergeCell ref="Z1186:AA1186"/>
    <mergeCell ref="AB1186:AC1186"/>
    <mergeCell ref="AD1186:AG1186"/>
    <mergeCell ref="AH1186:AK1186"/>
    <mergeCell ref="AL1186:AM1186"/>
    <mergeCell ref="AN1186:AO1186"/>
    <mergeCell ref="AP1186:AS1186"/>
    <mergeCell ref="AT1186:AW1186"/>
    <mergeCell ref="AX1186:AY1186"/>
    <mergeCell ref="AZ1188:BA1188"/>
    <mergeCell ref="BB1188:BE1188"/>
    <mergeCell ref="BF1188:BI1188"/>
    <mergeCell ref="BJ1188:BS1188"/>
    <mergeCell ref="BT1188:BW1188"/>
    <mergeCell ref="B1189:C1189"/>
    <mergeCell ref="D1189:E1189"/>
    <mergeCell ref="F1189:I1189"/>
    <mergeCell ref="J1189:M1189"/>
    <mergeCell ref="N1189:O1189"/>
    <mergeCell ref="P1189:Q1189"/>
    <mergeCell ref="R1189:U1189"/>
    <mergeCell ref="V1189:Y1189"/>
    <mergeCell ref="Z1189:AA1189"/>
    <mergeCell ref="AB1189:AC1189"/>
    <mergeCell ref="AD1189:AG1189"/>
    <mergeCell ref="AH1189:AK1189"/>
    <mergeCell ref="AL1189:AM1189"/>
    <mergeCell ref="AN1189:AO1189"/>
    <mergeCell ref="AP1189:AS1189"/>
    <mergeCell ref="AT1189:AW1189"/>
    <mergeCell ref="AX1189:AY1189"/>
    <mergeCell ref="AZ1189:BA1189"/>
    <mergeCell ref="BB1189:BE1189"/>
    <mergeCell ref="BF1189:BI1189"/>
    <mergeCell ref="BJ1189:BS1189"/>
    <mergeCell ref="BT1189:BW1189"/>
    <mergeCell ref="B1188:C1188"/>
    <mergeCell ref="D1188:E1188"/>
    <mergeCell ref="F1188:I1188"/>
    <mergeCell ref="J1188:M1188"/>
    <mergeCell ref="N1188:O1188"/>
    <mergeCell ref="P1188:Q1188"/>
    <mergeCell ref="R1188:U1188"/>
    <mergeCell ref="V1188:Y1188"/>
    <mergeCell ref="Z1188:AA1188"/>
    <mergeCell ref="AB1188:AC1188"/>
    <mergeCell ref="AD1188:AG1188"/>
    <mergeCell ref="AH1188:AK1188"/>
    <mergeCell ref="AL1188:AM1188"/>
    <mergeCell ref="AN1188:AO1188"/>
    <mergeCell ref="AP1188:AS1188"/>
    <mergeCell ref="AT1188:AW1188"/>
    <mergeCell ref="AX1188:AY1188"/>
    <mergeCell ref="AB1192:AC1192"/>
    <mergeCell ref="AD1192:AG1192"/>
    <mergeCell ref="AH1192:AK1192"/>
    <mergeCell ref="AL1192:AM1192"/>
    <mergeCell ref="AN1192:AO1192"/>
    <mergeCell ref="AP1192:AS1192"/>
    <mergeCell ref="AT1192:AW1192"/>
    <mergeCell ref="AX1192:AY1192"/>
    <mergeCell ref="AZ1190:BA1190"/>
    <mergeCell ref="BB1190:BE1190"/>
    <mergeCell ref="BF1190:BI1190"/>
    <mergeCell ref="BJ1190:BS1190"/>
    <mergeCell ref="BT1190:BU1190"/>
    <mergeCell ref="BV1190:BW1190"/>
    <mergeCell ref="B1191:C1191"/>
    <mergeCell ref="D1191:E1191"/>
    <mergeCell ref="F1191:I1191"/>
    <mergeCell ref="J1191:M1191"/>
    <mergeCell ref="N1191:O1191"/>
    <mergeCell ref="P1191:Q1191"/>
    <mergeCell ref="R1191:U1191"/>
    <mergeCell ref="V1191:Y1191"/>
    <mergeCell ref="Z1191:AA1191"/>
    <mergeCell ref="AB1191:AC1191"/>
    <mergeCell ref="AD1191:AG1191"/>
    <mergeCell ref="AH1191:AK1191"/>
    <mergeCell ref="AL1191:AM1191"/>
    <mergeCell ref="AN1191:AO1191"/>
    <mergeCell ref="AP1191:AS1191"/>
    <mergeCell ref="AT1191:AW1191"/>
    <mergeCell ref="AX1191:AY1191"/>
    <mergeCell ref="AZ1191:BA1191"/>
    <mergeCell ref="BB1191:BE1191"/>
    <mergeCell ref="BF1191:BI1191"/>
    <mergeCell ref="BJ1191:BS1191"/>
    <mergeCell ref="BT1191:BW1191"/>
    <mergeCell ref="B1190:C1190"/>
    <mergeCell ref="D1190:E1190"/>
    <mergeCell ref="F1190:I1190"/>
    <mergeCell ref="J1190:M1190"/>
    <mergeCell ref="N1190:O1190"/>
    <mergeCell ref="P1190:Q1190"/>
    <mergeCell ref="R1190:U1190"/>
    <mergeCell ref="V1190:Y1190"/>
    <mergeCell ref="Z1190:AA1190"/>
    <mergeCell ref="AB1190:AC1190"/>
    <mergeCell ref="AD1190:AG1190"/>
    <mergeCell ref="AH1190:AK1190"/>
    <mergeCell ref="AL1190:AM1190"/>
    <mergeCell ref="AN1190:AO1190"/>
    <mergeCell ref="AP1190:AS1190"/>
    <mergeCell ref="AT1190:AW1190"/>
    <mergeCell ref="AX1190:AY1190"/>
    <mergeCell ref="B1197:C1201"/>
    <mergeCell ref="D1197:Q1197"/>
    <mergeCell ref="R1197:AB1197"/>
    <mergeCell ref="AC1197:BE1197"/>
    <mergeCell ref="BF1197:BM1197"/>
    <mergeCell ref="BN1197:BP1202"/>
    <mergeCell ref="BQ1197:BR1202"/>
    <mergeCell ref="BS1197:BW1197"/>
    <mergeCell ref="D1198:H1201"/>
    <mergeCell ref="I1198:M1201"/>
    <mergeCell ref="N1198:Q1201"/>
    <mergeCell ref="R1198:T1201"/>
    <mergeCell ref="U1198:W1201"/>
    <mergeCell ref="X1198:Y1201"/>
    <mergeCell ref="Z1198:AB1201"/>
    <mergeCell ref="AC1198:AH1198"/>
    <mergeCell ref="AI1198:AN1198"/>
    <mergeCell ref="AO1198:AT1198"/>
    <mergeCell ref="AU1198:AZ1198"/>
    <mergeCell ref="BA1198:BD1198"/>
    <mergeCell ref="BE1198:BE1202"/>
    <mergeCell ref="BF1198:BH1201"/>
    <mergeCell ref="BI1198:BM1201"/>
    <mergeCell ref="BS1198:BS1201"/>
    <mergeCell ref="BT1198:BW1201"/>
    <mergeCell ref="AC1199:AC1202"/>
    <mergeCell ref="AD1199:AD1202"/>
    <mergeCell ref="AE1199:AH1202"/>
    <mergeCell ref="AI1199:AI1202"/>
    <mergeCell ref="AJ1199:AJ1202"/>
    <mergeCell ref="AK1199:AN1202"/>
    <mergeCell ref="AO1199:AO1202"/>
    <mergeCell ref="AZ1192:BA1192"/>
    <mergeCell ref="BB1192:BE1192"/>
    <mergeCell ref="BF1192:BI1192"/>
    <mergeCell ref="BJ1192:BS1192"/>
    <mergeCell ref="BT1192:BW1192"/>
    <mergeCell ref="B1194:E1194"/>
    <mergeCell ref="F1194:G1194"/>
    <mergeCell ref="H1194:I1194"/>
    <mergeCell ref="J1194:AF1194"/>
    <mergeCell ref="AG1194:AP1194"/>
    <mergeCell ref="AQ1194:BG1194"/>
    <mergeCell ref="BH1194:BN1194"/>
    <mergeCell ref="BO1194:BS1194"/>
    <mergeCell ref="BT1194:BW1194"/>
    <mergeCell ref="B1195:E1195"/>
    <mergeCell ref="F1195:G1195"/>
    <mergeCell ref="H1195:I1195"/>
    <mergeCell ref="J1195:AF1195"/>
    <mergeCell ref="AG1195:AP1195"/>
    <mergeCell ref="AQ1195:BG1195"/>
    <mergeCell ref="BH1195:BN1195"/>
    <mergeCell ref="BO1195:BS1195"/>
    <mergeCell ref="BT1195:BW1195"/>
    <mergeCell ref="B1192:C1192"/>
    <mergeCell ref="D1192:E1192"/>
    <mergeCell ref="F1192:I1192"/>
    <mergeCell ref="J1192:M1192"/>
    <mergeCell ref="N1192:O1192"/>
    <mergeCell ref="P1192:Q1192"/>
    <mergeCell ref="R1192:U1192"/>
    <mergeCell ref="V1192:Y1192"/>
    <mergeCell ref="Z1192:AA1192"/>
    <mergeCell ref="BK1202:BM1202"/>
    <mergeCell ref="BT1202:BW1202"/>
    <mergeCell ref="D1203:H1203"/>
    <mergeCell ref="I1203:M1203"/>
    <mergeCell ref="N1203:Q1203"/>
    <mergeCell ref="R1203:T1203"/>
    <mergeCell ref="U1203:W1203"/>
    <mergeCell ref="X1203:Y1203"/>
    <mergeCell ref="Z1203:AB1203"/>
    <mergeCell ref="AE1203:AH1203"/>
    <mergeCell ref="AK1203:AN1203"/>
    <mergeCell ref="AQ1203:AT1203"/>
    <mergeCell ref="AW1203:AZ1203"/>
    <mergeCell ref="BC1203:BD1203"/>
    <mergeCell ref="BF1203:BH1203"/>
    <mergeCell ref="BI1203:BJ1203"/>
    <mergeCell ref="BK1203:BM1203"/>
    <mergeCell ref="BN1203:BP1203"/>
    <mergeCell ref="BQ1203:BR1203"/>
    <mergeCell ref="BT1203:BW1203"/>
    <mergeCell ref="AP1199:AP1202"/>
    <mergeCell ref="AQ1199:AT1202"/>
    <mergeCell ref="AU1199:AU1202"/>
    <mergeCell ref="AV1199:AV1202"/>
    <mergeCell ref="AW1199:AZ1202"/>
    <mergeCell ref="BA1199:BA1202"/>
    <mergeCell ref="BB1199:BB1202"/>
    <mergeCell ref="BC1199:BD1202"/>
    <mergeCell ref="D1202:H1202"/>
    <mergeCell ref="I1202:M1202"/>
    <mergeCell ref="N1202:Q1202"/>
    <mergeCell ref="R1202:T1202"/>
    <mergeCell ref="U1202:W1202"/>
    <mergeCell ref="X1202:Y1202"/>
    <mergeCell ref="Z1202:AB1202"/>
    <mergeCell ref="BF1202:BH1202"/>
    <mergeCell ref="BI1202:BJ1202"/>
    <mergeCell ref="BT1204:BW1204"/>
    <mergeCell ref="D1205:H1205"/>
    <mergeCell ref="I1205:M1205"/>
    <mergeCell ref="N1205:Q1205"/>
    <mergeCell ref="R1205:T1205"/>
    <mergeCell ref="U1205:W1205"/>
    <mergeCell ref="X1205:Y1205"/>
    <mergeCell ref="Z1205:AB1205"/>
    <mergeCell ref="AE1205:AH1205"/>
    <mergeCell ref="AK1205:AN1205"/>
    <mergeCell ref="AQ1205:AT1205"/>
    <mergeCell ref="AW1205:AZ1205"/>
    <mergeCell ref="BC1205:BD1205"/>
    <mergeCell ref="BF1205:BH1205"/>
    <mergeCell ref="BI1205:BJ1205"/>
    <mergeCell ref="BK1205:BM1205"/>
    <mergeCell ref="BN1205:BP1205"/>
    <mergeCell ref="BQ1205:BR1205"/>
    <mergeCell ref="BT1205:BW1205"/>
    <mergeCell ref="D1204:H1204"/>
    <mergeCell ref="I1204:M1204"/>
    <mergeCell ref="N1204:Q1204"/>
    <mergeCell ref="R1204:T1204"/>
    <mergeCell ref="U1204:W1204"/>
    <mergeCell ref="X1204:Y1204"/>
    <mergeCell ref="Z1204:AB1204"/>
    <mergeCell ref="AE1204:AH1204"/>
    <mergeCell ref="AK1204:AN1204"/>
    <mergeCell ref="AQ1204:AT1204"/>
    <mergeCell ref="AW1204:AZ1204"/>
    <mergeCell ref="BC1204:BD1204"/>
    <mergeCell ref="BF1204:BH1204"/>
    <mergeCell ref="BI1204:BJ1204"/>
    <mergeCell ref="BK1204:BM1204"/>
    <mergeCell ref="BN1204:BP1204"/>
    <mergeCell ref="BQ1204:BR1204"/>
    <mergeCell ref="BT1206:BW1206"/>
    <mergeCell ref="D1207:H1207"/>
    <mergeCell ref="I1207:M1207"/>
    <mergeCell ref="N1207:Q1207"/>
    <mergeCell ref="R1207:T1207"/>
    <mergeCell ref="U1207:W1207"/>
    <mergeCell ref="X1207:Y1207"/>
    <mergeCell ref="Z1207:AB1207"/>
    <mergeCell ref="AE1207:AH1207"/>
    <mergeCell ref="AK1207:AN1207"/>
    <mergeCell ref="AQ1207:AT1207"/>
    <mergeCell ref="AW1207:AZ1207"/>
    <mergeCell ref="BC1207:BD1207"/>
    <mergeCell ref="BF1207:BH1207"/>
    <mergeCell ref="BI1207:BJ1207"/>
    <mergeCell ref="BK1207:BM1207"/>
    <mergeCell ref="BN1207:BP1207"/>
    <mergeCell ref="BQ1207:BR1207"/>
    <mergeCell ref="BT1207:BW1207"/>
    <mergeCell ref="D1206:H1206"/>
    <mergeCell ref="I1206:M1206"/>
    <mergeCell ref="N1206:Q1206"/>
    <mergeCell ref="R1206:T1206"/>
    <mergeCell ref="U1206:W1206"/>
    <mergeCell ref="X1206:Y1206"/>
    <mergeCell ref="Z1206:AB1206"/>
    <mergeCell ref="AE1206:AH1206"/>
    <mergeCell ref="AK1206:AN1206"/>
    <mergeCell ref="AQ1206:AT1206"/>
    <mergeCell ref="AW1206:AZ1206"/>
    <mergeCell ref="BC1206:BD1206"/>
    <mergeCell ref="BF1206:BH1206"/>
    <mergeCell ref="BI1206:BJ1206"/>
    <mergeCell ref="BK1206:BM1206"/>
    <mergeCell ref="BN1206:BP1206"/>
    <mergeCell ref="BQ1206:BR1206"/>
    <mergeCell ref="BT1208:BW1208"/>
    <mergeCell ref="D1209:H1209"/>
    <mergeCell ref="I1209:M1209"/>
    <mergeCell ref="N1209:Q1209"/>
    <mergeCell ref="R1209:T1209"/>
    <mergeCell ref="U1209:W1209"/>
    <mergeCell ref="X1209:Y1209"/>
    <mergeCell ref="Z1209:AB1209"/>
    <mergeCell ref="AE1209:AH1209"/>
    <mergeCell ref="AK1209:AN1209"/>
    <mergeCell ref="AQ1209:AT1209"/>
    <mergeCell ref="AW1209:AZ1209"/>
    <mergeCell ref="BC1209:BD1209"/>
    <mergeCell ref="BF1209:BH1209"/>
    <mergeCell ref="BI1209:BJ1209"/>
    <mergeCell ref="BK1209:BM1209"/>
    <mergeCell ref="BN1209:BP1209"/>
    <mergeCell ref="BQ1209:BR1209"/>
    <mergeCell ref="BT1209:BW1209"/>
    <mergeCell ref="D1208:H1208"/>
    <mergeCell ref="I1208:M1208"/>
    <mergeCell ref="N1208:Q1208"/>
    <mergeCell ref="R1208:T1208"/>
    <mergeCell ref="U1208:W1208"/>
    <mergeCell ref="X1208:Y1208"/>
    <mergeCell ref="Z1208:AB1208"/>
    <mergeCell ref="AE1208:AH1208"/>
    <mergeCell ref="AK1208:AN1208"/>
    <mergeCell ref="AQ1208:AT1208"/>
    <mergeCell ref="AW1208:AZ1208"/>
    <mergeCell ref="BC1208:BD1208"/>
    <mergeCell ref="BF1208:BH1208"/>
    <mergeCell ref="BI1208:BJ1208"/>
    <mergeCell ref="BK1208:BM1208"/>
    <mergeCell ref="BN1208:BP1208"/>
    <mergeCell ref="BQ1208:BR1208"/>
    <mergeCell ref="BT1210:BW1210"/>
    <mergeCell ref="D1211:H1211"/>
    <mergeCell ref="I1211:M1211"/>
    <mergeCell ref="N1211:Q1211"/>
    <mergeCell ref="R1211:T1211"/>
    <mergeCell ref="U1211:W1211"/>
    <mergeCell ref="X1211:Y1211"/>
    <mergeCell ref="Z1211:AB1211"/>
    <mergeCell ref="AE1211:AH1211"/>
    <mergeCell ref="AK1211:AN1211"/>
    <mergeCell ref="AQ1211:AT1211"/>
    <mergeCell ref="AW1211:AZ1211"/>
    <mergeCell ref="BC1211:BD1211"/>
    <mergeCell ref="BF1211:BH1211"/>
    <mergeCell ref="BI1211:BJ1211"/>
    <mergeCell ref="BK1211:BM1211"/>
    <mergeCell ref="BN1211:BP1211"/>
    <mergeCell ref="BQ1211:BR1211"/>
    <mergeCell ref="BT1211:BW1211"/>
    <mergeCell ref="D1210:H1210"/>
    <mergeCell ref="I1210:M1210"/>
    <mergeCell ref="N1210:Q1210"/>
    <mergeCell ref="R1210:T1210"/>
    <mergeCell ref="U1210:W1210"/>
    <mergeCell ref="X1210:Y1210"/>
    <mergeCell ref="Z1210:AB1210"/>
    <mergeCell ref="AE1210:AH1210"/>
    <mergeCell ref="AK1210:AN1210"/>
    <mergeCell ref="AQ1210:AT1210"/>
    <mergeCell ref="AW1210:AZ1210"/>
    <mergeCell ref="BC1210:BD1210"/>
    <mergeCell ref="BF1210:BH1210"/>
    <mergeCell ref="BI1210:BJ1210"/>
    <mergeCell ref="BK1210:BM1210"/>
    <mergeCell ref="BN1210:BP1210"/>
    <mergeCell ref="BQ1210:BR1210"/>
    <mergeCell ref="BT1212:BW1212"/>
    <mergeCell ref="D1213:H1213"/>
    <mergeCell ref="I1213:M1213"/>
    <mergeCell ref="N1213:Q1213"/>
    <mergeCell ref="R1213:T1213"/>
    <mergeCell ref="U1213:W1213"/>
    <mergeCell ref="X1213:Y1213"/>
    <mergeCell ref="Z1213:AB1213"/>
    <mergeCell ref="AE1213:AH1213"/>
    <mergeCell ref="AK1213:AN1213"/>
    <mergeCell ref="AQ1213:AT1213"/>
    <mergeCell ref="AW1213:AZ1213"/>
    <mergeCell ref="BC1213:BD1213"/>
    <mergeCell ref="BF1213:BH1213"/>
    <mergeCell ref="BI1213:BJ1213"/>
    <mergeCell ref="BK1213:BM1213"/>
    <mergeCell ref="BN1213:BP1213"/>
    <mergeCell ref="BQ1213:BR1213"/>
    <mergeCell ref="BT1213:BW1213"/>
    <mergeCell ref="D1212:H1212"/>
    <mergeCell ref="I1212:M1212"/>
    <mergeCell ref="N1212:Q1212"/>
    <mergeCell ref="R1212:T1212"/>
    <mergeCell ref="U1212:W1212"/>
    <mergeCell ref="X1212:Y1212"/>
    <mergeCell ref="Z1212:AB1212"/>
    <mergeCell ref="AE1212:AH1212"/>
    <mergeCell ref="AK1212:AN1212"/>
    <mergeCell ref="AQ1212:AT1212"/>
    <mergeCell ref="AW1212:AZ1212"/>
    <mergeCell ref="BC1212:BD1212"/>
    <mergeCell ref="BF1212:BH1212"/>
    <mergeCell ref="BI1212:BJ1212"/>
    <mergeCell ref="BK1212:BM1212"/>
    <mergeCell ref="BN1212:BP1212"/>
    <mergeCell ref="BQ1212:BR1212"/>
    <mergeCell ref="BT1214:BW1214"/>
    <mergeCell ref="D1215:H1215"/>
    <mergeCell ref="I1215:M1215"/>
    <mergeCell ref="N1215:Q1215"/>
    <mergeCell ref="R1215:T1215"/>
    <mergeCell ref="U1215:W1215"/>
    <mergeCell ref="X1215:Y1215"/>
    <mergeCell ref="Z1215:AB1215"/>
    <mergeCell ref="AE1215:AH1215"/>
    <mergeCell ref="AK1215:AN1215"/>
    <mergeCell ref="AQ1215:AT1215"/>
    <mergeCell ref="AW1215:AZ1215"/>
    <mergeCell ref="BC1215:BD1215"/>
    <mergeCell ref="BF1215:BH1215"/>
    <mergeCell ref="BI1215:BJ1215"/>
    <mergeCell ref="BK1215:BM1215"/>
    <mergeCell ref="BN1215:BP1215"/>
    <mergeCell ref="BQ1215:BR1215"/>
    <mergeCell ref="BT1215:BW1215"/>
    <mergeCell ref="D1214:H1214"/>
    <mergeCell ref="I1214:M1214"/>
    <mergeCell ref="N1214:Q1214"/>
    <mergeCell ref="R1214:T1214"/>
    <mergeCell ref="U1214:W1214"/>
    <mergeCell ref="X1214:Y1214"/>
    <mergeCell ref="Z1214:AB1214"/>
    <mergeCell ref="AE1214:AH1214"/>
    <mergeCell ref="AK1214:AN1214"/>
    <mergeCell ref="AQ1214:AT1214"/>
    <mergeCell ref="AW1214:AZ1214"/>
    <mergeCell ref="BC1214:BD1214"/>
    <mergeCell ref="BF1214:BH1214"/>
    <mergeCell ref="BI1214:BJ1214"/>
    <mergeCell ref="BK1214:BM1214"/>
    <mergeCell ref="BN1214:BP1214"/>
    <mergeCell ref="BQ1214:BR1214"/>
    <mergeCell ref="BT1216:BW1216"/>
    <mergeCell ref="D1217:H1217"/>
    <mergeCell ref="I1217:M1217"/>
    <mergeCell ref="N1217:Q1217"/>
    <mergeCell ref="R1217:T1217"/>
    <mergeCell ref="U1217:W1217"/>
    <mergeCell ref="X1217:Y1217"/>
    <mergeCell ref="Z1217:AB1217"/>
    <mergeCell ref="AE1217:AH1217"/>
    <mergeCell ref="AK1217:AN1217"/>
    <mergeCell ref="AQ1217:AT1217"/>
    <mergeCell ref="AW1217:AZ1217"/>
    <mergeCell ref="BC1217:BD1217"/>
    <mergeCell ref="BF1217:BH1217"/>
    <mergeCell ref="BI1217:BJ1217"/>
    <mergeCell ref="BK1217:BM1217"/>
    <mergeCell ref="BN1217:BP1217"/>
    <mergeCell ref="BQ1217:BR1217"/>
    <mergeCell ref="BT1217:BW1217"/>
    <mergeCell ref="D1216:H1216"/>
    <mergeCell ref="I1216:M1216"/>
    <mergeCell ref="N1216:Q1216"/>
    <mergeCell ref="R1216:T1216"/>
    <mergeCell ref="U1216:W1216"/>
    <mergeCell ref="X1216:Y1216"/>
    <mergeCell ref="Z1216:AB1216"/>
    <mergeCell ref="AE1216:AH1216"/>
    <mergeCell ref="AK1216:AN1216"/>
    <mergeCell ref="AQ1216:AT1216"/>
    <mergeCell ref="AW1216:AZ1216"/>
    <mergeCell ref="BC1216:BD1216"/>
    <mergeCell ref="BF1216:BH1216"/>
    <mergeCell ref="BI1216:BJ1216"/>
    <mergeCell ref="BK1216:BM1216"/>
    <mergeCell ref="BN1216:BP1216"/>
    <mergeCell ref="BQ1216:BR1216"/>
    <mergeCell ref="BT1218:BW1218"/>
    <mergeCell ref="D1219:H1219"/>
    <mergeCell ref="I1219:M1219"/>
    <mergeCell ref="N1219:Q1219"/>
    <mergeCell ref="R1219:T1219"/>
    <mergeCell ref="U1219:W1219"/>
    <mergeCell ref="X1219:Y1219"/>
    <mergeCell ref="Z1219:AB1219"/>
    <mergeCell ref="AE1219:AH1219"/>
    <mergeCell ref="AK1219:AN1219"/>
    <mergeCell ref="AQ1219:AT1219"/>
    <mergeCell ref="AW1219:AZ1219"/>
    <mergeCell ref="BC1219:BD1219"/>
    <mergeCell ref="BF1219:BH1219"/>
    <mergeCell ref="BI1219:BJ1219"/>
    <mergeCell ref="BK1219:BM1219"/>
    <mergeCell ref="BN1219:BP1219"/>
    <mergeCell ref="BQ1219:BR1219"/>
    <mergeCell ref="BT1219:BW1219"/>
    <mergeCell ref="D1218:H1218"/>
    <mergeCell ref="I1218:M1218"/>
    <mergeCell ref="N1218:Q1218"/>
    <mergeCell ref="R1218:T1218"/>
    <mergeCell ref="U1218:W1218"/>
    <mergeCell ref="X1218:Y1218"/>
    <mergeCell ref="Z1218:AB1218"/>
    <mergeCell ref="AE1218:AH1218"/>
    <mergeCell ref="AK1218:AN1218"/>
    <mergeCell ref="AQ1218:AT1218"/>
    <mergeCell ref="AW1218:AZ1218"/>
    <mergeCell ref="BC1218:BD1218"/>
    <mergeCell ref="BF1218:BH1218"/>
    <mergeCell ref="BI1218:BJ1218"/>
    <mergeCell ref="BK1218:BM1218"/>
    <mergeCell ref="BN1218:BP1218"/>
    <mergeCell ref="BQ1218:BR1218"/>
    <mergeCell ref="BT1220:BW1220"/>
    <mergeCell ref="D1221:H1221"/>
    <mergeCell ref="I1221:M1221"/>
    <mergeCell ref="N1221:Q1221"/>
    <mergeCell ref="R1221:T1221"/>
    <mergeCell ref="U1221:W1221"/>
    <mergeCell ref="X1221:Y1221"/>
    <mergeCell ref="Z1221:AB1221"/>
    <mergeCell ref="AE1221:AH1221"/>
    <mergeCell ref="AK1221:AN1221"/>
    <mergeCell ref="AQ1221:AT1221"/>
    <mergeCell ref="AW1221:AZ1221"/>
    <mergeCell ref="BC1221:BD1221"/>
    <mergeCell ref="BF1221:BH1221"/>
    <mergeCell ref="BI1221:BJ1221"/>
    <mergeCell ref="BK1221:BM1221"/>
    <mergeCell ref="BN1221:BP1221"/>
    <mergeCell ref="BQ1221:BR1221"/>
    <mergeCell ref="BT1221:BW1221"/>
    <mergeCell ref="D1220:H1220"/>
    <mergeCell ref="I1220:M1220"/>
    <mergeCell ref="N1220:Q1220"/>
    <mergeCell ref="R1220:T1220"/>
    <mergeCell ref="U1220:W1220"/>
    <mergeCell ref="X1220:Y1220"/>
    <mergeCell ref="Z1220:AB1220"/>
    <mergeCell ref="AE1220:AH1220"/>
    <mergeCell ref="AK1220:AN1220"/>
    <mergeCell ref="AQ1220:AT1220"/>
    <mergeCell ref="AW1220:AZ1220"/>
    <mergeCell ref="BC1220:BD1220"/>
    <mergeCell ref="BF1220:BH1220"/>
    <mergeCell ref="BI1220:BJ1220"/>
    <mergeCell ref="BK1220:BM1220"/>
    <mergeCell ref="BN1220:BP1220"/>
    <mergeCell ref="BQ1220:BR1220"/>
    <mergeCell ref="BT1222:BW1222"/>
    <mergeCell ref="D1223:H1223"/>
    <mergeCell ref="I1223:M1223"/>
    <mergeCell ref="N1223:Q1223"/>
    <mergeCell ref="R1223:T1223"/>
    <mergeCell ref="U1223:W1223"/>
    <mergeCell ref="X1223:Y1223"/>
    <mergeCell ref="Z1223:AB1223"/>
    <mergeCell ref="AE1223:AH1223"/>
    <mergeCell ref="AK1223:AN1223"/>
    <mergeCell ref="AQ1223:AT1223"/>
    <mergeCell ref="AW1223:AZ1223"/>
    <mergeCell ref="BC1223:BD1223"/>
    <mergeCell ref="BF1223:BH1223"/>
    <mergeCell ref="BI1223:BJ1223"/>
    <mergeCell ref="BK1223:BM1223"/>
    <mergeCell ref="BN1223:BP1223"/>
    <mergeCell ref="BQ1223:BR1223"/>
    <mergeCell ref="BT1223:BW1223"/>
    <mergeCell ref="D1222:H1222"/>
    <mergeCell ref="I1222:M1222"/>
    <mergeCell ref="N1222:Q1222"/>
    <mergeCell ref="R1222:T1222"/>
    <mergeCell ref="U1222:W1222"/>
    <mergeCell ref="X1222:Y1222"/>
    <mergeCell ref="Z1222:AB1222"/>
    <mergeCell ref="AE1222:AH1222"/>
    <mergeCell ref="AK1222:AN1222"/>
    <mergeCell ref="AQ1222:AT1222"/>
    <mergeCell ref="AW1222:AZ1222"/>
    <mergeCell ref="BC1222:BD1222"/>
    <mergeCell ref="BF1222:BH1222"/>
    <mergeCell ref="BI1222:BJ1222"/>
    <mergeCell ref="BK1222:BM1222"/>
    <mergeCell ref="BN1222:BP1222"/>
    <mergeCell ref="BQ1222:BR1222"/>
    <mergeCell ref="BT1224:BW1224"/>
    <mergeCell ref="D1225:H1225"/>
    <mergeCell ref="I1225:M1225"/>
    <mergeCell ref="N1225:Q1225"/>
    <mergeCell ref="R1225:T1225"/>
    <mergeCell ref="U1225:W1225"/>
    <mergeCell ref="X1225:Y1225"/>
    <mergeCell ref="Z1225:AB1225"/>
    <mergeCell ref="AE1225:AH1225"/>
    <mergeCell ref="AK1225:AN1225"/>
    <mergeCell ref="AQ1225:AT1225"/>
    <mergeCell ref="AW1225:AZ1225"/>
    <mergeCell ref="BC1225:BD1225"/>
    <mergeCell ref="BF1225:BH1225"/>
    <mergeCell ref="BI1225:BJ1225"/>
    <mergeCell ref="BK1225:BM1225"/>
    <mergeCell ref="BN1225:BP1225"/>
    <mergeCell ref="BQ1225:BR1225"/>
    <mergeCell ref="BT1225:BW1225"/>
    <mergeCell ref="D1224:H1224"/>
    <mergeCell ref="I1224:M1224"/>
    <mergeCell ref="N1224:Q1224"/>
    <mergeCell ref="R1224:T1224"/>
    <mergeCell ref="U1224:W1224"/>
    <mergeCell ref="X1224:Y1224"/>
    <mergeCell ref="Z1224:AB1224"/>
    <mergeCell ref="AE1224:AH1224"/>
    <mergeCell ref="AK1224:AN1224"/>
    <mergeCell ref="AQ1224:AT1224"/>
    <mergeCell ref="AW1224:AZ1224"/>
    <mergeCell ref="BC1224:BD1224"/>
    <mergeCell ref="BF1224:BH1224"/>
    <mergeCell ref="BI1224:BJ1224"/>
    <mergeCell ref="BK1224:BM1224"/>
    <mergeCell ref="BN1224:BP1224"/>
    <mergeCell ref="BQ1224:BR1224"/>
    <mergeCell ref="BT1226:BW1226"/>
    <mergeCell ref="B1227:BW1227"/>
    <mergeCell ref="B1228:BI1228"/>
    <mergeCell ref="BJ1228:BW1229"/>
    <mergeCell ref="B1229:C1229"/>
    <mergeCell ref="D1229:E1229"/>
    <mergeCell ref="F1229:I1229"/>
    <mergeCell ref="J1229:M1229"/>
    <mergeCell ref="N1229:O1229"/>
    <mergeCell ref="P1229:Q1229"/>
    <mergeCell ref="R1229:U1229"/>
    <mergeCell ref="V1229:Y1229"/>
    <mergeCell ref="Z1229:AA1229"/>
    <mergeCell ref="AB1229:AC1229"/>
    <mergeCell ref="AD1229:AG1229"/>
    <mergeCell ref="AH1229:AK1229"/>
    <mergeCell ref="AL1229:AM1229"/>
    <mergeCell ref="AN1229:AO1229"/>
    <mergeCell ref="AP1229:AS1229"/>
    <mergeCell ref="AT1229:AW1229"/>
    <mergeCell ref="AX1229:AY1229"/>
    <mergeCell ref="AZ1229:BA1229"/>
    <mergeCell ref="BB1229:BE1229"/>
    <mergeCell ref="BF1229:BI1229"/>
    <mergeCell ref="D1226:H1226"/>
    <mergeCell ref="I1226:M1226"/>
    <mergeCell ref="N1226:Q1226"/>
    <mergeCell ref="R1226:T1226"/>
    <mergeCell ref="U1226:W1226"/>
    <mergeCell ref="X1226:Y1226"/>
    <mergeCell ref="Z1226:AB1226"/>
    <mergeCell ref="AE1226:AH1226"/>
    <mergeCell ref="AK1226:AN1226"/>
    <mergeCell ref="AQ1226:AT1226"/>
    <mergeCell ref="AW1226:AZ1226"/>
    <mergeCell ref="BC1226:BD1226"/>
    <mergeCell ref="BF1226:BH1226"/>
    <mergeCell ref="BI1226:BJ1226"/>
    <mergeCell ref="BK1226:BM1226"/>
    <mergeCell ref="BN1226:BP1226"/>
    <mergeCell ref="BQ1226:BR1226"/>
    <mergeCell ref="AZ1230:BA1230"/>
    <mergeCell ref="BB1230:BE1230"/>
    <mergeCell ref="BF1230:BI1230"/>
    <mergeCell ref="BJ1230:BS1230"/>
    <mergeCell ref="BT1230:BW1230"/>
    <mergeCell ref="B1231:C1231"/>
    <mergeCell ref="D1231:E1231"/>
    <mergeCell ref="F1231:I1231"/>
    <mergeCell ref="J1231:M1231"/>
    <mergeCell ref="N1231:O1231"/>
    <mergeCell ref="P1231:Q1231"/>
    <mergeCell ref="R1231:U1231"/>
    <mergeCell ref="V1231:Y1231"/>
    <mergeCell ref="Z1231:AA1231"/>
    <mergeCell ref="AB1231:AC1231"/>
    <mergeCell ref="AD1231:AG1231"/>
    <mergeCell ref="AH1231:AK1231"/>
    <mergeCell ref="AL1231:AM1231"/>
    <mergeCell ref="AN1231:AO1231"/>
    <mergeCell ref="AP1231:AS1231"/>
    <mergeCell ref="AT1231:AW1231"/>
    <mergeCell ref="AX1231:AY1231"/>
    <mergeCell ref="AZ1231:BA1231"/>
    <mergeCell ref="BB1231:BE1231"/>
    <mergeCell ref="BF1231:BI1231"/>
    <mergeCell ref="BJ1231:BS1231"/>
    <mergeCell ref="BT1231:BW1231"/>
    <mergeCell ref="B1230:C1230"/>
    <mergeCell ref="D1230:E1230"/>
    <mergeCell ref="F1230:I1230"/>
    <mergeCell ref="J1230:M1230"/>
    <mergeCell ref="N1230:O1230"/>
    <mergeCell ref="P1230:Q1230"/>
    <mergeCell ref="R1230:U1230"/>
    <mergeCell ref="V1230:Y1230"/>
    <mergeCell ref="Z1230:AA1230"/>
    <mergeCell ref="AB1230:AC1230"/>
    <mergeCell ref="AD1230:AG1230"/>
    <mergeCell ref="AH1230:AK1230"/>
    <mergeCell ref="AL1230:AM1230"/>
    <mergeCell ref="AN1230:AO1230"/>
    <mergeCell ref="AP1230:AS1230"/>
    <mergeCell ref="AT1230:AW1230"/>
    <mergeCell ref="AX1230:AY1230"/>
    <mergeCell ref="AZ1232:BA1232"/>
    <mergeCell ref="BB1232:BE1232"/>
    <mergeCell ref="BF1232:BI1232"/>
    <mergeCell ref="BJ1232:BS1232"/>
    <mergeCell ref="BT1232:BW1232"/>
    <mergeCell ref="B1233:C1233"/>
    <mergeCell ref="D1233:E1233"/>
    <mergeCell ref="F1233:I1233"/>
    <mergeCell ref="J1233:M1233"/>
    <mergeCell ref="N1233:O1233"/>
    <mergeCell ref="P1233:Q1233"/>
    <mergeCell ref="R1233:U1233"/>
    <mergeCell ref="V1233:Y1233"/>
    <mergeCell ref="Z1233:AA1233"/>
    <mergeCell ref="AB1233:AC1233"/>
    <mergeCell ref="AD1233:AG1233"/>
    <mergeCell ref="AH1233:AK1233"/>
    <mergeCell ref="AL1233:AM1233"/>
    <mergeCell ref="AN1233:AO1233"/>
    <mergeCell ref="AP1233:AS1233"/>
    <mergeCell ref="AT1233:AW1233"/>
    <mergeCell ref="AX1233:AY1233"/>
    <mergeCell ref="AZ1233:BA1233"/>
    <mergeCell ref="BB1233:BE1233"/>
    <mergeCell ref="BF1233:BI1233"/>
    <mergeCell ref="BJ1233:BS1233"/>
    <mergeCell ref="BT1233:BW1233"/>
    <mergeCell ref="B1232:C1232"/>
    <mergeCell ref="D1232:E1232"/>
    <mergeCell ref="F1232:I1232"/>
    <mergeCell ref="J1232:M1232"/>
    <mergeCell ref="N1232:O1232"/>
    <mergeCell ref="P1232:Q1232"/>
    <mergeCell ref="R1232:U1232"/>
    <mergeCell ref="V1232:Y1232"/>
    <mergeCell ref="Z1232:AA1232"/>
    <mergeCell ref="AB1232:AC1232"/>
    <mergeCell ref="AD1232:AG1232"/>
    <mergeCell ref="AH1232:AK1232"/>
    <mergeCell ref="AL1232:AM1232"/>
    <mergeCell ref="AN1232:AO1232"/>
    <mergeCell ref="AP1232:AS1232"/>
    <mergeCell ref="AT1232:AW1232"/>
    <mergeCell ref="AX1232:AY1232"/>
    <mergeCell ref="AB1236:AC1236"/>
    <mergeCell ref="AD1236:AG1236"/>
    <mergeCell ref="AH1236:AK1236"/>
    <mergeCell ref="AL1236:AM1236"/>
    <mergeCell ref="AN1236:AO1236"/>
    <mergeCell ref="AP1236:AS1236"/>
    <mergeCell ref="AT1236:AW1236"/>
    <mergeCell ref="AX1236:AY1236"/>
    <mergeCell ref="AZ1234:BA1234"/>
    <mergeCell ref="BB1234:BE1234"/>
    <mergeCell ref="BF1234:BI1234"/>
    <mergeCell ref="BJ1234:BS1234"/>
    <mergeCell ref="BT1234:BU1234"/>
    <mergeCell ref="BV1234:BW1234"/>
    <mergeCell ref="B1235:C1235"/>
    <mergeCell ref="D1235:E1235"/>
    <mergeCell ref="F1235:I1235"/>
    <mergeCell ref="J1235:M1235"/>
    <mergeCell ref="N1235:O1235"/>
    <mergeCell ref="P1235:Q1235"/>
    <mergeCell ref="R1235:U1235"/>
    <mergeCell ref="V1235:Y1235"/>
    <mergeCell ref="Z1235:AA1235"/>
    <mergeCell ref="AB1235:AC1235"/>
    <mergeCell ref="AD1235:AG1235"/>
    <mergeCell ref="AH1235:AK1235"/>
    <mergeCell ref="AL1235:AM1235"/>
    <mergeCell ref="AN1235:AO1235"/>
    <mergeCell ref="AP1235:AS1235"/>
    <mergeCell ref="AT1235:AW1235"/>
    <mergeCell ref="AX1235:AY1235"/>
    <mergeCell ref="AZ1235:BA1235"/>
    <mergeCell ref="BB1235:BE1235"/>
    <mergeCell ref="BF1235:BI1235"/>
    <mergeCell ref="BJ1235:BS1235"/>
    <mergeCell ref="BT1235:BW1235"/>
    <mergeCell ref="B1234:C1234"/>
    <mergeCell ref="D1234:E1234"/>
    <mergeCell ref="F1234:I1234"/>
    <mergeCell ref="J1234:M1234"/>
    <mergeCell ref="N1234:O1234"/>
    <mergeCell ref="P1234:Q1234"/>
    <mergeCell ref="R1234:U1234"/>
    <mergeCell ref="V1234:Y1234"/>
    <mergeCell ref="Z1234:AA1234"/>
    <mergeCell ref="AB1234:AC1234"/>
    <mergeCell ref="AD1234:AG1234"/>
    <mergeCell ref="AH1234:AK1234"/>
    <mergeCell ref="AL1234:AM1234"/>
    <mergeCell ref="AN1234:AO1234"/>
    <mergeCell ref="AP1234:AS1234"/>
    <mergeCell ref="AT1234:AW1234"/>
    <mergeCell ref="AX1234:AY1234"/>
    <mergeCell ref="B1241:C1245"/>
    <mergeCell ref="D1241:Q1241"/>
    <mergeCell ref="R1241:AB1241"/>
    <mergeCell ref="AC1241:BE1241"/>
    <mergeCell ref="BF1241:BM1241"/>
    <mergeCell ref="BN1241:BP1246"/>
    <mergeCell ref="BQ1241:BR1246"/>
    <mergeCell ref="BS1241:BW1241"/>
    <mergeCell ref="D1242:H1245"/>
    <mergeCell ref="I1242:M1245"/>
    <mergeCell ref="N1242:Q1245"/>
    <mergeCell ref="R1242:T1245"/>
    <mergeCell ref="U1242:W1245"/>
    <mergeCell ref="X1242:Y1245"/>
    <mergeCell ref="Z1242:AB1245"/>
    <mergeCell ref="AC1242:AH1242"/>
    <mergeCell ref="AI1242:AN1242"/>
    <mergeCell ref="AO1242:AT1242"/>
    <mergeCell ref="AU1242:AZ1242"/>
    <mergeCell ref="BA1242:BD1242"/>
    <mergeCell ref="BE1242:BE1246"/>
    <mergeCell ref="BF1242:BH1245"/>
    <mergeCell ref="BI1242:BM1245"/>
    <mergeCell ref="BS1242:BS1245"/>
    <mergeCell ref="BT1242:BW1245"/>
    <mergeCell ref="AC1243:AC1246"/>
    <mergeCell ref="AD1243:AD1246"/>
    <mergeCell ref="AE1243:AH1246"/>
    <mergeCell ref="AI1243:AI1246"/>
    <mergeCell ref="AJ1243:AJ1246"/>
    <mergeCell ref="AK1243:AN1246"/>
    <mergeCell ref="AO1243:AO1246"/>
    <mergeCell ref="AZ1236:BA1236"/>
    <mergeCell ref="BB1236:BE1236"/>
    <mergeCell ref="BF1236:BI1236"/>
    <mergeCell ref="BJ1236:BS1236"/>
    <mergeCell ref="BT1236:BW1236"/>
    <mergeCell ref="B1238:E1238"/>
    <mergeCell ref="F1238:G1238"/>
    <mergeCell ref="H1238:I1238"/>
    <mergeCell ref="J1238:AF1238"/>
    <mergeCell ref="AG1238:AP1238"/>
    <mergeCell ref="AQ1238:BG1238"/>
    <mergeCell ref="BH1238:BN1238"/>
    <mergeCell ref="BO1238:BS1238"/>
    <mergeCell ref="BT1238:BW1238"/>
    <mergeCell ref="B1239:E1239"/>
    <mergeCell ref="F1239:G1239"/>
    <mergeCell ref="H1239:I1239"/>
    <mergeCell ref="J1239:AF1239"/>
    <mergeCell ref="AG1239:AP1239"/>
    <mergeCell ref="AQ1239:BG1239"/>
    <mergeCell ref="BH1239:BN1239"/>
    <mergeCell ref="BO1239:BS1239"/>
    <mergeCell ref="BT1239:BW1239"/>
    <mergeCell ref="B1236:C1236"/>
    <mergeCell ref="D1236:E1236"/>
    <mergeCell ref="F1236:I1236"/>
    <mergeCell ref="J1236:M1236"/>
    <mergeCell ref="N1236:O1236"/>
    <mergeCell ref="P1236:Q1236"/>
    <mergeCell ref="R1236:U1236"/>
    <mergeCell ref="V1236:Y1236"/>
    <mergeCell ref="Z1236:AA1236"/>
    <mergeCell ref="BK1246:BM1246"/>
    <mergeCell ref="BT1246:BW1246"/>
    <mergeCell ref="D1247:H1247"/>
    <mergeCell ref="I1247:M1247"/>
    <mergeCell ref="N1247:Q1247"/>
    <mergeCell ref="R1247:T1247"/>
    <mergeCell ref="U1247:W1247"/>
    <mergeCell ref="X1247:Y1247"/>
    <mergeCell ref="Z1247:AB1247"/>
    <mergeCell ref="AE1247:AH1247"/>
    <mergeCell ref="AK1247:AN1247"/>
    <mergeCell ref="AQ1247:AT1247"/>
    <mergeCell ref="AW1247:AZ1247"/>
    <mergeCell ref="BC1247:BD1247"/>
    <mergeCell ref="BF1247:BH1247"/>
    <mergeCell ref="BI1247:BJ1247"/>
    <mergeCell ref="BK1247:BM1247"/>
    <mergeCell ref="BN1247:BP1247"/>
    <mergeCell ref="BQ1247:BR1247"/>
    <mergeCell ref="BT1247:BW1247"/>
    <mergeCell ref="AP1243:AP1246"/>
    <mergeCell ref="AQ1243:AT1246"/>
    <mergeCell ref="AU1243:AU1246"/>
    <mergeCell ref="AV1243:AV1246"/>
    <mergeCell ref="AW1243:AZ1246"/>
    <mergeCell ref="BA1243:BA1246"/>
    <mergeCell ref="BB1243:BB1246"/>
    <mergeCell ref="BC1243:BD1246"/>
    <mergeCell ref="D1246:H1246"/>
    <mergeCell ref="I1246:M1246"/>
    <mergeCell ref="N1246:Q1246"/>
    <mergeCell ref="R1246:T1246"/>
    <mergeCell ref="U1246:W1246"/>
    <mergeCell ref="X1246:Y1246"/>
    <mergeCell ref="Z1246:AB1246"/>
    <mergeCell ref="BF1246:BH1246"/>
    <mergeCell ref="BI1246:BJ1246"/>
    <mergeCell ref="BT1248:BW1248"/>
    <mergeCell ref="D1249:H1249"/>
    <mergeCell ref="I1249:M1249"/>
    <mergeCell ref="N1249:Q1249"/>
    <mergeCell ref="R1249:T1249"/>
    <mergeCell ref="U1249:W1249"/>
    <mergeCell ref="X1249:Y1249"/>
    <mergeCell ref="Z1249:AB1249"/>
    <mergeCell ref="AE1249:AH1249"/>
    <mergeCell ref="AK1249:AN1249"/>
    <mergeCell ref="AQ1249:AT1249"/>
    <mergeCell ref="AW1249:AZ1249"/>
    <mergeCell ref="BC1249:BD1249"/>
    <mergeCell ref="BF1249:BH1249"/>
    <mergeCell ref="BI1249:BJ1249"/>
    <mergeCell ref="BK1249:BM1249"/>
    <mergeCell ref="BN1249:BP1249"/>
    <mergeCell ref="BQ1249:BR1249"/>
    <mergeCell ref="BT1249:BW1249"/>
    <mergeCell ref="D1248:H1248"/>
    <mergeCell ref="I1248:M1248"/>
    <mergeCell ref="N1248:Q1248"/>
    <mergeCell ref="R1248:T1248"/>
    <mergeCell ref="U1248:W1248"/>
    <mergeCell ref="X1248:Y1248"/>
    <mergeCell ref="Z1248:AB1248"/>
    <mergeCell ref="AE1248:AH1248"/>
    <mergeCell ref="AK1248:AN1248"/>
    <mergeCell ref="AQ1248:AT1248"/>
    <mergeCell ref="AW1248:AZ1248"/>
    <mergeCell ref="BC1248:BD1248"/>
    <mergeCell ref="BF1248:BH1248"/>
    <mergeCell ref="BI1248:BJ1248"/>
    <mergeCell ref="BK1248:BM1248"/>
    <mergeCell ref="BN1248:BP1248"/>
    <mergeCell ref="BQ1248:BR1248"/>
    <mergeCell ref="BT1250:BW1250"/>
    <mergeCell ref="D1251:H1251"/>
    <mergeCell ref="I1251:M1251"/>
    <mergeCell ref="N1251:Q1251"/>
    <mergeCell ref="R1251:T1251"/>
    <mergeCell ref="U1251:W1251"/>
    <mergeCell ref="X1251:Y1251"/>
    <mergeCell ref="Z1251:AB1251"/>
    <mergeCell ref="AE1251:AH1251"/>
    <mergeCell ref="AK1251:AN1251"/>
    <mergeCell ref="AQ1251:AT1251"/>
    <mergeCell ref="AW1251:AZ1251"/>
    <mergeCell ref="BC1251:BD1251"/>
    <mergeCell ref="BF1251:BH1251"/>
    <mergeCell ref="BI1251:BJ1251"/>
    <mergeCell ref="BK1251:BM1251"/>
    <mergeCell ref="BN1251:BP1251"/>
    <mergeCell ref="BQ1251:BR1251"/>
    <mergeCell ref="BT1251:BW1251"/>
    <mergeCell ref="D1250:H1250"/>
    <mergeCell ref="I1250:M1250"/>
    <mergeCell ref="N1250:Q1250"/>
    <mergeCell ref="R1250:T1250"/>
    <mergeCell ref="U1250:W1250"/>
    <mergeCell ref="X1250:Y1250"/>
    <mergeCell ref="Z1250:AB1250"/>
    <mergeCell ref="AE1250:AH1250"/>
    <mergeCell ref="AK1250:AN1250"/>
    <mergeCell ref="AQ1250:AT1250"/>
    <mergeCell ref="AW1250:AZ1250"/>
    <mergeCell ref="BC1250:BD1250"/>
    <mergeCell ref="BF1250:BH1250"/>
    <mergeCell ref="BI1250:BJ1250"/>
    <mergeCell ref="BK1250:BM1250"/>
    <mergeCell ref="BN1250:BP1250"/>
    <mergeCell ref="BQ1250:BR1250"/>
    <mergeCell ref="BT1252:BW1252"/>
    <mergeCell ref="D1253:H1253"/>
    <mergeCell ref="I1253:M1253"/>
    <mergeCell ref="N1253:Q1253"/>
    <mergeCell ref="R1253:T1253"/>
    <mergeCell ref="U1253:W1253"/>
    <mergeCell ref="X1253:Y1253"/>
    <mergeCell ref="Z1253:AB1253"/>
    <mergeCell ref="AE1253:AH1253"/>
    <mergeCell ref="AK1253:AN1253"/>
    <mergeCell ref="AQ1253:AT1253"/>
    <mergeCell ref="AW1253:AZ1253"/>
    <mergeCell ref="BC1253:BD1253"/>
    <mergeCell ref="BF1253:BH1253"/>
    <mergeCell ref="BI1253:BJ1253"/>
    <mergeCell ref="BK1253:BM1253"/>
    <mergeCell ref="BN1253:BP1253"/>
    <mergeCell ref="BQ1253:BR1253"/>
    <mergeCell ref="BT1253:BW1253"/>
    <mergeCell ref="D1252:H1252"/>
    <mergeCell ref="I1252:M1252"/>
    <mergeCell ref="N1252:Q1252"/>
    <mergeCell ref="R1252:T1252"/>
    <mergeCell ref="U1252:W1252"/>
    <mergeCell ref="X1252:Y1252"/>
    <mergeCell ref="Z1252:AB1252"/>
    <mergeCell ref="AE1252:AH1252"/>
    <mergeCell ref="AK1252:AN1252"/>
    <mergeCell ref="AQ1252:AT1252"/>
    <mergeCell ref="AW1252:AZ1252"/>
    <mergeCell ref="BC1252:BD1252"/>
    <mergeCell ref="BF1252:BH1252"/>
    <mergeCell ref="BI1252:BJ1252"/>
    <mergeCell ref="BK1252:BM1252"/>
    <mergeCell ref="BN1252:BP1252"/>
    <mergeCell ref="BQ1252:BR1252"/>
    <mergeCell ref="BT1254:BW1254"/>
    <mergeCell ref="D1255:H1255"/>
    <mergeCell ref="I1255:M1255"/>
    <mergeCell ref="N1255:Q1255"/>
    <mergeCell ref="R1255:T1255"/>
    <mergeCell ref="U1255:W1255"/>
    <mergeCell ref="X1255:Y1255"/>
    <mergeCell ref="Z1255:AB1255"/>
    <mergeCell ref="AE1255:AH1255"/>
    <mergeCell ref="AK1255:AN1255"/>
    <mergeCell ref="AQ1255:AT1255"/>
    <mergeCell ref="AW1255:AZ1255"/>
    <mergeCell ref="BC1255:BD1255"/>
    <mergeCell ref="BF1255:BH1255"/>
    <mergeCell ref="BI1255:BJ1255"/>
    <mergeCell ref="BK1255:BM1255"/>
    <mergeCell ref="BN1255:BP1255"/>
    <mergeCell ref="BQ1255:BR1255"/>
    <mergeCell ref="BT1255:BW1255"/>
    <mergeCell ref="D1254:H1254"/>
    <mergeCell ref="I1254:M1254"/>
    <mergeCell ref="N1254:Q1254"/>
    <mergeCell ref="R1254:T1254"/>
    <mergeCell ref="U1254:W1254"/>
    <mergeCell ref="X1254:Y1254"/>
    <mergeCell ref="Z1254:AB1254"/>
    <mergeCell ref="AE1254:AH1254"/>
    <mergeCell ref="AK1254:AN1254"/>
    <mergeCell ref="AQ1254:AT1254"/>
    <mergeCell ref="AW1254:AZ1254"/>
    <mergeCell ref="BC1254:BD1254"/>
    <mergeCell ref="BF1254:BH1254"/>
    <mergeCell ref="BI1254:BJ1254"/>
    <mergeCell ref="BK1254:BM1254"/>
    <mergeCell ref="BN1254:BP1254"/>
    <mergeCell ref="BQ1254:BR1254"/>
    <mergeCell ref="BT1256:BW1256"/>
    <mergeCell ref="D1257:H1257"/>
    <mergeCell ref="I1257:M1257"/>
    <mergeCell ref="N1257:Q1257"/>
    <mergeCell ref="R1257:T1257"/>
    <mergeCell ref="U1257:W1257"/>
    <mergeCell ref="X1257:Y1257"/>
    <mergeCell ref="Z1257:AB1257"/>
    <mergeCell ref="AE1257:AH1257"/>
    <mergeCell ref="AK1257:AN1257"/>
    <mergeCell ref="AQ1257:AT1257"/>
    <mergeCell ref="AW1257:AZ1257"/>
    <mergeCell ref="BC1257:BD1257"/>
    <mergeCell ref="BF1257:BH1257"/>
    <mergeCell ref="BI1257:BJ1257"/>
    <mergeCell ref="BK1257:BM1257"/>
    <mergeCell ref="BN1257:BP1257"/>
    <mergeCell ref="BQ1257:BR1257"/>
    <mergeCell ref="BT1257:BW1257"/>
    <mergeCell ref="D1256:H1256"/>
    <mergeCell ref="I1256:M1256"/>
    <mergeCell ref="N1256:Q1256"/>
    <mergeCell ref="R1256:T1256"/>
    <mergeCell ref="U1256:W1256"/>
    <mergeCell ref="X1256:Y1256"/>
    <mergeCell ref="Z1256:AB1256"/>
    <mergeCell ref="AE1256:AH1256"/>
    <mergeCell ref="AK1256:AN1256"/>
    <mergeCell ref="AQ1256:AT1256"/>
    <mergeCell ref="AW1256:AZ1256"/>
    <mergeCell ref="BC1256:BD1256"/>
    <mergeCell ref="BF1256:BH1256"/>
    <mergeCell ref="BI1256:BJ1256"/>
    <mergeCell ref="BK1256:BM1256"/>
    <mergeCell ref="BN1256:BP1256"/>
    <mergeCell ref="BQ1256:BR1256"/>
    <mergeCell ref="BT1258:BW1258"/>
    <mergeCell ref="D1259:H1259"/>
    <mergeCell ref="I1259:M1259"/>
    <mergeCell ref="N1259:Q1259"/>
    <mergeCell ref="R1259:T1259"/>
    <mergeCell ref="U1259:W1259"/>
    <mergeCell ref="X1259:Y1259"/>
    <mergeCell ref="Z1259:AB1259"/>
    <mergeCell ref="AE1259:AH1259"/>
    <mergeCell ref="AK1259:AN1259"/>
    <mergeCell ref="AQ1259:AT1259"/>
    <mergeCell ref="AW1259:AZ1259"/>
    <mergeCell ref="BC1259:BD1259"/>
    <mergeCell ref="BF1259:BH1259"/>
    <mergeCell ref="BI1259:BJ1259"/>
    <mergeCell ref="BK1259:BM1259"/>
    <mergeCell ref="BN1259:BP1259"/>
    <mergeCell ref="BQ1259:BR1259"/>
    <mergeCell ref="BT1259:BW1259"/>
    <mergeCell ref="D1258:H1258"/>
    <mergeCell ref="I1258:M1258"/>
    <mergeCell ref="N1258:Q1258"/>
    <mergeCell ref="R1258:T1258"/>
    <mergeCell ref="U1258:W1258"/>
    <mergeCell ref="X1258:Y1258"/>
    <mergeCell ref="Z1258:AB1258"/>
    <mergeCell ref="AE1258:AH1258"/>
    <mergeCell ref="AK1258:AN1258"/>
    <mergeCell ref="AQ1258:AT1258"/>
    <mergeCell ref="AW1258:AZ1258"/>
    <mergeCell ref="BC1258:BD1258"/>
    <mergeCell ref="BF1258:BH1258"/>
    <mergeCell ref="BI1258:BJ1258"/>
    <mergeCell ref="BK1258:BM1258"/>
    <mergeCell ref="BN1258:BP1258"/>
    <mergeCell ref="BQ1258:BR1258"/>
    <mergeCell ref="BT1260:BW1260"/>
    <mergeCell ref="D1261:H1261"/>
    <mergeCell ref="I1261:M1261"/>
    <mergeCell ref="N1261:Q1261"/>
    <mergeCell ref="R1261:T1261"/>
    <mergeCell ref="U1261:W1261"/>
    <mergeCell ref="X1261:Y1261"/>
    <mergeCell ref="Z1261:AB1261"/>
    <mergeCell ref="AE1261:AH1261"/>
    <mergeCell ref="AK1261:AN1261"/>
    <mergeCell ref="AQ1261:AT1261"/>
    <mergeCell ref="AW1261:AZ1261"/>
    <mergeCell ref="BC1261:BD1261"/>
    <mergeCell ref="BF1261:BH1261"/>
    <mergeCell ref="BI1261:BJ1261"/>
    <mergeCell ref="BK1261:BM1261"/>
    <mergeCell ref="BN1261:BP1261"/>
    <mergeCell ref="BQ1261:BR1261"/>
    <mergeCell ref="BT1261:BW1261"/>
    <mergeCell ref="D1260:H1260"/>
    <mergeCell ref="I1260:M1260"/>
    <mergeCell ref="N1260:Q1260"/>
    <mergeCell ref="R1260:T1260"/>
    <mergeCell ref="U1260:W1260"/>
    <mergeCell ref="X1260:Y1260"/>
    <mergeCell ref="Z1260:AB1260"/>
    <mergeCell ref="AE1260:AH1260"/>
    <mergeCell ref="AK1260:AN1260"/>
    <mergeCell ref="AQ1260:AT1260"/>
    <mergeCell ref="AW1260:AZ1260"/>
    <mergeCell ref="BC1260:BD1260"/>
    <mergeCell ref="BF1260:BH1260"/>
    <mergeCell ref="BI1260:BJ1260"/>
    <mergeCell ref="BK1260:BM1260"/>
    <mergeCell ref="BN1260:BP1260"/>
    <mergeCell ref="BQ1260:BR1260"/>
    <mergeCell ref="BT1262:BW1262"/>
    <mergeCell ref="D1263:H1263"/>
    <mergeCell ref="I1263:M1263"/>
    <mergeCell ref="N1263:Q1263"/>
    <mergeCell ref="R1263:T1263"/>
    <mergeCell ref="U1263:W1263"/>
    <mergeCell ref="X1263:Y1263"/>
    <mergeCell ref="Z1263:AB1263"/>
    <mergeCell ref="AE1263:AH1263"/>
    <mergeCell ref="AK1263:AN1263"/>
    <mergeCell ref="AQ1263:AT1263"/>
    <mergeCell ref="AW1263:AZ1263"/>
    <mergeCell ref="BC1263:BD1263"/>
    <mergeCell ref="BF1263:BH1263"/>
    <mergeCell ref="BI1263:BJ1263"/>
    <mergeCell ref="BK1263:BM1263"/>
    <mergeCell ref="BN1263:BP1263"/>
    <mergeCell ref="BQ1263:BR1263"/>
    <mergeCell ref="BT1263:BW1263"/>
    <mergeCell ref="D1262:H1262"/>
    <mergeCell ref="I1262:M1262"/>
    <mergeCell ref="N1262:Q1262"/>
    <mergeCell ref="R1262:T1262"/>
    <mergeCell ref="U1262:W1262"/>
    <mergeCell ref="X1262:Y1262"/>
    <mergeCell ref="Z1262:AB1262"/>
    <mergeCell ref="AE1262:AH1262"/>
    <mergeCell ref="AK1262:AN1262"/>
    <mergeCell ref="AQ1262:AT1262"/>
    <mergeCell ref="AW1262:AZ1262"/>
    <mergeCell ref="BC1262:BD1262"/>
    <mergeCell ref="BF1262:BH1262"/>
    <mergeCell ref="BI1262:BJ1262"/>
    <mergeCell ref="BK1262:BM1262"/>
    <mergeCell ref="BN1262:BP1262"/>
    <mergeCell ref="BQ1262:BR1262"/>
    <mergeCell ref="BT1264:BW1264"/>
    <mergeCell ref="D1265:H1265"/>
    <mergeCell ref="I1265:M1265"/>
    <mergeCell ref="N1265:Q1265"/>
    <mergeCell ref="R1265:T1265"/>
    <mergeCell ref="U1265:W1265"/>
    <mergeCell ref="X1265:Y1265"/>
    <mergeCell ref="Z1265:AB1265"/>
    <mergeCell ref="AE1265:AH1265"/>
    <mergeCell ref="AK1265:AN1265"/>
    <mergeCell ref="AQ1265:AT1265"/>
    <mergeCell ref="AW1265:AZ1265"/>
    <mergeCell ref="BC1265:BD1265"/>
    <mergeCell ref="BF1265:BH1265"/>
    <mergeCell ref="BI1265:BJ1265"/>
    <mergeCell ref="BK1265:BM1265"/>
    <mergeCell ref="BN1265:BP1265"/>
    <mergeCell ref="BQ1265:BR1265"/>
    <mergeCell ref="BT1265:BW1265"/>
    <mergeCell ref="D1264:H1264"/>
    <mergeCell ref="I1264:M1264"/>
    <mergeCell ref="N1264:Q1264"/>
    <mergeCell ref="R1264:T1264"/>
    <mergeCell ref="U1264:W1264"/>
    <mergeCell ref="X1264:Y1264"/>
    <mergeCell ref="Z1264:AB1264"/>
    <mergeCell ref="AE1264:AH1264"/>
    <mergeCell ref="AK1264:AN1264"/>
    <mergeCell ref="AQ1264:AT1264"/>
    <mergeCell ref="AW1264:AZ1264"/>
    <mergeCell ref="BC1264:BD1264"/>
    <mergeCell ref="BF1264:BH1264"/>
    <mergeCell ref="BI1264:BJ1264"/>
    <mergeCell ref="BK1264:BM1264"/>
    <mergeCell ref="BN1264:BP1264"/>
    <mergeCell ref="BQ1264:BR1264"/>
    <mergeCell ref="BT1266:BW1266"/>
    <mergeCell ref="D1267:H1267"/>
    <mergeCell ref="I1267:M1267"/>
    <mergeCell ref="N1267:Q1267"/>
    <mergeCell ref="R1267:T1267"/>
    <mergeCell ref="U1267:W1267"/>
    <mergeCell ref="X1267:Y1267"/>
    <mergeCell ref="Z1267:AB1267"/>
    <mergeCell ref="AE1267:AH1267"/>
    <mergeCell ref="AK1267:AN1267"/>
    <mergeCell ref="AQ1267:AT1267"/>
    <mergeCell ref="AW1267:AZ1267"/>
    <mergeCell ref="BC1267:BD1267"/>
    <mergeCell ref="BF1267:BH1267"/>
    <mergeCell ref="BI1267:BJ1267"/>
    <mergeCell ref="BK1267:BM1267"/>
    <mergeCell ref="BN1267:BP1267"/>
    <mergeCell ref="BQ1267:BR1267"/>
    <mergeCell ref="BT1267:BW1267"/>
    <mergeCell ref="D1266:H1266"/>
    <mergeCell ref="I1266:M1266"/>
    <mergeCell ref="N1266:Q1266"/>
    <mergeCell ref="R1266:T1266"/>
    <mergeCell ref="U1266:W1266"/>
    <mergeCell ref="X1266:Y1266"/>
    <mergeCell ref="Z1266:AB1266"/>
    <mergeCell ref="AE1266:AH1266"/>
    <mergeCell ref="AK1266:AN1266"/>
    <mergeCell ref="AQ1266:AT1266"/>
    <mergeCell ref="AW1266:AZ1266"/>
    <mergeCell ref="BC1266:BD1266"/>
    <mergeCell ref="BF1266:BH1266"/>
    <mergeCell ref="BI1266:BJ1266"/>
    <mergeCell ref="BK1266:BM1266"/>
    <mergeCell ref="BN1266:BP1266"/>
    <mergeCell ref="BQ1266:BR1266"/>
    <mergeCell ref="BT1268:BW1268"/>
    <mergeCell ref="D1269:H1269"/>
    <mergeCell ref="I1269:M1269"/>
    <mergeCell ref="N1269:Q1269"/>
    <mergeCell ref="R1269:T1269"/>
    <mergeCell ref="U1269:W1269"/>
    <mergeCell ref="X1269:Y1269"/>
    <mergeCell ref="Z1269:AB1269"/>
    <mergeCell ref="AE1269:AH1269"/>
    <mergeCell ref="AK1269:AN1269"/>
    <mergeCell ref="AQ1269:AT1269"/>
    <mergeCell ref="AW1269:AZ1269"/>
    <mergeCell ref="BC1269:BD1269"/>
    <mergeCell ref="BF1269:BH1269"/>
    <mergeCell ref="BI1269:BJ1269"/>
    <mergeCell ref="BK1269:BM1269"/>
    <mergeCell ref="BN1269:BP1269"/>
    <mergeCell ref="BQ1269:BR1269"/>
    <mergeCell ref="BT1269:BW1269"/>
    <mergeCell ref="D1268:H1268"/>
    <mergeCell ref="I1268:M1268"/>
    <mergeCell ref="N1268:Q1268"/>
    <mergeCell ref="R1268:T1268"/>
    <mergeCell ref="U1268:W1268"/>
    <mergeCell ref="X1268:Y1268"/>
    <mergeCell ref="Z1268:AB1268"/>
    <mergeCell ref="AE1268:AH1268"/>
    <mergeCell ref="AK1268:AN1268"/>
    <mergeCell ref="AQ1268:AT1268"/>
    <mergeCell ref="AW1268:AZ1268"/>
    <mergeCell ref="BC1268:BD1268"/>
    <mergeCell ref="BF1268:BH1268"/>
    <mergeCell ref="BI1268:BJ1268"/>
    <mergeCell ref="BK1268:BM1268"/>
    <mergeCell ref="BN1268:BP1268"/>
    <mergeCell ref="BQ1268:BR1268"/>
    <mergeCell ref="BT1270:BW1270"/>
    <mergeCell ref="B1271:BW1271"/>
    <mergeCell ref="B1272:BI1272"/>
    <mergeCell ref="BJ1272:BW1273"/>
    <mergeCell ref="B1273:C1273"/>
    <mergeCell ref="D1273:E1273"/>
    <mergeCell ref="F1273:I1273"/>
    <mergeCell ref="J1273:M1273"/>
    <mergeCell ref="N1273:O1273"/>
    <mergeCell ref="P1273:Q1273"/>
    <mergeCell ref="R1273:U1273"/>
    <mergeCell ref="V1273:Y1273"/>
    <mergeCell ref="Z1273:AA1273"/>
    <mergeCell ref="AB1273:AC1273"/>
    <mergeCell ref="AD1273:AG1273"/>
    <mergeCell ref="AH1273:AK1273"/>
    <mergeCell ref="AL1273:AM1273"/>
    <mergeCell ref="AN1273:AO1273"/>
    <mergeCell ref="AP1273:AS1273"/>
    <mergeCell ref="AT1273:AW1273"/>
    <mergeCell ref="AX1273:AY1273"/>
    <mergeCell ref="AZ1273:BA1273"/>
    <mergeCell ref="BB1273:BE1273"/>
    <mergeCell ref="BF1273:BI1273"/>
    <mergeCell ref="D1270:H1270"/>
    <mergeCell ref="I1270:M1270"/>
    <mergeCell ref="N1270:Q1270"/>
    <mergeCell ref="R1270:T1270"/>
    <mergeCell ref="U1270:W1270"/>
    <mergeCell ref="X1270:Y1270"/>
    <mergeCell ref="Z1270:AB1270"/>
    <mergeCell ref="AE1270:AH1270"/>
    <mergeCell ref="AK1270:AN1270"/>
    <mergeCell ref="AQ1270:AT1270"/>
    <mergeCell ref="AW1270:AZ1270"/>
    <mergeCell ref="BC1270:BD1270"/>
    <mergeCell ref="BF1270:BH1270"/>
    <mergeCell ref="BI1270:BJ1270"/>
    <mergeCell ref="BK1270:BM1270"/>
    <mergeCell ref="BN1270:BP1270"/>
    <mergeCell ref="BQ1270:BR1270"/>
    <mergeCell ref="AZ1274:BA1274"/>
    <mergeCell ref="BB1274:BE1274"/>
    <mergeCell ref="BF1274:BI1274"/>
    <mergeCell ref="BJ1274:BS1274"/>
    <mergeCell ref="BT1274:BW1274"/>
    <mergeCell ref="B1275:C1275"/>
    <mergeCell ref="D1275:E1275"/>
    <mergeCell ref="F1275:I1275"/>
    <mergeCell ref="J1275:M1275"/>
    <mergeCell ref="N1275:O1275"/>
    <mergeCell ref="P1275:Q1275"/>
    <mergeCell ref="R1275:U1275"/>
    <mergeCell ref="V1275:Y1275"/>
    <mergeCell ref="Z1275:AA1275"/>
    <mergeCell ref="AB1275:AC1275"/>
    <mergeCell ref="AD1275:AG1275"/>
    <mergeCell ref="AH1275:AK1275"/>
    <mergeCell ref="AL1275:AM1275"/>
    <mergeCell ref="AN1275:AO1275"/>
    <mergeCell ref="AP1275:AS1275"/>
    <mergeCell ref="AT1275:AW1275"/>
    <mergeCell ref="AX1275:AY1275"/>
    <mergeCell ref="AZ1275:BA1275"/>
    <mergeCell ref="BB1275:BE1275"/>
    <mergeCell ref="BF1275:BI1275"/>
    <mergeCell ref="BJ1275:BS1275"/>
    <mergeCell ref="BT1275:BW1275"/>
    <mergeCell ref="B1274:C1274"/>
    <mergeCell ref="D1274:E1274"/>
    <mergeCell ref="F1274:I1274"/>
    <mergeCell ref="J1274:M1274"/>
    <mergeCell ref="N1274:O1274"/>
    <mergeCell ref="P1274:Q1274"/>
    <mergeCell ref="R1274:U1274"/>
    <mergeCell ref="V1274:Y1274"/>
    <mergeCell ref="Z1274:AA1274"/>
    <mergeCell ref="AB1274:AC1274"/>
    <mergeCell ref="AD1274:AG1274"/>
    <mergeCell ref="AH1274:AK1274"/>
    <mergeCell ref="AL1274:AM1274"/>
    <mergeCell ref="AN1274:AO1274"/>
    <mergeCell ref="AP1274:AS1274"/>
    <mergeCell ref="AT1274:AW1274"/>
    <mergeCell ref="AX1274:AY1274"/>
    <mergeCell ref="AZ1276:BA1276"/>
    <mergeCell ref="BB1276:BE1276"/>
    <mergeCell ref="BF1276:BI1276"/>
    <mergeCell ref="BJ1276:BS1276"/>
    <mergeCell ref="BT1276:BW1276"/>
    <mergeCell ref="B1277:C1277"/>
    <mergeCell ref="D1277:E1277"/>
    <mergeCell ref="F1277:I1277"/>
    <mergeCell ref="J1277:M1277"/>
    <mergeCell ref="N1277:O1277"/>
    <mergeCell ref="P1277:Q1277"/>
    <mergeCell ref="R1277:U1277"/>
    <mergeCell ref="V1277:Y1277"/>
    <mergeCell ref="Z1277:AA1277"/>
    <mergeCell ref="AB1277:AC1277"/>
    <mergeCell ref="AD1277:AG1277"/>
    <mergeCell ref="AH1277:AK1277"/>
    <mergeCell ref="AL1277:AM1277"/>
    <mergeCell ref="AN1277:AO1277"/>
    <mergeCell ref="AP1277:AS1277"/>
    <mergeCell ref="AT1277:AW1277"/>
    <mergeCell ref="AX1277:AY1277"/>
    <mergeCell ref="AZ1277:BA1277"/>
    <mergeCell ref="BB1277:BE1277"/>
    <mergeCell ref="BF1277:BI1277"/>
    <mergeCell ref="BJ1277:BS1277"/>
    <mergeCell ref="BT1277:BW1277"/>
    <mergeCell ref="B1276:C1276"/>
    <mergeCell ref="D1276:E1276"/>
    <mergeCell ref="F1276:I1276"/>
    <mergeCell ref="J1276:M1276"/>
    <mergeCell ref="N1276:O1276"/>
    <mergeCell ref="P1276:Q1276"/>
    <mergeCell ref="R1276:U1276"/>
    <mergeCell ref="V1276:Y1276"/>
    <mergeCell ref="Z1276:AA1276"/>
    <mergeCell ref="AB1276:AC1276"/>
    <mergeCell ref="AD1276:AG1276"/>
    <mergeCell ref="AH1276:AK1276"/>
    <mergeCell ref="AL1276:AM1276"/>
    <mergeCell ref="AN1276:AO1276"/>
    <mergeCell ref="AP1276:AS1276"/>
    <mergeCell ref="AT1276:AW1276"/>
    <mergeCell ref="AX1276:AY1276"/>
    <mergeCell ref="AB1280:AC1280"/>
    <mergeCell ref="AD1280:AG1280"/>
    <mergeCell ref="AH1280:AK1280"/>
    <mergeCell ref="AL1280:AM1280"/>
    <mergeCell ref="AN1280:AO1280"/>
    <mergeCell ref="AP1280:AS1280"/>
    <mergeCell ref="AT1280:AW1280"/>
    <mergeCell ref="AX1280:AY1280"/>
    <mergeCell ref="AZ1278:BA1278"/>
    <mergeCell ref="BB1278:BE1278"/>
    <mergeCell ref="BF1278:BI1278"/>
    <mergeCell ref="BJ1278:BS1278"/>
    <mergeCell ref="BT1278:BU1278"/>
    <mergeCell ref="BV1278:BW1278"/>
    <mergeCell ref="B1279:C1279"/>
    <mergeCell ref="D1279:E1279"/>
    <mergeCell ref="F1279:I1279"/>
    <mergeCell ref="J1279:M1279"/>
    <mergeCell ref="N1279:O1279"/>
    <mergeCell ref="P1279:Q1279"/>
    <mergeCell ref="R1279:U1279"/>
    <mergeCell ref="V1279:Y1279"/>
    <mergeCell ref="Z1279:AA1279"/>
    <mergeCell ref="AB1279:AC1279"/>
    <mergeCell ref="AD1279:AG1279"/>
    <mergeCell ref="AH1279:AK1279"/>
    <mergeCell ref="AL1279:AM1279"/>
    <mergeCell ref="AN1279:AO1279"/>
    <mergeCell ref="AP1279:AS1279"/>
    <mergeCell ref="AT1279:AW1279"/>
    <mergeCell ref="AX1279:AY1279"/>
    <mergeCell ref="AZ1279:BA1279"/>
    <mergeCell ref="BB1279:BE1279"/>
    <mergeCell ref="BF1279:BI1279"/>
    <mergeCell ref="BJ1279:BS1279"/>
    <mergeCell ref="BT1279:BW1279"/>
    <mergeCell ref="B1278:C1278"/>
    <mergeCell ref="D1278:E1278"/>
    <mergeCell ref="F1278:I1278"/>
    <mergeCell ref="J1278:M1278"/>
    <mergeCell ref="N1278:O1278"/>
    <mergeCell ref="P1278:Q1278"/>
    <mergeCell ref="R1278:U1278"/>
    <mergeCell ref="V1278:Y1278"/>
    <mergeCell ref="Z1278:AA1278"/>
    <mergeCell ref="AB1278:AC1278"/>
    <mergeCell ref="AD1278:AG1278"/>
    <mergeCell ref="AH1278:AK1278"/>
    <mergeCell ref="AL1278:AM1278"/>
    <mergeCell ref="AN1278:AO1278"/>
    <mergeCell ref="AP1278:AS1278"/>
    <mergeCell ref="AT1278:AW1278"/>
    <mergeCell ref="AX1278:AY1278"/>
    <mergeCell ref="B1285:C1289"/>
    <mergeCell ref="D1285:Q1285"/>
    <mergeCell ref="R1285:AB1285"/>
    <mergeCell ref="AC1285:BE1285"/>
    <mergeCell ref="BF1285:BM1285"/>
    <mergeCell ref="BN1285:BP1290"/>
    <mergeCell ref="BQ1285:BR1290"/>
    <mergeCell ref="BS1285:BW1285"/>
    <mergeCell ref="D1286:H1289"/>
    <mergeCell ref="I1286:M1289"/>
    <mergeCell ref="N1286:Q1289"/>
    <mergeCell ref="R1286:T1289"/>
    <mergeCell ref="U1286:W1289"/>
    <mergeCell ref="X1286:Y1289"/>
    <mergeCell ref="Z1286:AB1289"/>
    <mergeCell ref="AC1286:AH1286"/>
    <mergeCell ref="AI1286:AN1286"/>
    <mergeCell ref="AO1286:AT1286"/>
    <mergeCell ref="AU1286:AZ1286"/>
    <mergeCell ref="BA1286:BD1286"/>
    <mergeCell ref="BE1286:BE1290"/>
    <mergeCell ref="BF1286:BH1289"/>
    <mergeCell ref="BI1286:BM1289"/>
    <mergeCell ref="BS1286:BS1289"/>
    <mergeCell ref="BT1286:BW1289"/>
    <mergeCell ref="AC1287:AC1290"/>
    <mergeCell ref="AD1287:AD1290"/>
    <mergeCell ref="AE1287:AH1290"/>
    <mergeCell ref="AI1287:AI1290"/>
    <mergeCell ref="AJ1287:AJ1290"/>
    <mergeCell ref="AK1287:AN1290"/>
    <mergeCell ref="AO1287:AO1290"/>
    <mergeCell ref="AZ1280:BA1280"/>
    <mergeCell ref="BB1280:BE1280"/>
    <mergeCell ref="BF1280:BI1280"/>
    <mergeCell ref="BJ1280:BS1280"/>
    <mergeCell ref="BT1280:BW1280"/>
    <mergeCell ref="B1282:E1282"/>
    <mergeCell ref="F1282:G1282"/>
    <mergeCell ref="H1282:I1282"/>
    <mergeCell ref="J1282:AF1282"/>
    <mergeCell ref="AG1282:AP1282"/>
    <mergeCell ref="AQ1282:BG1282"/>
    <mergeCell ref="BH1282:BN1282"/>
    <mergeCell ref="BO1282:BS1282"/>
    <mergeCell ref="BT1282:BW1282"/>
    <mergeCell ref="B1283:E1283"/>
    <mergeCell ref="F1283:G1283"/>
    <mergeCell ref="H1283:I1283"/>
    <mergeCell ref="J1283:AF1283"/>
    <mergeCell ref="AG1283:AP1283"/>
    <mergeCell ref="AQ1283:BG1283"/>
    <mergeCell ref="BH1283:BN1283"/>
    <mergeCell ref="BO1283:BS1283"/>
    <mergeCell ref="BT1283:BW1283"/>
    <mergeCell ref="B1280:C1280"/>
    <mergeCell ref="D1280:E1280"/>
    <mergeCell ref="F1280:I1280"/>
    <mergeCell ref="J1280:M1280"/>
    <mergeCell ref="N1280:O1280"/>
    <mergeCell ref="P1280:Q1280"/>
    <mergeCell ref="R1280:U1280"/>
    <mergeCell ref="V1280:Y1280"/>
    <mergeCell ref="Z1280:AA1280"/>
    <mergeCell ref="BK1290:BM1290"/>
    <mergeCell ref="BT1290:BW1290"/>
    <mergeCell ref="D1291:H1291"/>
    <mergeCell ref="I1291:M1291"/>
    <mergeCell ref="N1291:Q1291"/>
    <mergeCell ref="R1291:T1291"/>
    <mergeCell ref="U1291:W1291"/>
    <mergeCell ref="X1291:Y1291"/>
    <mergeCell ref="Z1291:AB1291"/>
    <mergeCell ref="AE1291:AH1291"/>
    <mergeCell ref="AK1291:AN1291"/>
    <mergeCell ref="AQ1291:AT1291"/>
    <mergeCell ref="AW1291:AZ1291"/>
    <mergeCell ref="BC1291:BD1291"/>
    <mergeCell ref="BF1291:BH1291"/>
    <mergeCell ref="BI1291:BJ1291"/>
    <mergeCell ref="BK1291:BM1291"/>
    <mergeCell ref="BN1291:BP1291"/>
    <mergeCell ref="BQ1291:BR1291"/>
    <mergeCell ref="BT1291:BW1291"/>
    <mergeCell ref="AP1287:AP1290"/>
    <mergeCell ref="AQ1287:AT1290"/>
    <mergeCell ref="AU1287:AU1290"/>
    <mergeCell ref="AV1287:AV1290"/>
    <mergeCell ref="AW1287:AZ1290"/>
    <mergeCell ref="BA1287:BA1290"/>
    <mergeCell ref="BB1287:BB1290"/>
    <mergeCell ref="BC1287:BD1290"/>
    <mergeCell ref="D1290:H1290"/>
    <mergeCell ref="I1290:M1290"/>
    <mergeCell ref="N1290:Q1290"/>
    <mergeCell ref="R1290:T1290"/>
    <mergeCell ref="U1290:W1290"/>
    <mergeCell ref="X1290:Y1290"/>
    <mergeCell ref="Z1290:AB1290"/>
    <mergeCell ref="BF1290:BH1290"/>
    <mergeCell ref="BI1290:BJ1290"/>
    <mergeCell ref="BT1292:BW1292"/>
    <mergeCell ref="D1293:H1293"/>
    <mergeCell ref="I1293:M1293"/>
    <mergeCell ref="N1293:Q1293"/>
    <mergeCell ref="R1293:T1293"/>
    <mergeCell ref="U1293:W1293"/>
    <mergeCell ref="X1293:Y1293"/>
    <mergeCell ref="Z1293:AB1293"/>
    <mergeCell ref="AE1293:AH1293"/>
    <mergeCell ref="AK1293:AN1293"/>
    <mergeCell ref="AQ1293:AT1293"/>
    <mergeCell ref="AW1293:AZ1293"/>
    <mergeCell ref="BC1293:BD1293"/>
    <mergeCell ref="BF1293:BH1293"/>
    <mergeCell ref="BI1293:BJ1293"/>
    <mergeCell ref="BK1293:BM1293"/>
    <mergeCell ref="BN1293:BP1293"/>
    <mergeCell ref="BQ1293:BR1293"/>
    <mergeCell ref="BT1293:BW1293"/>
    <mergeCell ref="D1292:H1292"/>
    <mergeCell ref="I1292:M1292"/>
    <mergeCell ref="N1292:Q1292"/>
    <mergeCell ref="R1292:T1292"/>
    <mergeCell ref="U1292:W1292"/>
    <mergeCell ref="X1292:Y1292"/>
    <mergeCell ref="Z1292:AB1292"/>
    <mergeCell ref="AE1292:AH1292"/>
    <mergeCell ref="AK1292:AN1292"/>
    <mergeCell ref="AQ1292:AT1292"/>
    <mergeCell ref="AW1292:AZ1292"/>
    <mergeCell ref="BC1292:BD1292"/>
    <mergeCell ref="BF1292:BH1292"/>
    <mergeCell ref="BI1292:BJ1292"/>
    <mergeCell ref="BK1292:BM1292"/>
    <mergeCell ref="BN1292:BP1292"/>
    <mergeCell ref="BQ1292:BR1292"/>
    <mergeCell ref="BT1294:BW1294"/>
    <mergeCell ref="D1295:H1295"/>
    <mergeCell ref="I1295:M1295"/>
    <mergeCell ref="N1295:Q1295"/>
    <mergeCell ref="R1295:T1295"/>
    <mergeCell ref="U1295:W1295"/>
    <mergeCell ref="X1295:Y1295"/>
    <mergeCell ref="Z1295:AB1295"/>
    <mergeCell ref="AE1295:AH1295"/>
    <mergeCell ref="AK1295:AN1295"/>
    <mergeCell ref="AQ1295:AT1295"/>
    <mergeCell ref="AW1295:AZ1295"/>
    <mergeCell ref="BC1295:BD1295"/>
    <mergeCell ref="BF1295:BH1295"/>
    <mergeCell ref="BI1295:BJ1295"/>
    <mergeCell ref="BK1295:BM1295"/>
    <mergeCell ref="BN1295:BP1295"/>
    <mergeCell ref="BQ1295:BR1295"/>
    <mergeCell ref="BT1295:BW1295"/>
    <mergeCell ref="D1294:H1294"/>
    <mergeCell ref="I1294:M1294"/>
    <mergeCell ref="N1294:Q1294"/>
    <mergeCell ref="R1294:T1294"/>
    <mergeCell ref="U1294:W1294"/>
    <mergeCell ref="X1294:Y1294"/>
    <mergeCell ref="Z1294:AB1294"/>
    <mergeCell ref="AE1294:AH1294"/>
    <mergeCell ref="AK1294:AN1294"/>
    <mergeCell ref="AQ1294:AT1294"/>
    <mergeCell ref="AW1294:AZ1294"/>
    <mergeCell ref="BC1294:BD1294"/>
    <mergeCell ref="BF1294:BH1294"/>
    <mergeCell ref="BI1294:BJ1294"/>
    <mergeCell ref="BK1294:BM1294"/>
    <mergeCell ref="BN1294:BP1294"/>
    <mergeCell ref="BQ1294:BR1294"/>
    <mergeCell ref="BT1296:BW1296"/>
    <mergeCell ref="D1297:H1297"/>
    <mergeCell ref="I1297:M1297"/>
    <mergeCell ref="N1297:Q1297"/>
    <mergeCell ref="R1297:T1297"/>
    <mergeCell ref="U1297:W1297"/>
    <mergeCell ref="X1297:Y1297"/>
    <mergeCell ref="Z1297:AB1297"/>
    <mergeCell ref="AE1297:AH1297"/>
    <mergeCell ref="AK1297:AN1297"/>
    <mergeCell ref="AQ1297:AT1297"/>
    <mergeCell ref="AW1297:AZ1297"/>
    <mergeCell ref="BC1297:BD1297"/>
    <mergeCell ref="BF1297:BH1297"/>
    <mergeCell ref="BI1297:BJ1297"/>
    <mergeCell ref="BK1297:BM1297"/>
    <mergeCell ref="BN1297:BP1297"/>
    <mergeCell ref="BQ1297:BR1297"/>
    <mergeCell ref="BT1297:BW1297"/>
    <mergeCell ref="D1296:H1296"/>
    <mergeCell ref="I1296:M1296"/>
    <mergeCell ref="N1296:Q1296"/>
    <mergeCell ref="R1296:T1296"/>
    <mergeCell ref="U1296:W1296"/>
    <mergeCell ref="X1296:Y1296"/>
    <mergeCell ref="Z1296:AB1296"/>
    <mergeCell ref="AE1296:AH1296"/>
    <mergeCell ref="AK1296:AN1296"/>
    <mergeCell ref="AQ1296:AT1296"/>
    <mergeCell ref="AW1296:AZ1296"/>
    <mergeCell ref="BC1296:BD1296"/>
    <mergeCell ref="BF1296:BH1296"/>
    <mergeCell ref="BI1296:BJ1296"/>
    <mergeCell ref="BK1296:BM1296"/>
    <mergeCell ref="BN1296:BP1296"/>
    <mergeCell ref="BQ1296:BR1296"/>
    <mergeCell ref="BT1298:BW1298"/>
    <mergeCell ref="D1299:H1299"/>
    <mergeCell ref="I1299:M1299"/>
    <mergeCell ref="N1299:Q1299"/>
    <mergeCell ref="R1299:T1299"/>
    <mergeCell ref="U1299:W1299"/>
    <mergeCell ref="X1299:Y1299"/>
    <mergeCell ref="Z1299:AB1299"/>
    <mergeCell ref="AE1299:AH1299"/>
    <mergeCell ref="AK1299:AN1299"/>
    <mergeCell ref="AQ1299:AT1299"/>
    <mergeCell ref="AW1299:AZ1299"/>
    <mergeCell ref="BC1299:BD1299"/>
    <mergeCell ref="BF1299:BH1299"/>
    <mergeCell ref="BI1299:BJ1299"/>
    <mergeCell ref="BK1299:BM1299"/>
    <mergeCell ref="BN1299:BP1299"/>
    <mergeCell ref="BQ1299:BR1299"/>
    <mergeCell ref="BT1299:BW1299"/>
    <mergeCell ref="D1298:H1298"/>
    <mergeCell ref="I1298:M1298"/>
    <mergeCell ref="N1298:Q1298"/>
    <mergeCell ref="R1298:T1298"/>
    <mergeCell ref="U1298:W1298"/>
    <mergeCell ref="X1298:Y1298"/>
    <mergeCell ref="Z1298:AB1298"/>
    <mergeCell ref="AE1298:AH1298"/>
    <mergeCell ref="AK1298:AN1298"/>
    <mergeCell ref="AQ1298:AT1298"/>
    <mergeCell ref="AW1298:AZ1298"/>
    <mergeCell ref="BC1298:BD1298"/>
    <mergeCell ref="BF1298:BH1298"/>
    <mergeCell ref="BI1298:BJ1298"/>
    <mergeCell ref="BK1298:BM1298"/>
    <mergeCell ref="BN1298:BP1298"/>
    <mergeCell ref="BQ1298:BR1298"/>
    <mergeCell ref="BT1300:BW1300"/>
    <mergeCell ref="D1301:H1301"/>
    <mergeCell ref="I1301:M1301"/>
    <mergeCell ref="N1301:Q1301"/>
    <mergeCell ref="R1301:T1301"/>
    <mergeCell ref="U1301:W1301"/>
    <mergeCell ref="X1301:Y1301"/>
    <mergeCell ref="Z1301:AB1301"/>
    <mergeCell ref="AE1301:AH1301"/>
    <mergeCell ref="AK1301:AN1301"/>
    <mergeCell ref="AQ1301:AT1301"/>
    <mergeCell ref="AW1301:AZ1301"/>
    <mergeCell ref="BC1301:BD1301"/>
    <mergeCell ref="BF1301:BH1301"/>
    <mergeCell ref="BI1301:BJ1301"/>
    <mergeCell ref="BK1301:BM1301"/>
    <mergeCell ref="BN1301:BP1301"/>
    <mergeCell ref="BQ1301:BR1301"/>
    <mergeCell ref="BT1301:BW1301"/>
    <mergeCell ref="D1300:H1300"/>
    <mergeCell ref="I1300:M1300"/>
    <mergeCell ref="N1300:Q1300"/>
    <mergeCell ref="R1300:T1300"/>
    <mergeCell ref="U1300:W1300"/>
    <mergeCell ref="X1300:Y1300"/>
    <mergeCell ref="Z1300:AB1300"/>
    <mergeCell ref="AE1300:AH1300"/>
    <mergeCell ref="AK1300:AN1300"/>
    <mergeCell ref="AQ1300:AT1300"/>
    <mergeCell ref="AW1300:AZ1300"/>
    <mergeCell ref="BC1300:BD1300"/>
    <mergeCell ref="BF1300:BH1300"/>
    <mergeCell ref="BI1300:BJ1300"/>
    <mergeCell ref="BK1300:BM1300"/>
    <mergeCell ref="BN1300:BP1300"/>
    <mergeCell ref="BQ1300:BR1300"/>
    <mergeCell ref="BT1302:BW1302"/>
    <mergeCell ref="D1303:H1303"/>
    <mergeCell ref="I1303:M1303"/>
    <mergeCell ref="N1303:Q1303"/>
    <mergeCell ref="R1303:T1303"/>
    <mergeCell ref="U1303:W1303"/>
    <mergeCell ref="X1303:Y1303"/>
    <mergeCell ref="Z1303:AB1303"/>
    <mergeCell ref="AE1303:AH1303"/>
    <mergeCell ref="AK1303:AN1303"/>
    <mergeCell ref="AQ1303:AT1303"/>
    <mergeCell ref="AW1303:AZ1303"/>
    <mergeCell ref="BC1303:BD1303"/>
    <mergeCell ref="BF1303:BH1303"/>
    <mergeCell ref="BI1303:BJ1303"/>
    <mergeCell ref="BK1303:BM1303"/>
    <mergeCell ref="BN1303:BP1303"/>
    <mergeCell ref="BQ1303:BR1303"/>
    <mergeCell ref="BT1303:BW1303"/>
    <mergeCell ref="D1302:H1302"/>
    <mergeCell ref="I1302:M1302"/>
    <mergeCell ref="N1302:Q1302"/>
    <mergeCell ref="R1302:T1302"/>
    <mergeCell ref="U1302:W1302"/>
    <mergeCell ref="X1302:Y1302"/>
    <mergeCell ref="Z1302:AB1302"/>
    <mergeCell ref="AE1302:AH1302"/>
    <mergeCell ref="AK1302:AN1302"/>
    <mergeCell ref="AQ1302:AT1302"/>
    <mergeCell ref="AW1302:AZ1302"/>
    <mergeCell ref="BC1302:BD1302"/>
    <mergeCell ref="BF1302:BH1302"/>
    <mergeCell ref="BI1302:BJ1302"/>
    <mergeCell ref="BK1302:BM1302"/>
    <mergeCell ref="BN1302:BP1302"/>
    <mergeCell ref="BQ1302:BR1302"/>
    <mergeCell ref="BT1304:BW1304"/>
    <mergeCell ref="D1305:H1305"/>
    <mergeCell ref="I1305:M1305"/>
    <mergeCell ref="N1305:Q1305"/>
    <mergeCell ref="R1305:T1305"/>
    <mergeCell ref="U1305:W1305"/>
    <mergeCell ref="X1305:Y1305"/>
    <mergeCell ref="Z1305:AB1305"/>
    <mergeCell ref="AE1305:AH1305"/>
    <mergeCell ref="AK1305:AN1305"/>
    <mergeCell ref="AQ1305:AT1305"/>
    <mergeCell ref="AW1305:AZ1305"/>
    <mergeCell ref="BC1305:BD1305"/>
    <mergeCell ref="BF1305:BH1305"/>
    <mergeCell ref="BI1305:BJ1305"/>
    <mergeCell ref="BK1305:BM1305"/>
    <mergeCell ref="BN1305:BP1305"/>
    <mergeCell ref="BQ1305:BR1305"/>
    <mergeCell ref="BT1305:BW1305"/>
    <mergeCell ref="D1304:H1304"/>
    <mergeCell ref="I1304:M1304"/>
    <mergeCell ref="N1304:Q1304"/>
    <mergeCell ref="R1304:T1304"/>
    <mergeCell ref="U1304:W1304"/>
    <mergeCell ref="X1304:Y1304"/>
    <mergeCell ref="Z1304:AB1304"/>
    <mergeCell ref="AE1304:AH1304"/>
    <mergeCell ref="AK1304:AN1304"/>
    <mergeCell ref="AQ1304:AT1304"/>
    <mergeCell ref="AW1304:AZ1304"/>
    <mergeCell ref="BC1304:BD1304"/>
    <mergeCell ref="BF1304:BH1304"/>
    <mergeCell ref="BI1304:BJ1304"/>
    <mergeCell ref="BK1304:BM1304"/>
    <mergeCell ref="BN1304:BP1304"/>
    <mergeCell ref="BQ1304:BR1304"/>
    <mergeCell ref="BT1306:BW1306"/>
    <mergeCell ref="D1307:H1307"/>
    <mergeCell ref="I1307:M1307"/>
    <mergeCell ref="N1307:Q1307"/>
    <mergeCell ref="R1307:T1307"/>
    <mergeCell ref="U1307:W1307"/>
    <mergeCell ref="X1307:Y1307"/>
    <mergeCell ref="Z1307:AB1307"/>
    <mergeCell ref="AE1307:AH1307"/>
    <mergeCell ref="AK1307:AN1307"/>
    <mergeCell ref="AQ1307:AT1307"/>
    <mergeCell ref="AW1307:AZ1307"/>
    <mergeCell ref="BC1307:BD1307"/>
    <mergeCell ref="BF1307:BH1307"/>
    <mergeCell ref="BI1307:BJ1307"/>
    <mergeCell ref="BK1307:BM1307"/>
    <mergeCell ref="BN1307:BP1307"/>
    <mergeCell ref="BQ1307:BR1307"/>
    <mergeCell ref="BT1307:BW1307"/>
    <mergeCell ref="D1306:H1306"/>
    <mergeCell ref="I1306:M1306"/>
    <mergeCell ref="N1306:Q1306"/>
    <mergeCell ref="R1306:T1306"/>
    <mergeCell ref="U1306:W1306"/>
    <mergeCell ref="X1306:Y1306"/>
    <mergeCell ref="Z1306:AB1306"/>
    <mergeCell ref="AE1306:AH1306"/>
    <mergeCell ref="AK1306:AN1306"/>
    <mergeCell ref="AQ1306:AT1306"/>
    <mergeCell ref="AW1306:AZ1306"/>
    <mergeCell ref="BC1306:BD1306"/>
    <mergeCell ref="BF1306:BH1306"/>
    <mergeCell ref="BI1306:BJ1306"/>
    <mergeCell ref="BK1306:BM1306"/>
    <mergeCell ref="BN1306:BP1306"/>
    <mergeCell ref="BQ1306:BR1306"/>
    <mergeCell ref="BT1308:BW1308"/>
    <mergeCell ref="D1309:H1309"/>
    <mergeCell ref="I1309:M1309"/>
    <mergeCell ref="N1309:Q1309"/>
    <mergeCell ref="R1309:T1309"/>
    <mergeCell ref="U1309:W1309"/>
    <mergeCell ref="X1309:Y1309"/>
    <mergeCell ref="Z1309:AB1309"/>
    <mergeCell ref="AE1309:AH1309"/>
    <mergeCell ref="AK1309:AN1309"/>
    <mergeCell ref="AQ1309:AT1309"/>
    <mergeCell ref="AW1309:AZ1309"/>
    <mergeCell ref="BC1309:BD1309"/>
    <mergeCell ref="BF1309:BH1309"/>
    <mergeCell ref="BI1309:BJ1309"/>
    <mergeCell ref="BK1309:BM1309"/>
    <mergeCell ref="BN1309:BP1309"/>
    <mergeCell ref="BQ1309:BR1309"/>
    <mergeCell ref="BT1309:BW1309"/>
    <mergeCell ref="D1308:H1308"/>
    <mergeCell ref="I1308:M1308"/>
    <mergeCell ref="N1308:Q1308"/>
    <mergeCell ref="R1308:T1308"/>
    <mergeCell ref="U1308:W1308"/>
    <mergeCell ref="X1308:Y1308"/>
    <mergeCell ref="Z1308:AB1308"/>
    <mergeCell ref="AE1308:AH1308"/>
    <mergeCell ref="AK1308:AN1308"/>
    <mergeCell ref="AQ1308:AT1308"/>
    <mergeCell ref="AW1308:AZ1308"/>
    <mergeCell ref="BC1308:BD1308"/>
    <mergeCell ref="BF1308:BH1308"/>
    <mergeCell ref="BI1308:BJ1308"/>
    <mergeCell ref="BK1308:BM1308"/>
    <mergeCell ref="BN1308:BP1308"/>
    <mergeCell ref="BQ1308:BR1308"/>
    <mergeCell ref="BT1310:BW1310"/>
    <mergeCell ref="D1311:H1311"/>
    <mergeCell ref="I1311:M1311"/>
    <mergeCell ref="N1311:Q1311"/>
    <mergeCell ref="R1311:T1311"/>
    <mergeCell ref="U1311:W1311"/>
    <mergeCell ref="X1311:Y1311"/>
    <mergeCell ref="Z1311:AB1311"/>
    <mergeCell ref="AE1311:AH1311"/>
    <mergeCell ref="AK1311:AN1311"/>
    <mergeCell ref="AQ1311:AT1311"/>
    <mergeCell ref="AW1311:AZ1311"/>
    <mergeCell ref="BC1311:BD1311"/>
    <mergeCell ref="BF1311:BH1311"/>
    <mergeCell ref="BI1311:BJ1311"/>
    <mergeCell ref="BK1311:BM1311"/>
    <mergeCell ref="BN1311:BP1311"/>
    <mergeCell ref="BQ1311:BR1311"/>
    <mergeCell ref="BT1311:BW1311"/>
    <mergeCell ref="D1310:H1310"/>
    <mergeCell ref="I1310:M1310"/>
    <mergeCell ref="N1310:Q1310"/>
    <mergeCell ref="R1310:T1310"/>
    <mergeCell ref="U1310:W1310"/>
    <mergeCell ref="X1310:Y1310"/>
    <mergeCell ref="Z1310:AB1310"/>
    <mergeCell ref="AE1310:AH1310"/>
    <mergeCell ref="AK1310:AN1310"/>
    <mergeCell ref="AQ1310:AT1310"/>
    <mergeCell ref="AW1310:AZ1310"/>
    <mergeCell ref="BC1310:BD1310"/>
    <mergeCell ref="BF1310:BH1310"/>
    <mergeCell ref="BI1310:BJ1310"/>
    <mergeCell ref="BK1310:BM1310"/>
    <mergeCell ref="BN1310:BP1310"/>
    <mergeCell ref="BQ1310:BR1310"/>
    <mergeCell ref="BT1312:BW1312"/>
    <mergeCell ref="D1313:H1313"/>
    <mergeCell ref="I1313:M1313"/>
    <mergeCell ref="N1313:Q1313"/>
    <mergeCell ref="R1313:T1313"/>
    <mergeCell ref="U1313:W1313"/>
    <mergeCell ref="X1313:Y1313"/>
    <mergeCell ref="Z1313:AB1313"/>
    <mergeCell ref="AE1313:AH1313"/>
    <mergeCell ref="AK1313:AN1313"/>
    <mergeCell ref="AQ1313:AT1313"/>
    <mergeCell ref="AW1313:AZ1313"/>
    <mergeCell ref="BC1313:BD1313"/>
    <mergeCell ref="BF1313:BH1313"/>
    <mergeCell ref="BI1313:BJ1313"/>
    <mergeCell ref="BK1313:BM1313"/>
    <mergeCell ref="BN1313:BP1313"/>
    <mergeCell ref="BQ1313:BR1313"/>
    <mergeCell ref="BT1313:BW1313"/>
    <mergeCell ref="D1312:H1312"/>
    <mergeCell ref="I1312:M1312"/>
    <mergeCell ref="N1312:Q1312"/>
    <mergeCell ref="R1312:T1312"/>
    <mergeCell ref="U1312:W1312"/>
    <mergeCell ref="X1312:Y1312"/>
    <mergeCell ref="Z1312:AB1312"/>
    <mergeCell ref="AE1312:AH1312"/>
    <mergeCell ref="AK1312:AN1312"/>
    <mergeCell ref="AQ1312:AT1312"/>
    <mergeCell ref="AW1312:AZ1312"/>
    <mergeCell ref="BC1312:BD1312"/>
    <mergeCell ref="BF1312:BH1312"/>
    <mergeCell ref="BI1312:BJ1312"/>
    <mergeCell ref="BK1312:BM1312"/>
    <mergeCell ref="BN1312:BP1312"/>
    <mergeCell ref="BQ1312:BR1312"/>
    <mergeCell ref="BT1314:BW1314"/>
    <mergeCell ref="B1315:BW1315"/>
    <mergeCell ref="B1316:BI1316"/>
    <mergeCell ref="BJ1316:BW1317"/>
    <mergeCell ref="B1317:C1317"/>
    <mergeCell ref="D1317:E1317"/>
    <mergeCell ref="F1317:I1317"/>
    <mergeCell ref="J1317:M1317"/>
    <mergeCell ref="N1317:O1317"/>
    <mergeCell ref="P1317:Q1317"/>
    <mergeCell ref="R1317:U1317"/>
    <mergeCell ref="V1317:Y1317"/>
    <mergeCell ref="Z1317:AA1317"/>
    <mergeCell ref="AB1317:AC1317"/>
    <mergeCell ref="AD1317:AG1317"/>
    <mergeCell ref="AH1317:AK1317"/>
    <mergeCell ref="AL1317:AM1317"/>
    <mergeCell ref="AN1317:AO1317"/>
    <mergeCell ref="AP1317:AS1317"/>
    <mergeCell ref="AT1317:AW1317"/>
    <mergeCell ref="AX1317:AY1317"/>
    <mergeCell ref="AZ1317:BA1317"/>
    <mergeCell ref="BB1317:BE1317"/>
    <mergeCell ref="BF1317:BI1317"/>
    <mergeCell ref="D1314:H1314"/>
    <mergeCell ref="I1314:M1314"/>
    <mergeCell ref="N1314:Q1314"/>
    <mergeCell ref="R1314:T1314"/>
    <mergeCell ref="U1314:W1314"/>
    <mergeCell ref="X1314:Y1314"/>
    <mergeCell ref="Z1314:AB1314"/>
    <mergeCell ref="AE1314:AH1314"/>
    <mergeCell ref="AK1314:AN1314"/>
    <mergeCell ref="AQ1314:AT1314"/>
    <mergeCell ref="AW1314:AZ1314"/>
    <mergeCell ref="BC1314:BD1314"/>
    <mergeCell ref="BF1314:BH1314"/>
    <mergeCell ref="BI1314:BJ1314"/>
    <mergeCell ref="BK1314:BM1314"/>
    <mergeCell ref="BN1314:BP1314"/>
    <mergeCell ref="BQ1314:BR1314"/>
    <mergeCell ref="AZ1318:BA1318"/>
    <mergeCell ref="BB1318:BE1318"/>
    <mergeCell ref="BF1318:BI1318"/>
    <mergeCell ref="BJ1318:BS1318"/>
    <mergeCell ref="BT1318:BW1318"/>
    <mergeCell ref="B1319:C1319"/>
    <mergeCell ref="D1319:E1319"/>
    <mergeCell ref="F1319:I1319"/>
    <mergeCell ref="J1319:M1319"/>
    <mergeCell ref="N1319:O1319"/>
    <mergeCell ref="P1319:Q1319"/>
    <mergeCell ref="R1319:U1319"/>
    <mergeCell ref="V1319:Y1319"/>
    <mergeCell ref="Z1319:AA1319"/>
    <mergeCell ref="AB1319:AC1319"/>
    <mergeCell ref="AD1319:AG1319"/>
    <mergeCell ref="AH1319:AK1319"/>
    <mergeCell ref="AL1319:AM1319"/>
    <mergeCell ref="AN1319:AO1319"/>
    <mergeCell ref="AP1319:AS1319"/>
    <mergeCell ref="AT1319:AW1319"/>
    <mergeCell ref="AX1319:AY1319"/>
    <mergeCell ref="AZ1319:BA1319"/>
    <mergeCell ref="BB1319:BE1319"/>
    <mergeCell ref="BF1319:BI1319"/>
    <mergeCell ref="BJ1319:BS1319"/>
    <mergeCell ref="BT1319:BW1319"/>
    <mergeCell ref="B1318:C1318"/>
    <mergeCell ref="D1318:E1318"/>
    <mergeCell ref="F1318:I1318"/>
    <mergeCell ref="J1318:M1318"/>
    <mergeCell ref="N1318:O1318"/>
    <mergeCell ref="P1318:Q1318"/>
    <mergeCell ref="R1318:U1318"/>
    <mergeCell ref="V1318:Y1318"/>
    <mergeCell ref="Z1318:AA1318"/>
    <mergeCell ref="AB1318:AC1318"/>
    <mergeCell ref="AD1318:AG1318"/>
    <mergeCell ref="AH1318:AK1318"/>
    <mergeCell ref="AL1318:AM1318"/>
    <mergeCell ref="AN1318:AO1318"/>
    <mergeCell ref="AP1318:AS1318"/>
    <mergeCell ref="AT1318:AW1318"/>
    <mergeCell ref="AX1318:AY1318"/>
    <mergeCell ref="AZ1320:BA1320"/>
    <mergeCell ref="BB1320:BE1320"/>
    <mergeCell ref="BF1320:BI1320"/>
    <mergeCell ref="BJ1320:BS1320"/>
    <mergeCell ref="BT1320:BW1320"/>
    <mergeCell ref="B1321:C1321"/>
    <mergeCell ref="D1321:E1321"/>
    <mergeCell ref="F1321:I1321"/>
    <mergeCell ref="J1321:M1321"/>
    <mergeCell ref="N1321:O1321"/>
    <mergeCell ref="P1321:Q1321"/>
    <mergeCell ref="R1321:U1321"/>
    <mergeCell ref="V1321:Y1321"/>
    <mergeCell ref="Z1321:AA1321"/>
    <mergeCell ref="AB1321:AC1321"/>
    <mergeCell ref="AD1321:AG1321"/>
    <mergeCell ref="AH1321:AK1321"/>
    <mergeCell ref="AL1321:AM1321"/>
    <mergeCell ref="AN1321:AO1321"/>
    <mergeCell ref="AP1321:AS1321"/>
    <mergeCell ref="AT1321:AW1321"/>
    <mergeCell ref="AX1321:AY1321"/>
    <mergeCell ref="AZ1321:BA1321"/>
    <mergeCell ref="BB1321:BE1321"/>
    <mergeCell ref="BF1321:BI1321"/>
    <mergeCell ref="BJ1321:BS1321"/>
    <mergeCell ref="BT1321:BW1321"/>
    <mergeCell ref="B1320:C1320"/>
    <mergeCell ref="D1320:E1320"/>
    <mergeCell ref="F1320:I1320"/>
    <mergeCell ref="J1320:M1320"/>
    <mergeCell ref="N1320:O1320"/>
    <mergeCell ref="P1320:Q1320"/>
    <mergeCell ref="R1320:U1320"/>
    <mergeCell ref="V1320:Y1320"/>
    <mergeCell ref="Z1320:AA1320"/>
    <mergeCell ref="AB1320:AC1320"/>
    <mergeCell ref="AD1320:AG1320"/>
    <mergeCell ref="AH1320:AK1320"/>
    <mergeCell ref="AL1320:AM1320"/>
    <mergeCell ref="AN1320:AO1320"/>
    <mergeCell ref="AP1320:AS1320"/>
    <mergeCell ref="AT1320:AW1320"/>
    <mergeCell ref="AX1320:AY1320"/>
    <mergeCell ref="AB1324:AC1324"/>
    <mergeCell ref="AD1324:AG1324"/>
    <mergeCell ref="AH1324:AK1324"/>
    <mergeCell ref="AL1324:AM1324"/>
    <mergeCell ref="AN1324:AO1324"/>
    <mergeCell ref="AP1324:AS1324"/>
    <mergeCell ref="AT1324:AW1324"/>
    <mergeCell ref="AX1324:AY1324"/>
    <mergeCell ref="AZ1322:BA1322"/>
    <mergeCell ref="BB1322:BE1322"/>
    <mergeCell ref="BF1322:BI1322"/>
    <mergeCell ref="BJ1322:BS1322"/>
    <mergeCell ref="BT1322:BU1322"/>
    <mergeCell ref="BV1322:BW1322"/>
    <mergeCell ref="B1323:C1323"/>
    <mergeCell ref="D1323:E1323"/>
    <mergeCell ref="F1323:I1323"/>
    <mergeCell ref="J1323:M1323"/>
    <mergeCell ref="N1323:O1323"/>
    <mergeCell ref="P1323:Q1323"/>
    <mergeCell ref="R1323:U1323"/>
    <mergeCell ref="V1323:Y1323"/>
    <mergeCell ref="Z1323:AA1323"/>
    <mergeCell ref="AB1323:AC1323"/>
    <mergeCell ref="AD1323:AG1323"/>
    <mergeCell ref="AH1323:AK1323"/>
    <mergeCell ref="AL1323:AM1323"/>
    <mergeCell ref="AN1323:AO1323"/>
    <mergeCell ref="AP1323:AS1323"/>
    <mergeCell ref="AT1323:AW1323"/>
    <mergeCell ref="AX1323:AY1323"/>
    <mergeCell ref="AZ1323:BA1323"/>
    <mergeCell ref="BB1323:BE1323"/>
    <mergeCell ref="BF1323:BI1323"/>
    <mergeCell ref="BJ1323:BS1323"/>
    <mergeCell ref="BT1323:BW1323"/>
    <mergeCell ref="B1322:C1322"/>
    <mergeCell ref="D1322:E1322"/>
    <mergeCell ref="F1322:I1322"/>
    <mergeCell ref="J1322:M1322"/>
    <mergeCell ref="N1322:O1322"/>
    <mergeCell ref="P1322:Q1322"/>
    <mergeCell ref="R1322:U1322"/>
    <mergeCell ref="V1322:Y1322"/>
    <mergeCell ref="Z1322:AA1322"/>
    <mergeCell ref="AB1322:AC1322"/>
    <mergeCell ref="AD1322:AG1322"/>
    <mergeCell ref="AH1322:AK1322"/>
    <mergeCell ref="AL1322:AM1322"/>
    <mergeCell ref="AN1322:AO1322"/>
    <mergeCell ref="AP1322:AS1322"/>
    <mergeCell ref="AT1322:AW1322"/>
    <mergeCell ref="AX1322:AY1322"/>
    <mergeCell ref="B1329:C1333"/>
    <mergeCell ref="D1329:Q1329"/>
    <mergeCell ref="R1329:AB1329"/>
    <mergeCell ref="AC1329:BE1329"/>
    <mergeCell ref="BF1329:BM1329"/>
    <mergeCell ref="BN1329:BP1334"/>
    <mergeCell ref="BQ1329:BR1334"/>
    <mergeCell ref="BS1329:BW1329"/>
    <mergeCell ref="D1330:H1333"/>
    <mergeCell ref="I1330:M1333"/>
    <mergeCell ref="N1330:Q1333"/>
    <mergeCell ref="R1330:T1333"/>
    <mergeCell ref="U1330:W1333"/>
    <mergeCell ref="X1330:Y1333"/>
    <mergeCell ref="Z1330:AB1333"/>
    <mergeCell ref="AC1330:AH1330"/>
    <mergeCell ref="AI1330:AN1330"/>
    <mergeCell ref="AO1330:AT1330"/>
    <mergeCell ref="AU1330:AZ1330"/>
    <mergeCell ref="BA1330:BD1330"/>
    <mergeCell ref="BE1330:BE1334"/>
    <mergeCell ref="BF1330:BH1333"/>
    <mergeCell ref="BI1330:BM1333"/>
    <mergeCell ref="BS1330:BS1333"/>
    <mergeCell ref="BT1330:BW1333"/>
    <mergeCell ref="AC1331:AC1334"/>
    <mergeCell ref="AD1331:AD1334"/>
    <mergeCell ref="AE1331:AH1334"/>
    <mergeCell ref="AI1331:AI1334"/>
    <mergeCell ref="AJ1331:AJ1334"/>
    <mergeCell ref="AK1331:AN1334"/>
    <mergeCell ref="AO1331:AO1334"/>
    <mergeCell ref="AZ1324:BA1324"/>
    <mergeCell ref="BB1324:BE1324"/>
    <mergeCell ref="BF1324:BI1324"/>
    <mergeCell ref="BJ1324:BS1324"/>
    <mergeCell ref="BT1324:BW1324"/>
    <mergeCell ref="B1326:E1326"/>
    <mergeCell ref="F1326:G1326"/>
    <mergeCell ref="H1326:I1326"/>
    <mergeCell ref="J1326:AF1326"/>
    <mergeCell ref="AG1326:AP1326"/>
    <mergeCell ref="AQ1326:BG1326"/>
    <mergeCell ref="BH1326:BN1326"/>
    <mergeCell ref="BO1326:BS1326"/>
    <mergeCell ref="BT1326:BW1326"/>
    <mergeCell ref="B1327:E1327"/>
    <mergeCell ref="F1327:G1327"/>
    <mergeCell ref="H1327:I1327"/>
    <mergeCell ref="J1327:AF1327"/>
    <mergeCell ref="AG1327:AP1327"/>
    <mergeCell ref="AQ1327:BG1327"/>
    <mergeCell ref="BH1327:BN1327"/>
    <mergeCell ref="BO1327:BS1327"/>
    <mergeCell ref="BT1327:BW1327"/>
    <mergeCell ref="B1324:C1324"/>
    <mergeCell ref="D1324:E1324"/>
    <mergeCell ref="F1324:I1324"/>
    <mergeCell ref="J1324:M1324"/>
    <mergeCell ref="N1324:O1324"/>
    <mergeCell ref="P1324:Q1324"/>
    <mergeCell ref="R1324:U1324"/>
    <mergeCell ref="V1324:Y1324"/>
    <mergeCell ref="Z1324:AA1324"/>
    <mergeCell ref="BK1334:BM1334"/>
    <mergeCell ref="BT1334:BW1334"/>
    <mergeCell ref="D1335:H1335"/>
    <mergeCell ref="I1335:M1335"/>
    <mergeCell ref="N1335:Q1335"/>
    <mergeCell ref="R1335:T1335"/>
    <mergeCell ref="U1335:W1335"/>
    <mergeCell ref="X1335:Y1335"/>
    <mergeCell ref="Z1335:AB1335"/>
    <mergeCell ref="AE1335:AH1335"/>
    <mergeCell ref="AK1335:AN1335"/>
    <mergeCell ref="AQ1335:AT1335"/>
    <mergeCell ref="AW1335:AZ1335"/>
    <mergeCell ref="BC1335:BD1335"/>
    <mergeCell ref="BF1335:BH1335"/>
    <mergeCell ref="BI1335:BJ1335"/>
    <mergeCell ref="BK1335:BM1335"/>
    <mergeCell ref="BN1335:BP1335"/>
    <mergeCell ref="BQ1335:BR1335"/>
    <mergeCell ref="BT1335:BW1335"/>
    <mergeCell ref="AP1331:AP1334"/>
    <mergeCell ref="AQ1331:AT1334"/>
    <mergeCell ref="AU1331:AU1334"/>
    <mergeCell ref="AV1331:AV1334"/>
    <mergeCell ref="AW1331:AZ1334"/>
    <mergeCell ref="BA1331:BA1334"/>
    <mergeCell ref="BB1331:BB1334"/>
    <mergeCell ref="BC1331:BD1334"/>
    <mergeCell ref="D1334:H1334"/>
    <mergeCell ref="I1334:M1334"/>
    <mergeCell ref="N1334:Q1334"/>
    <mergeCell ref="R1334:T1334"/>
    <mergeCell ref="U1334:W1334"/>
    <mergeCell ref="X1334:Y1334"/>
    <mergeCell ref="Z1334:AB1334"/>
    <mergeCell ref="BF1334:BH1334"/>
    <mergeCell ref="BI1334:BJ1334"/>
    <mergeCell ref="BT1336:BW1336"/>
    <mergeCell ref="D1337:H1337"/>
    <mergeCell ref="I1337:M1337"/>
    <mergeCell ref="N1337:Q1337"/>
    <mergeCell ref="R1337:T1337"/>
    <mergeCell ref="U1337:W1337"/>
    <mergeCell ref="X1337:Y1337"/>
    <mergeCell ref="Z1337:AB1337"/>
    <mergeCell ref="AE1337:AH1337"/>
    <mergeCell ref="AK1337:AN1337"/>
    <mergeCell ref="AQ1337:AT1337"/>
    <mergeCell ref="AW1337:AZ1337"/>
    <mergeCell ref="BC1337:BD1337"/>
    <mergeCell ref="BF1337:BH1337"/>
    <mergeCell ref="BI1337:BJ1337"/>
    <mergeCell ref="BK1337:BM1337"/>
    <mergeCell ref="BN1337:BP1337"/>
    <mergeCell ref="BQ1337:BR1337"/>
    <mergeCell ref="BT1337:BW1337"/>
    <mergeCell ref="D1336:H1336"/>
    <mergeCell ref="I1336:M1336"/>
    <mergeCell ref="N1336:Q1336"/>
    <mergeCell ref="R1336:T1336"/>
    <mergeCell ref="U1336:W1336"/>
    <mergeCell ref="X1336:Y1336"/>
    <mergeCell ref="Z1336:AB1336"/>
    <mergeCell ref="AE1336:AH1336"/>
    <mergeCell ref="AK1336:AN1336"/>
    <mergeCell ref="AQ1336:AT1336"/>
    <mergeCell ref="AW1336:AZ1336"/>
    <mergeCell ref="BC1336:BD1336"/>
    <mergeCell ref="BF1336:BH1336"/>
    <mergeCell ref="BI1336:BJ1336"/>
    <mergeCell ref="BK1336:BM1336"/>
    <mergeCell ref="BN1336:BP1336"/>
    <mergeCell ref="BQ1336:BR1336"/>
    <mergeCell ref="BT1338:BW1338"/>
    <mergeCell ref="D1339:H1339"/>
    <mergeCell ref="I1339:M1339"/>
    <mergeCell ref="N1339:Q1339"/>
    <mergeCell ref="R1339:T1339"/>
    <mergeCell ref="U1339:W1339"/>
    <mergeCell ref="X1339:Y1339"/>
    <mergeCell ref="Z1339:AB1339"/>
    <mergeCell ref="AE1339:AH1339"/>
    <mergeCell ref="AK1339:AN1339"/>
    <mergeCell ref="AQ1339:AT1339"/>
    <mergeCell ref="AW1339:AZ1339"/>
    <mergeCell ref="BC1339:BD1339"/>
    <mergeCell ref="BF1339:BH1339"/>
    <mergeCell ref="BI1339:BJ1339"/>
    <mergeCell ref="BK1339:BM1339"/>
    <mergeCell ref="BN1339:BP1339"/>
    <mergeCell ref="BQ1339:BR1339"/>
    <mergeCell ref="BT1339:BW1339"/>
    <mergeCell ref="D1338:H1338"/>
    <mergeCell ref="I1338:M1338"/>
    <mergeCell ref="N1338:Q1338"/>
    <mergeCell ref="R1338:T1338"/>
    <mergeCell ref="U1338:W1338"/>
    <mergeCell ref="X1338:Y1338"/>
    <mergeCell ref="Z1338:AB1338"/>
    <mergeCell ref="AE1338:AH1338"/>
    <mergeCell ref="AK1338:AN1338"/>
    <mergeCell ref="AQ1338:AT1338"/>
    <mergeCell ref="AW1338:AZ1338"/>
    <mergeCell ref="BC1338:BD1338"/>
    <mergeCell ref="BF1338:BH1338"/>
    <mergeCell ref="BI1338:BJ1338"/>
    <mergeCell ref="BK1338:BM1338"/>
    <mergeCell ref="BN1338:BP1338"/>
    <mergeCell ref="BQ1338:BR1338"/>
    <mergeCell ref="BT1340:BW1340"/>
    <mergeCell ref="D1341:H1341"/>
    <mergeCell ref="I1341:M1341"/>
    <mergeCell ref="N1341:Q1341"/>
    <mergeCell ref="R1341:T1341"/>
    <mergeCell ref="U1341:W1341"/>
    <mergeCell ref="X1341:Y1341"/>
    <mergeCell ref="Z1341:AB1341"/>
    <mergeCell ref="AE1341:AH1341"/>
    <mergeCell ref="AK1341:AN1341"/>
    <mergeCell ref="AQ1341:AT1341"/>
    <mergeCell ref="AW1341:AZ1341"/>
    <mergeCell ref="BC1341:BD1341"/>
    <mergeCell ref="BF1341:BH1341"/>
    <mergeCell ref="BI1341:BJ1341"/>
    <mergeCell ref="BK1341:BM1341"/>
    <mergeCell ref="BN1341:BP1341"/>
    <mergeCell ref="BQ1341:BR1341"/>
    <mergeCell ref="BT1341:BW1341"/>
    <mergeCell ref="D1340:H1340"/>
    <mergeCell ref="I1340:M1340"/>
    <mergeCell ref="N1340:Q1340"/>
    <mergeCell ref="R1340:T1340"/>
    <mergeCell ref="U1340:W1340"/>
    <mergeCell ref="X1340:Y1340"/>
    <mergeCell ref="Z1340:AB1340"/>
    <mergeCell ref="AE1340:AH1340"/>
    <mergeCell ref="AK1340:AN1340"/>
    <mergeCell ref="AQ1340:AT1340"/>
    <mergeCell ref="AW1340:AZ1340"/>
    <mergeCell ref="BC1340:BD1340"/>
    <mergeCell ref="BF1340:BH1340"/>
    <mergeCell ref="BI1340:BJ1340"/>
    <mergeCell ref="BK1340:BM1340"/>
    <mergeCell ref="BN1340:BP1340"/>
    <mergeCell ref="BQ1340:BR1340"/>
    <mergeCell ref="BT1342:BW1342"/>
    <mergeCell ref="D1343:H1343"/>
    <mergeCell ref="I1343:M1343"/>
    <mergeCell ref="N1343:Q1343"/>
    <mergeCell ref="R1343:T1343"/>
    <mergeCell ref="U1343:W1343"/>
    <mergeCell ref="X1343:Y1343"/>
    <mergeCell ref="Z1343:AB1343"/>
    <mergeCell ref="AE1343:AH1343"/>
    <mergeCell ref="AK1343:AN1343"/>
    <mergeCell ref="AQ1343:AT1343"/>
    <mergeCell ref="AW1343:AZ1343"/>
    <mergeCell ref="BC1343:BD1343"/>
    <mergeCell ref="BF1343:BH1343"/>
    <mergeCell ref="BI1343:BJ1343"/>
    <mergeCell ref="BK1343:BM1343"/>
    <mergeCell ref="BN1343:BP1343"/>
    <mergeCell ref="BQ1343:BR1343"/>
    <mergeCell ref="BT1343:BW1343"/>
    <mergeCell ref="D1342:H1342"/>
    <mergeCell ref="I1342:M1342"/>
    <mergeCell ref="N1342:Q1342"/>
    <mergeCell ref="R1342:T1342"/>
    <mergeCell ref="U1342:W1342"/>
    <mergeCell ref="X1342:Y1342"/>
    <mergeCell ref="Z1342:AB1342"/>
    <mergeCell ref="AE1342:AH1342"/>
    <mergeCell ref="AK1342:AN1342"/>
    <mergeCell ref="AQ1342:AT1342"/>
    <mergeCell ref="AW1342:AZ1342"/>
    <mergeCell ref="BC1342:BD1342"/>
    <mergeCell ref="BF1342:BH1342"/>
    <mergeCell ref="BI1342:BJ1342"/>
    <mergeCell ref="BK1342:BM1342"/>
    <mergeCell ref="BN1342:BP1342"/>
    <mergeCell ref="BQ1342:BR1342"/>
    <mergeCell ref="BT1344:BW1344"/>
    <mergeCell ref="D1345:H1345"/>
    <mergeCell ref="I1345:M1345"/>
    <mergeCell ref="N1345:Q1345"/>
    <mergeCell ref="R1345:T1345"/>
    <mergeCell ref="U1345:W1345"/>
    <mergeCell ref="X1345:Y1345"/>
    <mergeCell ref="Z1345:AB1345"/>
    <mergeCell ref="AE1345:AH1345"/>
    <mergeCell ref="AK1345:AN1345"/>
    <mergeCell ref="AQ1345:AT1345"/>
    <mergeCell ref="AW1345:AZ1345"/>
    <mergeCell ref="BC1345:BD1345"/>
    <mergeCell ref="BF1345:BH1345"/>
    <mergeCell ref="BI1345:BJ1345"/>
    <mergeCell ref="BK1345:BM1345"/>
    <mergeCell ref="BN1345:BP1345"/>
    <mergeCell ref="BQ1345:BR1345"/>
    <mergeCell ref="BT1345:BW1345"/>
    <mergeCell ref="D1344:H1344"/>
    <mergeCell ref="I1344:M1344"/>
    <mergeCell ref="N1344:Q1344"/>
    <mergeCell ref="R1344:T1344"/>
    <mergeCell ref="U1344:W1344"/>
    <mergeCell ref="X1344:Y1344"/>
    <mergeCell ref="Z1344:AB1344"/>
    <mergeCell ref="AE1344:AH1344"/>
    <mergeCell ref="AK1344:AN1344"/>
    <mergeCell ref="AQ1344:AT1344"/>
    <mergeCell ref="AW1344:AZ1344"/>
    <mergeCell ref="BC1344:BD1344"/>
    <mergeCell ref="BF1344:BH1344"/>
    <mergeCell ref="BI1344:BJ1344"/>
    <mergeCell ref="BK1344:BM1344"/>
    <mergeCell ref="BN1344:BP1344"/>
    <mergeCell ref="BQ1344:BR1344"/>
    <mergeCell ref="BT1346:BW1346"/>
    <mergeCell ref="D1347:H1347"/>
    <mergeCell ref="I1347:M1347"/>
    <mergeCell ref="N1347:Q1347"/>
    <mergeCell ref="R1347:T1347"/>
    <mergeCell ref="U1347:W1347"/>
    <mergeCell ref="X1347:Y1347"/>
    <mergeCell ref="Z1347:AB1347"/>
    <mergeCell ref="AE1347:AH1347"/>
    <mergeCell ref="AK1347:AN1347"/>
    <mergeCell ref="AQ1347:AT1347"/>
    <mergeCell ref="AW1347:AZ1347"/>
    <mergeCell ref="BC1347:BD1347"/>
    <mergeCell ref="BF1347:BH1347"/>
    <mergeCell ref="BI1347:BJ1347"/>
    <mergeCell ref="BK1347:BM1347"/>
    <mergeCell ref="BN1347:BP1347"/>
    <mergeCell ref="BQ1347:BR1347"/>
    <mergeCell ref="BT1347:BW1347"/>
    <mergeCell ref="D1346:H1346"/>
    <mergeCell ref="I1346:M1346"/>
    <mergeCell ref="N1346:Q1346"/>
    <mergeCell ref="R1346:T1346"/>
    <mergeCell ref="U1346:W1346"/>
    <mergeCell ref="X1346:Y1346"/>
    <mergeCell ref="Z1346:AB1346"/>
    <mergeCell ref="AE1346:AH1346"/>
    <mergeCell ref="AK1346:AN1346"/>
    <mergeCell ref="AQ1346:AT1346"/>
    <mergeCell ref="AW1346:AZ1346"/>
    <mergeCell ref="BC1346:BD1346"/>
    <mergeCell ref="BF1346:BH1346"/>
    <mergeCell ref="BI1346:BJ1346"/>
    <mergeCell ref="BK1346:BM1346"/>
    <mergeCell ref="BN1346:BP1346"/>
    <mergeCell ref="BQ1346:BR1346"/>
    <mergeCell ref="BT1348:BW1348"/>
    <mergeCell ref="D1349:H1349"/>
    <mergeCell ref="I1349:M1349"/>
    <mergeCell ref="N1349:Q1349"/>
    <mergeCell ref="R1349:T1349"/>
    <mergeCell ref="U1349:W1349"/>
    <mergeCell ref="X1349:Y1349"/>
    <mergeCell ref="Z1349:AB1349"/>
    <mergeCell ref="AE1349:AH1349"/>
    <mergeCell ref="AK1349:AN1349"/>
    <mergeCell ref="AQ1349:AT1349"/>
    <mergeCell ref="AW1349:AZ1349"/>
    <mergeCell ref="BC1349:BD1349"/>
    <mergeCell ref="BF1349:BH1349"/>
    <mergeCell ref="BI1349:BJ1349"/>
    <mergeCell ref="BK1349:BM1349"/>
    <mergeCell ref="BN1349:BP1349"/>
    <mergeCell ref="BQ1349:BR1349"/>
    <mergeCell ref="BT1349:BW1349"/>
    <mergeCell ref="D1348:H1348"/>
    <mergeCell ref="I1348:M1348"/>
    <mergeCell ref="N1348:Q1348"/>
    <mergeCell ref="R1348:T1348"/>
    <mergeCell ref="U1348:W1348"/>
    <mergeCell ref="X1348:Y1348"/>
    <mergeCell ref="Z1348:AB1348"/>
    <mergeCell ref="AE1348:AH1348"/>
    <mergeCell ref="AK1348:AN1348"/>
    <mergeCell ref="AQ1348:AT1348"/>
    <mergeCell ref="AW1348:AZ1348"/>
    <mergeCell ref="BC1348:BD1348"/>
    <mergeCell ref="BF1348:BH1348"/>
    <mergeCell ref="BI1348:BJ1348"/>
    <mergeCell ref="BK1348:BM1348"/>
    <mergeCell ref="BN1348:BP1348"/>
    <mergeCell ref="BQ1348:BR1348"/>
    <mergeCell ref="BT1350:BW1350"/>
    <mergeCell ref="D1351:H1351"/>
    <mergeCell ref="I1351:M1351"/>
    <mergeCell ref="N1351:Q1351"/>
    <mergeCell ref="R1351:T1351"/>
    <mergeCell ref="U1351:W1351"/>
    <mergeCell ref="X1351:Y1351"/>
    <mergeCell ref="Z1351:AB1351"/>
    <mergeCell ref="AE1351:AH1351"/>
    <mergeCell ref="AK1351:AN1351"/>
    <mergeCell ref="AQ1351:AT1351"/>
    <mergeCell ref="AW1351:AZ1351"/>
    <mergeCell ref="BC1351:BD1351"/>
    <mergeCell ref="BF1351:BH1351"/>
    <mergeCell ref="BI1351:BJ1351"/>
    <mergeCell ref="BK1351:BM1351"/>
    <mergeCell ref="BN1351:BP1351"/>
    <mergeCell ref="BQ1351:BR1351"/>
    <mergeCell ref="BT1351:BW1351"/>
    <mergeCell ref="D1350:H1350"/>
    <mergeCell ref="I1350:M1350"/>
    <mergeCell ref="N1350:Q1350"/>
    <mergeCell ref="R1350:T1350"/>
    <mergeCell ref="U1350:W1350"/>
    <mergeCell ref="X1350:Y1350"/>
    <mergeCell ref="Z1350:AB1350"/>
    <mergeCell ref="AE1350:AH1350"/>
    <mergeCell ref="AK1350:AN1350"/>
    <mergeCell ref="AQ1350:AT1350"/>
    <mergeCell ref="AW1350:AZ1350"/>
    <mergeCell ref="BC1350:BD1350"/>
    <mergeCell ref="BF1350:BH1350"/>
    <mergeCell ref="BI1350:BJ1350"/>
    <mergeCell ref="BK1350:BM1350"/>
    <mergeCell ref="BN1350:BP1350"/>
    <mergeCell ref="BQ1350:BR1350"/>
    <mergeCell ref="BT1352:BW1352"/>
    <mergeCell ref="D1353:H1353"/>
    <mergeCell ref="I1353:M1353"/>
    <mergeCell ref="N1353:Q1353"/>
    <mergeCell ref="R1353:T1353"/>
    <mergeCell ref="U1353:W1353"/>
    <mergeCell ref="X1353:Y1353"/>
    <mergeCell ref="Z1353:AB1353"/>
    <mergeCell ref="AE1353:AH1353"/>
    <mergeCell ref="AK1353:AN1353"/>
    <mergeCell ref="AQ1353:AT1353"/>
    <mergeCell ref="AW1353:AZ1353"/>
    <mergeCell ref="BC1353:BD1353"/>
    <mergeCell ref="BF1353:BH1353"/>
    <mergeCell ref="BI1353:BJ1353"/>
    <mergeCell ref="BK1353:BM1353"/>
    <mergeCell ref="BN1353:BP1353"/>
    <mergeCell ref="BQ1353:BR1353"/>
    <mergeCell ref="BT1353:BW1353"/>
    <mergeCell ref="D1352:H1352"/>
    <mergeCell ref="I1352:M1352"/>
    <mergeCell ref="N1352:Q1352"/>
    <mergeCell ref="R1352:T1352"/>
    <mergeCell ref="U1352:W1352"/>
    <mergeCell ref="X1352:Y1352"/>
    <mergeCell ref="Z1352:AB1352"/>
    <mergeCell ref="AE1352:AH1352"/>
    <mergeCell ref="AK1352:AN1352"/>
    <mergeCell ref="AQ1352:AT1352"/>
    <mergeCell ref="AW1352:AZ1352"/>
    <mergeCell ref="BC1352:BD1352"/>
    <mergeCell ref="BF1352:BH1352"/>
    <mergeCell ref="BI1352:BJ1352"/>
    <mergeCell ref="BK1352:BM1352"/>
    <mergeCell ref="BN1352:BP1352"/>
    <mergeCell ref="BQ1352:BR1352"/>
    <mergeCell ref="BT1354:BW1354"/>
    <mergeCell ref="D1355:H1355"/>
    <mergeCell ref="I1355:M1355"/>
    <mergeCell ref="N1355:Q1355"/>
    <mergeCell ref="R1355:T1355"/>
    <mergeCell ref="U1355:W1355"/>
    <mergeCell ref="X1355:Y1355"/>
    <mergeCell ref="Z1355:AB1355"/>
    <mergeCell ref="AE1355:AH1355"/>
    <mergeCell ref="AK1355:AN1355"/>
    <mergeCell ref="AQ1355:AT1355"/>
    <mergeCell ref="AW1355:AZ1355"/>
    <mergeCell ref="BC1355:BD1355"/>
    <mergeCell ref="BF1355:BH1355"/>
    <mergeCell ref="BI1355:BJ1355"/>
    <mergeCell ref="BK1355:BM1355"/>
    <mergeCell ref="BN1355:BP1355"/>
    <mergeCell ref="BQ1355:BR1355"/>
    <mergeCell ref="BT1355:BW1355"/>
    <mergeCell ref="D1354:H1354"/>
    <mergeCell ref="I1354:M1354"/>
    <mergeCell ref="N1354:Q1354"/>
    <mergeCell ref="R1354:T1354"/>
    <mergeCell ref="U1354:W1354"/>
    <mergeCell ref="X1354:Y1354"/>
    <mergeCell ref="Z1354:AB1354"/>
    <mergeCell ref="AE1354:AH1354"/>
    <mergeCell ref="AK1354:AN1354"/>
    <mergeCell ref="AQ1354:AT1354"/>
    <mergeCell ref="AW1354:AZ1354"/>
    <mergeCell ref="BC1354:BD1354"/>
    <mergeCell ref="BF1354:BH1354"/>
    <mergeCell ref="BI1354:BJ1354"/>
    <mergeCell ref="BK1354:BM1354"/>
    <mergeCell ref="BN1354:BP1354"/>
    <mergeCell ref="BQ1354:BR1354"/>
    <mergeCell ref="BT1356:BW1356"/>
    <mergeCell ref="D1357:H1357"/>
    <mergeCell ref="I1357:M1357"/>
    <mergeCell ref="N1357:Q1357"/>
    <mergeCell ref="R1357:T1357"/>
    <mergeCell ref="U1357:W1357"/>
    <mergeCell ref="X1357:Y1357"/>
    <mergeCell ref="Z1357:AB1357"/>
    <mergeCell ref="AE1357:AH1357"/>
    <mergeCell ref="AK1357:AN1357"/>
    <mergeCell ref="AQ1357:AT1357"/>
    <mergeCell ref="AW1357:AZ1357"/>
    <mergeCell ref="BC1357:BD1357"/>
    <mergeCell ref="BF1357:BH1357"/>
    <mergeCell ref="BI1357:BJ1357"/>
    <mergeCell ref="BK1357:BM1357"/>
    <mergeCell ref="BN1357:BP1357"/>
    <mergeCell ref="BQ1357:BR1357"/>
    <mergeCell ref="BT1357:BW1357"/>
    <mergeCell ref="D1356:H1356"/>
    <mergeCell ref="I1356:M1356"/>
    <mergeCell ref="N1356:Q1356"/>
    <mergeCell ref="R1356:T1356"/>
    <mergeCell ref="U1356:W1356"/>
    <mergeCell ref="X1356:Y1356"/>
    <mergeCell ref="Z1356:AB1356"/>
    <mergeCell ref="AE1356:AH1356"/>
    <mergeCell ref="AK1356:AN1356"/>
    <mergeCell ref="AQ1356:AT1356"/>
    <mergeCell ref="AW1356:AZ1356"/>
    <mergeCell ref="BC1356:BD1356"/>
    <mergeCell ref="BF1356:BH1356"/>
    <mergeCell ref="BI1356:BJ1356"/>
    <mergeCell ref="BK1356:BM1356"/>
    <mergeCell ref="BN1356:BP1356"/>
    <mergeCell ref="BQ1356:BR1356"/>
    <mergeCell ref="BT1358:BW1358"/>
    <mergeCell ref="B1359:BW1359"/>
    <mergeCell ref="B1360:BI1360"/>
    <mergeCell ref="BJ1360:BW1361"/>
    <mergeCell ref="B1361:C1361"/>
    <mergeCell ref="D1361:E1361"/>
    <mergeCell ref="F1361:I1361"/>
    <mergeCell ref="J1361:M1361"/>
    <mergeCell ref="N1361:O1361"/>
    <mergeCell ref="P1361:Q1361"/>
    <mergeCell ref="R1361:U1361"/>
    <mergeCell ref="V1361:Y1361"/>
    <mergeCell ref="Z1361:AA1361"/>
    <mergeCell ref="AB1361:AC1361"/>
    <mergeCell ref="AD1361:AG1361"/>
    <mergeCell ref="AH1361:AK1361"/>
    <mergeCell ref="AL1361:AM1361"/>
    <mergeCell ref="AN1361:AO1361"/>
    <mergeCell ref="AP1361:AS1361"/>
    <mergeCell ref="AT1361:AW1361"/>
    <mergeCell ref="AX1361:AY1361"/>
    <mergeCell ref="AZ1361:BA1361"/>
    <mergeCell ref="BB1361:BE1361"/>
    <mergeCell ref="BF1361:BI1361"/>
    <mergeCell ref="D1358:H1358"/>
    <mergeCell ref="I1358:M1358"/>
    <mergeCell ref="N1358:Q1358"/>
    <mergeCell ref="R1358:T1358"/>
    <mergeCell ref="U1358:W1358"/>
    <mergeCell ref="X1358:Y1358"/>
    <mergeCell ref="Z1358:AB1358"/>
    <mergeCell ref="AE1358:AH1358"/>
    <mergeCell ref="AK1358:AN1358"/>
    <mergeCell ref="AQ1358:AT1358"/>
    <mergeCell ref="AW1358:AZ1358"/>
    <mergeCell ref="BC1358:BD1358"/>
    <mergeCell ref="BF1358:BH1358"/>
    <mergeCell ref="BI1358:BJ1358"/>
    <mergeCell ref="BK1358:BM1358"/>
    <mergeCell ref="BN1358:BP1358"/>
    <mergeCell ref="BQ1358:BR1358"/>
    <mergeCell ref="AZ1362:BA1362"/>
    <mergeCell ref="BB1362:BE1362"/>
    <mergeCell ref="BF1362:BI1362"/>
    <mergeCell ref="BJ1362:BS1362"/>
    <mergeCell ref="BT1362:BW1362"/>
    <mergeCell ref="B1363:C1363"/>
    <mergeCell ref="D1363:E1363"/>
    <mergeCell ref="F1363:I1363"/>
    <mergeCell ref="J1363:M1363"/>
    <mergeCell ref="N1363:O1363"/>
    <mergeCell ref="P1363:Q1363"/>
    <mergeCell ref="R1363:U1363"/>
    <mergeCell ref="V1363:Y1363"/>
    <mergeCell ref="Z1363:AA1363"/>
    <mergeCell ref="AB1363:AC1363"/>
    <mergeCell ref="AD1363:AG1363"/>
    <mergeCell ref="AH1363:AK1363"/>
    <mergeCell ref="AL1363:AM1363"/>
    <mergeCell ref="AN1363:AO1363"/>
    <mergeCell ref="AP1363:AS1363"/>
    <mergeCell ref="AT1363:AW1363"/>
    <mergeCell ref="AX1363:AY1363"/>
    <mergeCell ref="AZ1363:BA1363"/>
    <mergeCell ref="BB1363:BE1363"/>
    <mergeCell ref="BF1363:BI1363"/>
    <mergeCell ref="BJ1363:BS1363"/>
    <mergeCell ref="BT1363:BW1363"/>
    <mergeCell ref="B1362:C1362"/>
    <mergeCell ref="D1362:E1362"/>
    <mergeCell ref="F1362:I1362"/>
    <mergeCell ref="J1362:M1362"/>
    <mergeCell ref="N1362:O1362"/>
    <mergeCell ref="P1362:Q1362"/>
    <mergeCell ref="R1362:U1362"/>
    <mergeCell ref="V1362:Y1362"/>
    <mergeCell ref="Z1362:AA1362"/>
    <mergeCell ref="AB1362:AC1362"/>
    <mergeCell ref="AD1362:AG1362"/>
    <mergeCell ref="AH1362:AK1362"/>
    <mergeCell ref="AL1362:AM1362"/>
    <mergeCell ref="AN1362:AO1362"/>
    <mergeCell ref="AP1362:AS1362"/>
    <mergeCell ref="AT1362:AW1362"/>
    <mergeCell ref="AX1362:AY1362"/>
    <mergeCell ref="AP1366:AS1366"/>
    <mergeCell ref="AT1366:AW1366"/>
    <mergeCell ref="AX1366:AY1366"/>
    <mergeCell ref="AZ1364:BA1364"/>
    <mergeCell ref="BB1364:BE1364"/>
    <mergeCell ref="BF1364:BI1364"/>
    <mergeCell ref="BJ1364:BS1364"/>
    <mergeCell ref="BT1364:BW1364"/>
    <mergeCell ref="B1365:C1365"/>
    <mergeCell ref="D1365:E1365"/>
    <mergeCell ref="F1365:I1365"/>
    <mergeCell ref="J1365:M1365"/>
    <mergeCell ref="N1365:O1365"/>
    <mergeCell ref="P1365:Q1365"/>
    <mergeCell ref="R1365:U1365"/>
    <mergeCell ref="V1365:Y1365"/>
    <mergeCell ref="Z1365:AA1365"/>
    <mergeCell ref="AB1365:AC1365"/>
    <mergeCell ref="AD1365:AG1365"/>
    <mergeCell ref="AH1365:AK1365"/>
    <mergeCell ref="AL1365:AM1365"/>
    <mergeCell ref="AN1365:AO1365"/>
    <mergeCell ref="AP1365:AS1365"/>
    <mergeCell ref="AT1365:AW1365"/>
    <mergeCell ref="AX1365:AY1365"/>
    <mergeCell ref="AZ1365:BA1365"/>
    <mergeCell ref="BB1365:BE1365"/>
    <mergeCell ref="BF1365:BI1365"/>
    <mergeCell ref="BJ1365:BS1365"/>
    <mergeCell ref="BT1365:BW1365"/>
    <mergeCell ref="B1364:C1364"/>
    <mergeCell ref="D1364:E1364"/>
    <mergeCell ref="F1364:I1364"/>
    <mergeCell ref="J1364:M1364"/>
    <mergeCell ref="N1364:O1364"/>
    <mergeCell ref="P1364:Q1364"/>
    <mergeCell ref="R1364:U1364"/>
    <mergeCell ref="V1364:Y1364"/>
    <mergeCell ref="Z1364:AA1364"/>
    <mergeCell ref="AB1364:AC1364"/>
    <mergeCell ref="AD1364:AG1364"/>
    <mergeCell ref="AH1364:AK1364"/>
    <mergeCell ref="AL1364:AM1364"/>
    <mergeCell ref="AN1364:AO1364"/>
    <mergeCell ref="AP1364:AS1364"/>
    <mergeCell ref="AT1364:AW1364"/>
    <mergeCell ref="AX1364:AY1364"/>
    <mergeCell ref="AZ1368:BA1368"/>
    <mergeCell ref="BB1368:BE1368"/>
    <mergeCell ref="BF1368:BI1368"/>
    <mergeCell ref="BJ1368:BS1368"/>
    <mergeCell ref="BT1368:BW1368"/>
    <mergeCell ref="B1368:C1368"/>
    <mergeCell ref="D1368:E1368"/>
    <mergeCell ref="F1368:I1368"/>
    <mergeCell ref="J1368:M1368"/>
    <mergeCell ref="N1368:O1368"/>
    <mergeCell ref="P1368:Q1368"/>
    <mergeCell ref="R1368:U1368"/>
    <mergeCell ref="V1368:Y1368"/>
    <mergeCell ref="Z1368:AA1368"/>
    <mergeCell ref="AB1368:AC1368"/>
    <mergeCell ref="AD1368:AG1368"/>
    <mergeCell ref="AH1368:AK1368"/>
    <mergeCell ref="AL1368:AM1368"/>
    <mergeCell ref="AN1368:AO1368"/>
    <mergeCell ref="AP1368:AS1368"/>
    <mergeCell ref="AT1368:AW1368"/>
    <mergeCell ref="AX1368:AY1368"/>
    <mergeCell ref="AZ1366:BA1366"/>
    <mergeCell ref="BB1366:BE1366"/>
    <mergeCell ref="BF1366:BI1366"/>
    <mergeCell ref="BJ1366:BS1366"/>
    <mergeCell ref="BT1366:BU1366"/>
    <mergeCell ref="BV1366:BW1366"/>
    <mergeCell ref="B1367:C1367"/>
    <mergeCell ref="D1367:E1367"/>
    <mergeCell ref="F1367:I1367"/>
    <mergeCell ref="J1367:M1367"/>
    <mergeCell ref="N1367:O1367"/>
    <mergeCell ref="P1367:Q1367"/>
    <mergeCell ref="R1367:U1367"/>
    <mergeCell ref="V1367:Y1367"/>
    <mergeCell ref="Z1367:AA1367"/>
    <mergeCell ref="AB1367:AC1367"/>
    <mergeCell ref="AD1367:AG1367"/>
    <mergeCell ref="AH1367:AK1367"/>
    <mergeCell ref="AL1367:AM1367"/>
    <mergeCell ref="AN1367:AO1367"/>
    <mergeCell ref="AP1367:AS1367"/>
    <mergeCell ref="AT1367:AW1367"/>
    <mergeCell ref="AX1367:AY1367"/>
    <mergeCell ref="AZ1367:BA1367"/>
    <mergeCell ref="BB1367:BE1367"/>
    <mergeCell ref="BF1367:BI1367"/>
    <mergeCell ref="BJ1367:BS1367"/>
    <mergeCell ref="BT1367:BW1367"/>
    <mergeCell ref="B1366:C1366"/>
    <mergeCell ref="D1366:E1366"/>
    <mergeCell ref="F1366:I1366"/>
    <mergeCell ref="J1366:M1366"/>
    <mergeCell ref="N1366:O1366"/>
    <mergeCell ref="P1366:Q1366"/>
    <mergeCell ref="R1366:U1366"/>
    <mergeCell ref="V1366:Y1366"/>
    <mergeCell ref="Z1366:AA1366"/>
    <mergeCell ref="AB1366:AC1366"/>
    <mergeCell ref="AD1366:AG1366"/>
    <mergeCell ref="AH1366:AK1366"/>
    <mergeCell ref="AL1366:AM1366"/>
    <mergeCell ref="AN1366:AO1366"/>
    <mergeCell ref="B1451:P1452"/>
    <mergeCell ref="B1453:J1453"/>
    <mergeCell ref="K1453:M1453"/>
    <mergeCell ref="N1453:P1453"/>
    <mergeCell ref="B1454:J1454"/>
    <mergeCell ref="K1454:M1454"/>
    <mergeCell ref="N1454:P1454"/>
    <mergeCell ref="B1455:J1455"/>
    <mergeCell ref="K1455:M1455"/>
    <mergeCell ref="N1455:P1455"/>
    <mergeCell ref="B1456:J1456"/>
    <mergeCell ref="K1456:M1456"/>
    <mergeCell ref="N1456:P1456"/>
    <mergeCell ref="B1457:J1457"/>
    <mergeCell ref="K1457:M1457"/>
    <mergeCell ref="N1457:P1457"/>
    <mergeCell ref="B1459:P1460"/>
    <mergeCell ref="B1461:J1461"/>
    <mergeCell ref="K1461:M1461"/>
    <mergeCell ref="N1461:P1461"/>
    <mergeCell ref="B1462:J1462"/>
    <mergeCell ref="K1462:M1462"/>
    <mergeCell ref="N1462:P1462"/>
    <mergeCell ref="B1463:J1463"/>
    <mergeCell ref="K1463:M1463"/>
    <mergeCell ref="N1463:P1463"/>
    <mergeCell ref="B1464:J1464"/>
    <mergeCell ref="K1464:M1464"/>
    <mergeCell ref="N1464:P1464"/>
    <mergeCell ref="B1465:J1465"/>
    <mergeCell ref="K1465:M1465"/>
    <mergeCell ref="N1465:P1465"/>
    <mergeCell ref="B1467:P1468"/>
    <mergeCell ref="B1469:J1469"/>
    <mergeCell ref="K1469:M1469"/>
    <mergeCell ref="N1469:P1469"/>
    <mergeCell ref="B1470:J1470"/>
    <mergeCell ref="K1470:M1470"/>
    <mergeCell ref="N1470:P1470"/>
    <mergeCell ref="B1471:J1471"/>
    <mergeCell ref="K1471:M1471"/>
    <mergeCell ref="N1471:P1471"/>
    <mergeCell ref="B1472:J1472"/>
    <mergeCell ref="K1472:M1472"/>
    <mergeCell ref="N1472:P1472"/>
    <mergeCell ref="B1473:J1473"/>
    <mergeCell ref="K1473:M1473"/>
    <mergeCell ref="N1473:P1473"/>
    <mergeCell ref="B1475:P1476"/>
    <mergeCell ref="B1477:J1477"/>
    <mergeCell ref="K1477:M1477"/>
    <mergeCell ref="N1477:P1477"/>
    <mergeCell ref="B1478:J1478"/>
    <mergeCell ref="K1478:M1478"/>
    <mergeCell ref="N1478:P1478"/>
    <mergeCell ref="B1479:J1479"/>
    <mergeCell ref="K1479:M1479"/>
    <mergeCell ref="N1479:P1479"/>
    <mergeCell ref="B1480:J1480"/>
    <mergeCell ref="K1480:M1480"/>
    <mergeCell ref="N1480:P1480"/>
    <mergeCell ref="B1481:J1481"/>
    <mergeCell ref="K1481:M1481"/>
    <mergeCell ref="N1481:P1481"/>
    <mergeCell ref="B1483:P1484"/>
    <mergeCell ref="B1485:J1485"/>
    <mergeCell ref="K1485:M1485"/>
    <mergeCell ref="N1485:P1485"/>
    <mergeCell ref="B1486:J1486"/>
    <mergeCell ref="K1486:M1486"/>
    <mergeCell ref="N1486:P1486"/>
    <mergeCell ref="B1487:J1487"/>
    <mergeCell ref="K1487:M1487"/>
    <mergeCell ref="N1487:P1487"/>
    <mergeCell ref="B1488:J1488"/>
    <mergeCell ref="K1488:M1488"/>
    <mergeCell ref="N1488:P1488"/>
    <mergeCell ref="B1489:J1489"/>
    <mergeCell ref="K1489:M1489"/>
    <mergeCell ref="N1489:P1489"/>
    <mergeCell ref="B1491:P1492"/>
    <mergeCell ref="B1493:J1493"/>
    <mergeCell ref="K1493:M1493"/>
    <mergeCell ref="N1493:P1493"/>
    <mergeCell ref="B1494:J1494"/>
    <mergeCell ref="K1494:M1494"/>
    <mergeCell ref="N1494:P1494"/>
    <mergeCell ref="B1495:J1495"/>
    <mergeCell ref="K1495:M1495"/>
    <mergeCell ref="N1495:P1495"/>
    <mergeCell ref="B1496:J1496"/>
    <mergeCell ref="K1496:M1496"/>
    <mergeCell ref="N1496:P1496"/>
    <mergeCell ref="B1497:J1497"/>
    <mergeCell ref="K1497:M1497"/>
    <mergeCell ref="N1497:P1497"/>
    <mergeCell ref="B1499:P1500"/>
    <mergeCell ref="B1501:J1501"/>
    <mergeCell ref="K1501:M1501"/>
    <mergeCell ref="N1501:P1501"/>
    <mergeCell ref="B1502:J1502"/>
    <mergeCell ref="K1502:M1502"/>
    <mergeCell ref="N1502:P1502"/>
    <mergeCell ref="B1503:J1503"/>
    <mergeCell ref="K1503:M1503"/>
    <mergeCell ref="N1503:P1503"/>
    <mergeCell ref="B1504:J1504"/>
    <mergeCell ref="K1504:M1504"/>
    <mergeCell ref="N1504:P1504"/>
    <mergeCell ref="B1505:J1505"/>
    <mergeCell ref="K1505:M1505"/>
    <mergeCell ref="N1505:P1505"/>
    <mergeCell ref="B1507:P1508"/>
    <mergeCell ref="B1509:J1509"/>
    <mergeCell ref="K1509:M1509"/>
    <mergeCell ref="N1509:P1509"/>
    <mergeCell ref="B1510:J1510"/>
    <mergeCell ref="K1510:M1510"/>
    <mergeCell ref="N1510:P1510"/>
    <mergeCell ref="B1511:J1511"/>
    <mergeCell ref="K1511:M1511"/>
    <mergeCell ref="N1511:P1511"/>
    <mergeCell ref="B1512:J1512"/>
    <mergeCell ref="K1512:M1512"/>
    <mergeCell ref="N1512:P1512"/>
    <mergeCell ref="B1513:J1513"/>
    <mergeCell ref="K1513:M1513"/>
    <mergeCell ref="N1513:P1513"/>
    <mergeCell ref="B1515:P1516"/>
    <mergeCell ref="B1517:J1517"/>
    <mergeCell ref="K1517:M1517"/>
    <mergeCell ref="N1517:P1517"/>
    <mergeCell ref="B1518:J1518"/>
    <mergeCell ref="K1518:M1518"/>
    <mergeCell ref="N1518:P1518"/>
    <mergeCell ref="B1519:J1519"/>
    <mergeCell ref="K1519:M1519"/>
    <mergeCell ref="N1519:P1519"/>
    <mergeCell ref="B1520:J1520"/>
    <mergeCell ref="K1520:M1520"/>
    <mergeCell ref="N1520:P1520"/>
    <mergeCell ref="B1521:J1521"/>
    <mergeCell ref="K1521:M1521"/>
    <mergeCell ref="N1521:P1521"/>
    <mergeCell ref="B1523:P1524"/>
    <mergeCell ref="B1525:J1525"/>
    <mergeCell ref="K1525:M1525"/>
    <mergeCell ref="N1525:P1525"/>
    <mergeCell ref="B1526:J1526"/>
    <mergeCell ref="K1526:M1526"/>
    <mergeCell ref="N1526:P1526"/>
    <mergeCell ref="B1527:J1527"/>
    <mergeCell ref="K1527:M1527"/>
    <mergeCell ref="N1527:P1527"/>
    <mergeCell ref="B1528:J1528"/>
    <mergeCell ref="K1528:M1528"/>
    <mergeCell ref="N1528:P1528"/>
    <mergeCell ref="B1529:J1529"/>
    <mergeCell ref="K1529:M1529"/>
    <mergeCell ref="N1529:P1529"/>
    <mergeCell ref="B1531:P1532"/>
    <mergeCell ref="B1533:J1533"/>
    <mergeCell ref="K1533:M1533"/>
    <mergeCell ref="N1533:P1533"/>
    <mergeCell ref="B1534:J1534"/>
    <mergeCell ref="K1534:M1534"/>
    <mergeCell ref="N1534:P1534"/>
    <mergeCell ref="B1535:J1535"/>
    <mergeCell ref="K1535:M1535"/>
    <mergeCell ref="N1535:P1535"/>
    <mergeCell ref="B1536:J1536"/>
    <mergeCell ref="K1536:M1536"/>
    <mergeCell ref="N1536:P1536"/>
    <mergeCell ref="B1537:J1537"/>
    <mergeCell ref="K1537:M1537"/>
    <mergeCell ref="N1537:P1537"/>
    <mergeCell ref="B1539:P1540"/>
    <mergeCell ref="B1541:J1541"/>
    <mergeCell ref="K1541:M1541"/>
    <mergeCell ref="N1541:P1541"/>
    <mergeCell ref="B1542:J1542"/>
    <mergeCell ref="K1542:M1542"/>
    <mergeCell ref="N1542:P1542"/>
    <mergeCell ref="B1543:J1543"/>
    <mergeCell ref="K1543:M1543"/>
    <mergeCell ref="N1543:P1543"/>
    <mergeCell ref="B1544:J1544"/>
    <mergeCell ref="K1544:M1544"/>
    <mergeCell ref="N1544:P1544"/>
    <mergeCell ref="B1545:J1545"/>
    <mergeCell ref="K1545:M1545"/>
    <mergeCell ref="N1545:P1545"/>
    <mergeCell ref="B1547:P1548"/>
    <mergeCell ref="B1549:J1549"/>
    <mergeCell ref="K1549:M1549"/>
    <mergeCell ref="N1549:P1549"/>
    <mergeCell ref="B1550:J1550"/>
    <mergeCell ref="K1550:M1550"/>
    <mergeCell ref="N1550:P1550"/>
    <mergeCell ref="B1551:J1551"/>
    <mergeCell ref="K1551:M1551"/>
    <mergeCell ref="N1551:P1551"/>
    <mergeCell ref="B1552:J1552"/>
    <mergeCell ref="K1552:M1552"/>
    <mergeCell ref="N1552:P1552"/>
    <mergeCell ref="B1553:J1553"/>
    <mergeCell ref="K1553:M1553"/>
    <mergeCell ref="N1553:P1553"/>
    <mergeCell ref="B1555:P1556"/>
    <mergeCell ref="B1557:J1557"/>
    <mergeCell ref="K1557:M1557"/>
    <mergeCell ref="N1557:P1557"/>
    <mergeCell ref="B1558:J1558"/>
    <mergeCell ref="K1558:M1558"/>
    <mergeCell ref="N1558:P1558"/>
    <mergeCell ref="B1559:J1559"/>
    <mergeCell ref="K1559:M1559"/>
    <mergeCell ref="N1559:P1559"/>
    <mergeCell ref="B1560:J1560"/>
    <mergeCell ref="K1560:M1560"/>
    <mergeCell ref="N1560:P1560"/>
    <mergeCell ref="B1561:J1561"/>
    <mergeCell ref="K1561:M1561"/>
    <mergeCell ref="N1561:P1561"/>
    <mergeCell ref="B1563:P1564"/>
    <mergeCell ref="B1565:J1565"/>
    <mergeCell ref="K1565:M1565"/>
    <mergeCell ref="N1565:P1565"/>
    <mergeCell ref="B1566:J1566"/>
    <mergeCell ref="K1566:M1566"/>
    <mergeCell ref="N1566:P1566"/>
    <mergeCell ref="B1567:J1567"/>
    <mergeCell ref="K1567:M1567"/>
    <mergeCell ref="N1567:P1567"/>
    <mergeCell ref="B1568:J1568"/>
    <mergeCell ref="K1568:M1568"/>
    <mergeCell ref="N1568:P1568"/>
    <mergeCell ref="B1569:J1569"/>
    <mergeCell ref="K1569:M1569"/>
    <mergeCell ref="N1569:P1569"/>
    <mergeCell ref="B1571:P1572"/>
    <mergeCell ref="B1593:J1593"/>
    <mergeCell ref="K1593:M1593"/>
    <mergeCell ref="N1593:P1593"/>
    <mergeCell ref="B1595:P1596"/>
    <mergeCell ref="B1597:J1597"/>
    <mergeCell ref="K1597:M1597"/>
    <mergeCell ref="N1597:P1597"/>
    <mergeCell ref="B1598:J1598"/>
    <mergeCell ref="K1598:M1598"/>
    <mergeCell ref="N1598:P1598"/>
    <mergeCell ref="B1599:J1599"/>
    <mergeCell ref="K1599:M1599"/>
    <mergeCell ref="N1599:P1599"/>
    <mergeCell ref="B1600:J1600"/>
    <mergeCell ref="K1600:M1600"/>
    <mergeCell ref="N1600:P1600"/>
    <mergeCell ref="B1601:J1601"/>
    <mergeCell ref="K1601:M1601"/>
    <mergeCell ref="N1601:P1601"/>
    <mergeCell ref="B1603:P1604"/>
    <mergeCell ref="B1605:J1605"/>
    <mergeCell ref="K1605:M1605"/>
    <mergeCell ref="N1605:P1605"/>
    <mergeCell ref="B1606:J1606"/>
    <mergeCell ref="K1606:M1606"/>
    <mergeCell ref="N1606:P1606"/>
    <mergeCell ref="B1573:J1573"/>
    <mergeCell ref="K1573:M1573"/>
    <mergeCell ref="N1573:P1573"/>
    <mergeCell ref="B1574:J1574"/>
    <mergeCell ref="K1574:M1574"/>
    <mergeCell ref="N1574:P1574"/>
    <mergeCell ref="B1575:J1575"/>
    <mergeCell ref="K1575:M1575"/>
    <mergeCell ref="N1575:P1575"/>
    <mergeCell ref="B1576:J1576"/>
    <mergeCell ref="K1576:M1576"/>
    <mergeCell ref="N1576:P1576"/>
    <mergeCell ref="B1577:J1577"/>
    <mergeCell ref="K1577:M1577"/>
    <mergeCell ref="N1577:P1577"/>
    <mergeCell ref="B1579:P1580"/>
    <mergeCell ref="B1581:J1581"/>
    <mergeCell ref="K1581:M1581"/>
    <mergeCell ref="N1581:P1581"/>
    <mergeCell ref="B1582:J1582"/>
    <mergeCell ref="K1582:M1582"/>
    <mergeCell ref="N1582:P1582"/>
    <mergeCell ref="B1583:J1583"/>
    <mergeCell ref="K1583:M1583"/>
    <mergeCell ref="N1583:P1583"/>
    <mergeCell ref="B1584:J1584"/>
    <mergeCell ref="K1584:M1584"/>
    <mergeCell ref="N1584:P1584"/>
    <mergeCell ref="B1585:J1585"/>
    <mergeCell ref="K1585:M1585"/>
    <mergeCell ref="N1585:P1585"/>
    <mergeCell ref="B1587:P1588"/>
    <mergeCell ref="B1589:J1589"/>
    <mergeCell ref="K1589:M1589"/>
    <mergeCell ref="N1589:P1589"/>
    <mergeCell ref="AS1625:BH1630"/>
    <mergeCell ref="A1625:X1630"/>
    <mergeCell ref="Y1625:AR1630"/>
    <mergeCell ref="A1623:X1623"/>
    <mergeCell ref="A1622:X1622"/>
    <mergeCell ref="A1624:X1624"/>
    <mergeCell ref="AS1623:BH1623"/>
    <mergeCell ref="Y1623:AR1623"/>
    <mergeCell ref="Y1622:AR1622"/>
    <mergeCell ref="AS1622:BH1622"/>
    <mergeCell ref="Y1624:AR1624"/>
    <mergeCell ref="AS1624:BH1624"/>
    <mergeCell ref="A1621:X1621"/>
    <mergeCell ref="Y1621:AR1621"/>
    <mergeCell ref="AS1621:BH1621"/>
    <mergeCell ref="A1620:X1620"/>
    <mergeCell ref="Y1620:AR1620"/>
    <mergeCell ref="AS1620:BH1620"/>
    <mergeCell ref="A1619:BH1619"/>
    <mergeCell ref="P1:BB1"/>
    <mergeCell ref="P2:BC2"/>
    <mergeCell ref="P3:BC3"/>
    <mergeCell ref="BD1:BW1"/>
    <mergeCell ref="BD2:BW2"/>
    <mergeCell ref="BD3:BW3"/>
    <mergeCell ref="BD4:BW4"/>
    <mergeCell ref="F7:G7"/>
    <mergeCell ref="B7:E7"/>
    <mergeCell ref="J7:AF7"/>
    <mergeCell ref="H7:I7"/>
    <mergeCell ref="B1607:J1607"/>
    <mergeCell ref="K1607:M1607"/>
    <mergeCell ref="N1607:P1607"/>
    <mergeCell ref="B1608:J1608"/>
    <mergeCell ref="K1608:M1608"/>
    <mergeCell ref="N1608:P1608"/>
    <mergeCell ref="B1609:J1609"/>
    <mergeCell ref="K1609:M1609"/>
    <mergeCell ref="N1609:P1609"/>
    <mergeCell ref="B1611:P1612"/>
    <mergeCell ref="B1613:J1613"/>
    <mergeCell ref="K1613:M1613"/>
    <mergeCell ref="N1613:P1613"/>
    <mergeCell ref="B1614:J1614"/>
    <mergeCell ref="K1614:M1614"/>
    <mergeCell ref="N1614:P1614"/>
    <mergeCell ref="B1615:J1615"/>
    <mergeCell ref="K1615:M1615"/>
    <mergeCell ref="N1615:P1615"/>
    <mergeCell ref="B1616:J1616"/>
    <mergeCell ref="K1616:M1616"/>
    <mergeCell ref="N1616:P1616"/>
    <mergeCell ref="B1617:J1617"/>
    <mergeCell ref="K1617:M1617"/>
    <mergeCell ref="N1617:P1617"/>
    <mergeCell ref="B1590:J1590"/>
    <mergeCell ref="K1590:M1590"/>
    <mergeCell ref="N1590:P1590"/>
    <mergeCell ref="B1591:J1591"/>
    <mergeCell ref="K1591:M1591"/>
    <mergeCell ref="N1591:P1591"/>
    <mergeCell ref="B1592:J1592"/>
    <mergeCell ref="K1592:M1592"/>
    <mergeCell ref="N1592:P1592"/>
  </mergeCells>
  <phoneticPr fontId="16" type="noConversion"/>
  <conditionalFormatting sqref="AC499:AC522">
    <cfRule type="expression" dxfId="17" priority="3">
      <formula>AND(AD499="",AE499&lt;&gt;"",AC499="")</formula>
    </cfRule>
    <cfRule type="expression" dxfId="16" priority="4">
      <formula>AND(AD499&lt;&gt;"",AE499="",AC499="")</formula>
    </cfRule>
    <cfRule type="expression" dxfId="15" priority="5">
      <formula>AND(AD499&lt;&gt;"",AE499&lt;&gt;"",AC499="")</formula>
    </cfRule>
  </conditionalFormatting>
  <conditionalFormatting sqref="AC500:AC522">
    <cfRule type="expression" dxfId="14" priority="16">
      <formula>AND(BE500&lt;&gt;"",OR(AC500="",AD500="",AE500=""))</formula>
    </cfRule>
  </conditionalFormatting>
  <conditionalFormatting sqref="AD499:AD522">
    <cfRule type="expression" dxfId="13" priority="1">
      <formula>AND(AD499="",AE499&lt;&gt;"",AC499="")</formula>
    </cfRule>
    <cfRule type="expression" dxfId="12" priority="2">
      <formula>AND(AC499&lt;&gt;"",AE499&lt;&gt;"",AD499="")</formula>
    </cfRule>
  </conditionalFormatting>
  <conditionalFormatting sqref="AD500:AD522">
    <cfRule type="expression" dxfId="11" priority="20">
      <formula>AND(BE500&lt;&gt;"",OR(AC500="",AD500="",AE500=""))</formula>
    </cfRule>
  </conditionalFormatting>
  <conditionalFormatting sqref="AE499:AH522">
    <cfRule type="expression" dxfId="10" priority="6">
      <formula>AND(BE499&lt;&gt;"",OR(AC499="",AD499="",AE499=""))</formula>
    </cfRule>
    <cfRule type="expression" dxfId="9" priority="7">
      <formula>AND(AD499&lt;&gt;"",AE499="",AC499="")</formula>
    </cfRule>
    <cfRule type="expression" dxfId="8" priority="8">
      <formula>AND(AC499&lt;&gt;"",AD499&lt;&gt;"",AE499="",OR(AI499&lt;&gt;"",BE499&lt;&gt;""))</formula>
    </cfRule>
  </conditionalFormatting>
  <conditionalFormatting sqref="AI499">
    <cfRule type="expression" dxfId="7" priority="13">
      <formula>AND($AI$15="",OR($AJ$15&lt;&gt;"",$AK$15&lt;&gt;""))</formula>
    </cfRule>
  </conditionalFormatting>
  <conditionalFormatting sqref="AI499:AN499">
    <cfRule type="expression" dxfId="6" priority="9">
      <formula>$AD$15=8</formula>
    </cfRule>
  </conditionalFormatting>
  <conditionalFormatting sqref="AJ499">
    <cfRule type="expression" dxfId="5" priority="14">
      <formula>AND(AJ499="",OR(AI499&lt;&gt;"",AK499&lt;&gt;""))</formula>
    </cfRule>
  </conditionalFormatting>
  <conditionalFormatting sqref="AK499:AN499">
    <cfRule type="expression" dxfId="4" priority="15">
      <formula>AND(OR(AI499&lt;&gt;"",AJ499&lt;&gt;""),AK499="")</formula>
    </cfRule>
  </conditionalFormatting>
  <conditionalFormatting sqref="AO499:AT499">
    <cfRule type="expression" dxfId="3" priority="10">
      <formula>OR($AJ$15=8,$AD$15=8)</formula>
    </cfRule>
  </conditionalFormatting>
  <conditionalFormatting sqref="AU499:AZ499">
    <cfRule type="expression" dxfId="2" priority="11">
      <formula>OR($AD$15=8,$AJ$15=8,$AP$15=8)</formula>
    </cfRule>
  </conditionalFormatting>
  <conditionalFormatting sqref="BE15">
    <cfRule type="expression" dxfId="1" priority="37">
      <formula>AND($BF$15&lt;&gt;"",$BE$15="",OR($AD$15&lt;&gt;"",$AJ$15&lt;&gt;"",$AP$15&lt;&gt;"",$AV$15&lt;&gt;""))</formula>
    </cfRule>
  </conditionalFormatting>
  <conditionalFormatting sqref="BE499">
    <cfRule type="expression" dxfId="0" priority="12">
      <formula>AND($BF$15&lt;&gt;"",$BE$15="",OR($AD$15&lt;&gt;"",$AJ$15&lt;&gt;"",$AP$15&lt;&gt;"",$AV$15&lt;&gt;""))</formula>
    </cfRule>
  </conditionalFormatting>
  <dataValidations xWindow="1338" yWindow="528" count="4">
    <dataValidation type="list" allowBlank="1" showErrorMessage="1" sqref="J7" xr:uid="{00000000-0002-0000-0000-000000000000}">
      <formula1>$DH$6:$DH$31</formula1>
    </dataValidation>
    <dataValidation type="decimal" operator="lessThanOrEqual" allowBlank="1" showInputMessage="1" showErrorMessage="1" prompt="Error - El putno de rocio no puede ser mayor a la temperatura ambiente." sqref="U15:U38 U59:U82 U103:U126 U147:U170 U191:U214 U235:U258 U279:U302 U323:U346 U367:U390 U411:U434 U455:U478 U499:U522 U543:U566 U587:U610 U631:U654 U675:U698 U719:U742 U763:U786 U807:U830 U851:U874 U895:U918 U939:U962 U983:U1006 U1027:U1050 U1071:U1094 U1115:U1138 U1159:U1182 U1203:U1226 U1247:U1270 U1291:U1314 U1335:U1358" xr:uid="{00000000-0002-0000-0000-000001000000}">
      <formula1>R15</formula1>
    </dataValidation>
    <dataValidation type="list" allowBlank="1" showInputMessage="1" showErrorMessage="1" sqref="F7:G7 F491:G491" xr:uid="{00000000-0002-0000-0000-000002000000}">
      <formula1>$DH$34:$DH$45</formula1>
    </dataValidation>
    <dataValidation type="list" allowBlank="1" showInputMessage="1" showErrorMessage="1" sqref="B491:E491 B7:E7" xr:uid="{00000000-0002-0000-0000-000003000000}">
      <formula1>$DN$34:$DN$75</formula1>
    </dataValidation>
  </dataValidations>
  <printOptions horizontalCentered="1" verticalCentered="1"/>
  <pageMargins left="0" right="0" top="0" bottom="0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9"/>
  <sheetViews>
    <sheetView showGridLines="0" workbookViewId="0">
      <selection activeCell="C16" sqref="C16"/>
    </sheetView>
  </sheetViews>
  <sheetFormatPr baseColWidth="10" defaultRowHeight="14.25" x14ac:dyDescent="0.2"/>
  <cols>
    <col min="1" max="1" width="3.625" style="184" customWidth="1"/>
    <col min="2" max="2" width="25.125" customWidth="1"/>
    <col min="3" max="33" width="5.625" style="173" customWidth="1"/>
  </cols>
  <sheetData>
    <row r="1" spans="1:39" x14ac:dyDescent="0.2">
      <c r="A1" s="184" t="s">
        <v>416</v>
      </c>
    </row>
    <row r="2" spans="1:39" s="177" customFormat="1" ht="12" x14ac:dyDescent="0.2">
      <c r="A2" s="196" t="s">
        <v>416</v>
      </c>
      <c r="B2" s="178" t="s">
        <v>405</v>
      </c>
      <c r="C2" s="181">
        <v>1</v>
      </c>
      <c r="D2" s="181">
        <v>2</v>
      </c>
      <c r="E2" s="181">
        <v>3</v>
      </c>
      <c r="F2" s="181">
        <v>4</v>
      </c>
      <c r="G2" s="181">
        <v>5</v>
      </c>
      <c r="H2" s="181">
        <v>6</v>
      </c>
      <c r="I2" s="181">
        <v>7</v>
      </c>
      <c r="J2" s="181">
        <v>8</v>
      </c>
      <c r="K2" s="181">
        <v>9</v>
      </c>
      <c r="L2" s="181">
        <v>10</v>
      </c>
      <c r="M2" s="181">
        <v>11</v>
      </c>
      <c r="N2" s="181">
        <v>12</v>
      </c>
      <c r="O2" s="181">
        <v>13</v>
      </c>
      <c r="P2" s="181">
        <v>14</v>
      </c>
      <c r="Q2" s="181">
        <v>15</v>
      </c>
      <c r="R2" s="181">
        <v>16</v>
      </c>
      <c r="S2" s="181">
        <v>17</v>
      </c>
      <c r="T2" s="181">
        <v>18</v>
      </c>
      <c r="U2" s="181">
        <v>19</v>
      </c>
      <c r="V2" s="181">
        <v>20</v>
      </c>
      <c r="W2" s="181">
        <v>21</v>
      </c>
      <c r="X2" s="181">
        <v>22</v>
      </c>
      <c r="Y2" s="181">
        <v>23</v>
      </c>
      <c r="Z2" s="181">
        <v>24</v>
      </c>
      <c r="AA2" s="181">
        <v>25</v>
      </c>
      <c r="AB2" s="181">
        <v>26</v>
      </c>
      <c r="AC2" s="181">
        <v>27</v>
      </c>
      <c r="AD2" s="181">
        <v>28</v>
      </c>
      <c r="AE2" s="181">
        <v>29</v>
      </c>
      <c r="AF2" s="181">
        <v>30</v>
      </c>
      <c r="AG2" s="181">
        <v>31</v>
      </c>
      <c r="AJ2" s="218" t="s">
        <v>300</v>
      </c>
      <c r="AK2" s="218" t="s">
        <v>0</v>
      </c>
      <c r="AL2" s="218" t="s">
        <v>50</v>
      </c>
      <c r="AM2" s="218" t="e">
        <f>VLOOKUP(Diario!BT7,Diario!DI6:DJ31,2,FALSE)</f>
        <v>#N/A</v>
      </c>
    </row>
    <row r="3" spans="1:39" s="177" customFormat="1" ht="12" x14ac:dyDescent="0.2">
      <c r="A3" s="218" t="s">
        <v>416</v>
      </c>
      <c r="B3" s="178" t="s">
        <v>41</v>
      </c>
      <c r="C3" s="182" t="str">
        <f>IF(COUNTBLANK(Diario!$BT15:$BW38)=96,"",SUM(Diario!$BT15:$BW38))</f>
        <v/>
      </c>
      <c r="D3" s="182" t="str">
        <f>IF(COUNTBLANK(Diario!$BT59:$BW82)=96,"",SUM(Diario!$BT59:$BW82))</f>
        <v/>
      </c>
      <c r="E3" s="182" t="str">
        <f>IF(COUNTBLANK(Diario!$BT103:$BW126)=96,"",SUM(Diario!$BT103:$BW126))</f>
        <v/>
      </c>
      <c r="F3" s="182" t="str">
        <f>IF(COUNTBLANK(Diario!$BT147:$BW170)=96,"",SUM(Diario!$BT147:$BW170))</f>
        <v/>
      </c>
      <c r="G3" s="182" t="str">
        <f>IF(COUNTBLANK(Diario!$BT191:$BW214)=96,"",SUM(Diario!$BT191:$BW214))</f>
        <v/>
      </c>
      <c r="H3" s="182" t="str">
        <f>IF(COUNTBLANK(Diario!$BT235:$BW258)=96,"",SUM(Diario!$BT235:$BW258))</f>
        <v/>
      </c>
      <c r="I3" s="182" t="str">
        <f>IF(COUNTBLANK(Diario!$BT279:$BW302)=96,"",SUM(Diario!$BT279:$BW302))</f>
        <v/>
      </c>
      <c r="J3" s="182" t="str">
        <f>IF(COUNTBLANK(Diario!$BT323:$BW346)=96,"",SUM(Diario!$BT323:$BW346))</f>
        <v/>
      </c>
      <c r="K3" s="182" t="str">
        <f>IF(COUNTBLANK(Diario!$BT367:$BW390)=96,"",SUM(Diario!$BT367:$BW390))</f>
        <v/>
      </c>
      <c r="L3" s="182" t="str">
        <f>IF(COUNTBLANK(Diario!$BT411:$BW434)=96,"",SUM(Diario!$BT411:$BW434))</f>
        <v/>
      </c>
      <c r="M3" s="182" t="str">
        <f>IF(COUNTBLANK(Diario!$BT455:$BW478)=96,"",SUM(Diario!$BT455:$BW478))</f>
        <v/>
      </c>
      <c r="N3" s="182" t="str">
        <f>IF(COUNTBLANK(Diario!$BT499:$BW522)=96,"",SUM(Diario!$BT499:$BW522))</f>
        <v/>
      </c>
      <c r="O3" s="182" t="str">
        <f>IF(COUNTBLANK(Diario!$BT543:$BW566)=96,"",SUM(Diario!$BT543:$BW566))</f>
        <v/>
      </c>
      <c r="P3" s="182" t="str">
        <f>IF(COUNTBLANK(Diario!$BT587:$BW610)=96,"",SUM(Diario!$BT587:$BW610))</f>
        <v/>
      </c>
      <c r="Q3" s="182" t="str">
        <f>IF(COUNTBLANK(Diario!$BT631:$BW654)=96,"",SUM(Diario!$BT631:$BW654))</f>
        <v/>
      </c>
      <c r="R3" s="182" t="str">
        <f>IF(COUNTBLANK(Diario!$BT675:$BW698)=96,"",SUM(Diario!$BT675:$BW698))</f>
        <v/>
      </c>
      <c r="S3" s="182" t="str">
        <f>IF(COUNTBLANK(Diario!$BT719:$BW742)=96,"",SUM(Diario!$BT719:$BW742))</f>
        <v/>
      </c>
      <c r="T3" s="182" t="str">
        <f>IF(COUNTBLANK(Diario!$BT763:$BW786)=96,"",SUM(Diario!$BT763:$BW786))</f>
        <v/>
      </c>
      <c r="U3" s="182" t="str">
        <f>IF(COUNTBLANK(Diario!$BT807:$BW830)=96,"",SUM(Diario!$BT807:$BW830))</f>
        <v/>
      </c>
      <c r="V3" s="182" t="str">
        <f>IF(COUNTBLANK(Diario!$BT851:$BW874)=96,"",SUM(Diario!$BT851:$BW874))</f>
        <v/>
      </c>
      <c r="W3" s="182" t="str">
        <f>IF(COUNTBLANK(Diario!$BT895:$BW918)=96,"",SUM(Diario!$BT895:$BW918))</f>
        <v/>
      </c>
      <c r="X3" s="182" t="str">
        <f>IF(COUNTBLANK(Diario!$BT939:$BW962)=96,"",SUM(Diario!$BT939:$BW962))</f>
        <v/>
      </c>
      <c r="Y3" s="182" t="str">
        <f>IF(COUNTBLANK(Diario!$BT983:$BW1006)=96,"",SUM(Diario!$BT983:$BW1006))</f>
        <v/>
      </c>
      <c r="Z3" s="182" t="str">
        <f>IF(COUNTBLANK(Diario!$BT1027:$BW1050)=96,"",SUM(Diario!$BT1027:$BW1050))</f>
        <v/>
      </c>
      <c r="AA3" s="182" t="str">
        <f>IF(COUNTBLANK(Diario!$BT1071:$BW1094)=96,"",SUM(Diario!$BT1071:$BW1094))</f>
        <v/>
      </c>
      <c r="AB3" s="182" t="str">
        <f>IF(COUNTBLANK(Diario!$BT1115:$BW1138)=96,"",SUM(Diario!$BT1115:$BW1138))</f>
        <v/>
      </c>
      <c r="AC3" s="182" t="str">
        <f>IF(COUNTBLANK(Diario!$BT1159:$BW1182)=96,"",SUM(Diario!$BT1159:$BW1182))</f>
        <v/>
      </c>
      <c r="AD3" s="182" t="str">
        <f>IF(COUNTBLANK(Diario!$BT1203:$BW1226)=96,"",SUM(Diario!$BT1203:$BW1226))</f>
        <v/>
      </c>
      <c r="AE3" s="182" t="str">
        <f>IF(COUNTBLANK(Diario!$BT1247:$BW1270)=96,"",SUM(Diario!$BT1247:$BW1270))</f>
        <v/>
      </c>
      <c r="AF3" s="182" t="str">
        <f>IF(COUNTBLANK(Diario!$BT1291:$BW1314)=96,"",SUM(Diario!$BT1291:$BW1314))</f>
        <v/>
      </c>
      <c r="AG3" s="182" t="str">
        <f>IF(COUNTBLANK(Diario!$BT1335:$BW1358)=96,"",SUM(Diario!$BT1335:$BW1358))</f>
        <v/>
      </c>
      <c r="AJ3" s="218" t="s">
        <v>301</v>
      </c>
      <c r="AK3" s="218" t="s">
        <v>13</v>
      </c>
      <c r="AL3" s="218" t="s">
        <v>50</v>
      </c>
      <c r="AM3" s="218"/>
    </row>
    <row r="4" spans="1:39" s="177" customFormat="1" ht="12" x14ac:dyDescent="0.2">
      <c r="A4" s="218" t="s">
        <v>416</v>
      </c>
      <c r="B4" s="178" t="s">
        <v>410</v>
      </c>
      <c r="C4" s="182" t="str">
        <f>IF(Diario!$BT43="","",Diario!$BT43)</f>
        <v/>
      </c>
      <c r="D4" s="182" t="str">
        <f>IF(Diario!$BT87="","",Diario!$BT87)</f>
        <v/>
      </c>
      <c r="E4" s="182" t="str">
        <f>IF(Diario!$BT131="","",Diario!$BT131)</f>
        <v/>
      </c>
      <c r="F4" s="182" t="str">
        <f>IF(Diario!$BT175="","",Diario!$BT175)</f>
        <v/>
      </c>
      <c r="G4" s="182" t="str">
        <f>IF(Diario!$BT219="","",Diario!$BT219)</f>
        <v/>
      </c>
      <c r="H4" s="182" t="str">
        <f>IF(Diario!$BT263="","",Diario!$BT263)</f>
        <v/>
      </c>
      <c r="I4" s="182" t="str">
        <f>IF(Diario!$BT307="","",Diario!$BT307)</f>
        <v/>
      </c>
      <c r="J4" s="182" t="str">
        <f>IF(Diario!$BT351="","",Diario!$BT351)</f>
        <v/>
      </c>
      <c r="K4" s="182" t="str">
        <f>IF(Diario!$BT395="","",Diario!$BT395)</f>
        <v/>
      </c>
      <c r="L4" s="182" t="str">
        <f>IF(Diario!$BT439="","",Diario!$BT439)</f>
        <v/>
      </c>
      <c r="M4" s="182" t="str">
        <f>IF(Diario!$BT483="","",Diario!$BT483)</f>
        <v/>
      </c>
      <c r="N4" s="182" t="str">
        <f>IF(Diario!$BT527="","",Diario!$BT527)</f>
        <v/>
      </c>
      <c r="O4" s="182" t="str">
        <f>IF(Diario!$BT571="","",Diario!$BT571)</f>
        <v/>
      </c>
      <c r="P4" s="182" t="str">
        <f>IF(Diario!$BT615="","",Diario!$BT615)</f>
        <v/>
      </c>
      <c r="Q4" s="182" t="str">
        <f>IF(Diario!$BT659="","",Diario!$BT659)</f>
        <v/>
      </c>
      <c r="R4" s="182" t="str">
        <f>IF(Diario!$BT703="","",Diario!$BT703)</f>
        <v/>
      </c>
      <c r="S4" s="182" t="str">
        <f>IF(Diario!$BT747="","",Diario!$BT747)</f>
        <v/>
      </c>
      <c r="T4" s="182" t="str">
        <f>IF(Diario!$BT791="","",Diario!$BT791)</f>
        <v/>
      </c>
      <c r="U4" s="182" t="str">
        <f>IF(Diario!$BT835="","",Diario!$BT835)</f>
        <v/>
      </c>
      <c r="V4" s="182" t="str">
        <f>IF(Diario!$BT879="","",Diario!$BT879)</f>
        <v/>
      </c>
      <c r="W4" s="182" t="str">
        <f>IF(Diario!$BT923="","",Diario!$BT923)</f>
        <v/>
      </c>
      <c r="X4" s="182" t="str">
        <f>IF(Diario!$BT967="","",Diario!$BT967)</f>
        <v/>
      </c>
      <c r="Y4" s="182" t="str">
        <f>IF(Diario!$BT1011="","",Diario!$BT1011)</f>
        <v/>
      </c>
      <c r="Z4" s="182" t="str">
        <f>IF(Diario!$BT1055="","",Diario!$BT1055)</f>
        <v/>
      </c>
      <c r="AA4" s="182" t="str">
        <f>IF(Diario!$BT1099="","",Diario!$BT1099)</f>
        <v/>
      </c>
      <c r="AB4" s="182" t="str">
        <f>IF(Diario!$BT1143="","",Diario!$BT1143)</f>
        <v/>
      </c>
      <c r="AC4" s="182" t="str">
        <f>IF(Diario!$BT1187="","",Diario!$BT1187)</f>
        <v/>
      </c>
      <c r="AD4" s="182" t="str">
        <f>IF(Diario!$BT1231="","",Diario!$BT1231)</f>
        <v/>
      </c>
      <c r="AE4" s="182" t="str">
        <f>IF(Diario!$BT1275="","",Diario!$BT1275)</f>
        <v/>
      </c>
      <c r="AF4" s="182" t="str">
        <f>IF(Diario!$BT1319="","",Diario!$BT1319)</f>
        <v/>
      </c>
      <c r="AG4" s="182" t="str">
        <f>IF(Diario!$BT1363="","",Diario!$BT1363)</f>
        <v/>
      </c>
      <c r="AJ4" s="218" t="s">
        <v>302</v>
      </c>
      <c r="AK4" s="218" t="s">
        <v>21</v>
      </c>
      <c r="AL4" s="218" t="s">
        <v>50</v>
      </c>
      <c r="AM4" s="218"/>
    </row>
    <row r="5" spans="1:39" s="177" customFormat="1" ht="12" x14ac:dyDescent="0.2">
      <c r="A5" s="218" t="s">
        <v>416</v>
      </c>
      <c r="B5" s="178" t="s">
        <v>411</v>
      </c>
      <c r="C5" s="182" t="str">
        <f>IF(Diario!$BT42="","",Diario!$BT42)</f>
        <v/>
      </c>
      <c r="D5" s="182" t="str">
        <f>IF(Diario!$BT86="","",Diario!$BT86)</f>
        <v/>
      </c>
      <c r="E5" s="182" t="str">
        <f>IF(Diario!$BT130="","",Diario!$BT130)</f>
        <v/>
      </c>
      <c r="F5" s="182" t="str">
        <f>IF(Diario!$BT174="","",Diario!$BT174)</f>
        <v/>
      </c>
      <c r="G5" s="182" t="str">
        <f>IF(Diario!$BT218="","",Diario!$BT218)</f>
        <v/>
      </c>
      <c r="H5" s="182" t="str">
        <f>IF(Diario!$BT262="","",Diario!$BT262)</f>
        <v/>
      </c>
      <c r="I5" s="182" t="str">
        <f>IF(Diario!$BT306="","",Diario!$BT306)</f>
        <v/>
      </c>
      <c r="J5" s="182" t="str">
        <f>IF(Diario!$BT350="","",Diario!$BT350)</f>
        <v/>
      </c>
      <c r="K5" s="182" t="str">
        <f>IF(Diario!$BT394="","",Diario!$BT394)</f>
        <v/>
      </c>
      <c r="L5" s="182" t="str">
        <f>IF(Diario!$BT438="","",Diario!$BT438)</f>
        <v/>
      </c>
      <c r="M5" s="182" t="str">
        <f>IF(Diario!$BT482="","",Diario!$BT482)</f>
        <v/>
      </c>
      <c r="N5" s="182" t="str">
        <f>IF(Diario!$BT526="","",Diario!$BT526)</f>
        <v/>
      </c>
      <c r="O5" s="182" t="str">
        <f>IF(Diario!$BT570="","",Diario!$BT570)</f>
        <v/>
      </c>
      <c r="P5" s="182" t="str">
        <f>IF(Diario!$BT614="","",Diario!$BT614)</f>
        <v/>
      </c>
      <c r="Q5" s="182" t="str">
        <f>IF(Diario!$BT658="","",Diario!$BT658)</f>
        <v/>
      </c>
      <c r="R5" s="182" t="str">
        <f>IF(Diario!$BT702="","",Diario!$BT702)</f>
        <v/>
      </c>
      <c r="S5" s="182" t="str">
        <f>IF(Diario!$BT746="","",Diario!$BT746)</f>
        <v/>
      </c>
      <c r="T5" s="182" t="str">
        <f>IF(Diario!$BT790="","",Diario!$BT790)</f>
        <v/>
      </c>
      <c r="U5" s="182" t="str">
        <f>IF(Diario!$BT834="","",Diario!$BT834)</f>
        <v/>
      </c>
      <c r="V5" s="182" t="str">
        <f>IF(Diario!$BT878="","",Diario!$BT878)</f>
        <v/>
      </c>
      <c r="W5" s="182" t="str">
        <f>IF(Diario!$BT922="","",Diario!$BT922)</f>
        <v/>
      </c>
      <c r="X5" s="182" t="str">
        <f>IF(Diario!$BT966="","",Diario!$BT966)</f>
        <v/>
      </c>
      <c r="Y5" s="182" t="str">
        <f>IF(Diario!$BT1010="","",Diario!$BT1010)</f>
        <v/>
      </c>
      <c r="Z5" s="182" t="str">
        <f>IF(Diario!$BT1054="","",Diario!$BT1054)</f>
        <v/>
      </c>
      <c r="AA5" s="182" t="str">
        <f>IF(Diario!$BT1098="","",Diario!$BT1098)</f>
        <v/>
      </c>
      <c r="AB5" s="182" t="str">
        <f>IF(Diario!$BT1142="","",Diario!$BT1142)</f>
        <v/>
      </c>
      <c r="AC5" s="182" t="str">
        <f>IF(Diario!$BT1186="","",Diario!$BT1186)</f>
        <v/>
      </c>
      <c r="AD5" s="182" t="str">
        <f>IF(Diario!$BT1230="","",Diario!$BT1230)</f>
        <v/>
      </c>
      <c r="AE5" s="182" t="str">
        <f>IF(Diario!$BT1274="","",Diario!$BT1274)</f>
        <v/>
      </c>
      <c r="AF5" s="182" t="str">
        <f>IF(Diario!$BT1318="","",Diario!$BT1318)</f>
        <v/>
      </c>
      <c r="AG5" s="182" t="str">
        <f>IF(Diario!$BT1362="","",Diario!$BT1362)</f>
        <v/>
      </c>
      <c r="AJ5" s="218" t="s">
        <v>28</v>
      </c>
      <c r="AK5" s="218" t="s">
        <v>29</v>
      </c>
      <c r="AL5" s="218" t="s">
        <v>50</v>
      </c>
      <c r="AM5" s="218"/>
    </row>
    <row r="6" spans="1:39" s="177" customFormat="1" ht="12" x14ac:dyDescent="0.2">
      <c r="A6" s="218" t="s">
        <v>416</v>
      </c>
      <c r="B6" s="178" t="s">
        <v>407</v>
      </c>
      <c r="C6" s="182" t="str">
        <f>IF(COUNTIF(Diario!R15:T38,"&gt;1")=0,"",IF(COUNTIF(Diario!R15:T38,"&gt;1")&lt;=13,(Diario!R21+Diario!R27+Diario!R32)/3,IF(COUNTIF(Diario!R15:T38,"&gt;1")&lt;=19,(Diario!R21+Diario!R27+Diario!R33+Diario!R33)/4,AVERAGE(Diario!R15:T38))))</f>
        <v/>
      </c>
      <c r="D6" s="182" t="str">
        <f>IF(COUNTIF(Diario!R59:T82,"&gt;1")=0,"",IF(COUNTIF(Diario!R59:T82,"&gt;1")&lt;13,(Diario!R65+Diario!R71+Diario!R76)/3,IF(COUNTIF(Diario!R59:T82,"&gt;1")&lt;=19,(Diario!R65+Diario!R71+Diario!R77+Diario!R77)/4,AVERAGE(Diario!R59:T82))))</f>
        <v/>
      </c>
      <c r="E6" s="182" t="str">
        <f>IF(COUNTIF(Diario!R103:T126,"&gt;1")=0,"",IF(COUNTIF(Diario!R103:T126,"&gt;1")&lt;=13,(Diario!R109+Diario!R115+Diario!R120)/3,IF(COUNTIF(Diario!R103:T126,"&gt;1")&lt;=19,(Diario!R109+Diario!R115+Diario!R121+Diario!R121)/4,AVERAGE(Diario!R103:T126))))</f>
        <v/>
      </c>
      <c r="F6" s="182" t="str">
        <f>IF(COUNTIF(Diario!R147:T170,"&gt;1")=0,"",IF(COUNTIF(Diario!R147:T170,"&gt;1")&lt;=13,(Diario!R153+Diario!R159+Diario!R164)/3,IF(COUNTIF(Diario!R147:T170,"&gt;1")&lt;=19,(Diario!R153+Diario!R159+Diario!R165+Diario!R165)/4,AVERAGE(Diario!R147:T170))))</f>
        <v/>
      </c>
      <c r="G6" s="182" t="str">
        <f>IF(COUNTIF(Diario!R191:T214,"&gt;1")=0,"",IF(COUNTIF(Diario!R191:T214,"&gt;1")&lt;=13,(Diario!R197+Diario!R203+Diario!R208)/3,IF(COUNTIF(Diario!R191:T214,"&gt;1")&lt;=19,(Diario!R197+Diario!R203+Diario!R209+Diario!R209)/4,AVERAGE(Diario!R191:T214))))</f>
        <v/>
      </c>
      <c r="H6" s="182" t="str">
        <f>IF(COUNTIF(Diario!R235:T258,"&gt;1")=0,"",IF(COUNTIF(Diario!R235:T258,"&gt;1")&lt;=13,(Diario!R241+Diario!R247+Diario!R252)/3,IF(COUNTIF(Diario!R235:T258,"&gt;1")&lt;=19,(Diario!R241+Diario!R247+Diario!R253+Diario!R253)/4,AVERAGE(Diario!R235:T258))))</f>
        <v/>
      </c>
      <c r="I6" s="182" t="str">
        <f>IF(COUNTIF(Diario!R279:T302,"&gt;1")=0,"",IF(COUNTIF(Diario!R279:T302,"&gt;1")&lt;=13,(Diario!R285+Diario!R291+Diario!R296)/3,IF(COUNTIF(Diario!R279:T302,"&gt;1")&lt;=19,(Diario!R285+Diario!R291+Diario!R297+Diario!R297)/4,AVERAGE(Diario!R279:T302))))</f>
        <v/>
      </c>
      <c r="J6" s="182" t="str">
        <f>IF(COUNTIF(Diario!R323:T346,"&gt;1")=0,"",IF(COUNTIF(Diario!R323:T346,"&gt;1")&lt;=13,(Diario!R329+Diario!R335+Diario!R340)/3,IF(COUNTIF(Diario!R323:T346,"&gt;1")&lt;=19,(Diario!R329+Diario!R335+Diario!R341+Diario!R341)/4,AVERAGE(Diario!R323:T346))))</f>
        <v/>
      </c>
      <c r="K6" s="182" t="str">
        <f>IF(COUNTIF(Diario!R367:T390,"&gt;1")=0,"",IF(COUNTIF(Diario!R367:T390,"&gt;1")&lt;=13,(Diario!R373+Diario!R379+Diario!R384)/3,IF(COUNTIF(Diario!R367:T390,"&gt;1")&lt;=19,(Diario!R373+Diario!R379+Diario!R385+Diario!R385)/4,AVERAGE(Diario!R367:T390))))</f>
        <v/>
      </c>
      <c r="L6" s="182" t="str">
        <f>IF(COUNTIF(Diario!R411:T434,"&gt;1")=0,"",IF(COUNTIF(Diario!R411:T434,"&gt;1")&lt;=13,(Diario!R417+Diario!R423+Diario!R428)/3,IF(COUNTIF(Diario!R411:T434,"&gt;1")&lt;=19,(Diario!R417+Diario!R423+Diario!R429+Diario!R429)/4,AVERAGE(Diario!R411:T434))))</f>
        <v/>
      </c>
      <c r="M6" s="182" t="str">
        <f>IF(COUNTIF(Diario!R455:T478,"&gt;1")=0,"",IF(COUNTIF(Diario!R455:T478,"&gt;1")&lt;=13,(Diario!R461+Diario!R467+Diario!R472)/3,IF(COUNTIF(Diario!R455:T478,"&gt;1")&lt;=19,(Diario!R461+Diario!R467+Diario!R473+Diario!R473)/4,AVERAGE(Diario!R455:T478))))</f>
        <v/>
      </c>
      <c r="N6" s="182" t="str">
        <f>IF(COUNTIF(Diario!R499:T522,"&gt;1")=0,"",IF(COUNTIF(Diario!R499:T522,"&gt;1")&lt;=13,(Diario!R505+Diario!R511+Diario!R516)/3,IF(COUNTIF(Diario!R499:T522,"&gt;1")&lt;=19,(Diario!R505+Diario!R511+Diario!R517+Diario!R517)/4,AVERAGE(Diario!R499:T522))))</f>
        <v/>
      </c>
      <c r="O6" s="182" t="str">
        <f>IF(COUNTIF(Diario!R543:T566,"&gt;1")=0,"",IF(COUNTIF(Diario!R543:T566,"&gt;1")&lt;=13,(Diario!R549+Diario!R555+Diario!R560)/3,IF(COUNTIF(Diario!R543:T566,"&gt;1")&lt;=19,(Diario!R549+Diario!R555+Diario!R561+Diario!R561)/4,AVERAGE(Diario!R543:T566))))</f>
        <v/>
      </c>
      <c r="P6" s="182" t="str">
        <f>IF(COUNTIF(Diario!R587:T610,"&gt;1")=0,"",IF(COUNTIF(Diario!R587:T610,"&gt;1")&lt;=13,(Diario!R593+Diario!R599+Diario!R604)/3,IF(COUNTIF(Diario!R587:T610,"&gt;1")&lt;=19,(Diario!R593+Diario!R599+Diario!R605+Diario!R605)/4,AVERAGE(Diario!R587:T610))))</f>
        <v/>
      </c>
      <c r="Q6" s="182" t="str">
        <f>IF(COUNTIF(Diario!R631:T654,"&gt;1")=0,"",IF(COUNTIF(Diario!R631:T654,"&gt;1")&lt;=13,(Diario!R637+Diario!R643+Diario!R648)/3,IF(COUNTIF(Diario!R631:T654,"&gt;1")&lt;=19,(Diario!R637+Diario!R643+Diario!R649+Diario!R649)/4,AVERAGE(Diario!R631:T654))))</f>
        <v/>
      </c>
      <c r="R6" s="182" t="str">
        <f>IF(COUNTIF(Diario!R675:T698,"&gt;1")=0,"",IF(COUNTIF(Diario!R675:T698,"&gt;1")&lt;=13,(Diario!R681+Diario!R687+Diario!R692)/3,IF(COUNTIF(Diario!R675:T698,"&gt;1")&lt;=19,(Diario!R681+Diario!R687+Diario!R693+Diario!R693)/4,AVERAGE(Diario!R675:T698))))</f>
        <v/>
      </c>
      <c r="S6" s="182" t="str">
        <f>IF(COUNTIF(Diario!R719:T742,"&gt;1")=0,"",IF(COUNTIF(Diario!R719:T742,"&gt;1")&lt;=13,(Diario!R725+Diario!R731+Diario!R736)/3,IF(COUNTIF(Diario!R719:T742,"&gt;1")&lt;=19,(Diario!R725+Diario!R731+Diario!R737+Diario!R737)/4,AVERAGE(Diario!R719:T742))))</f>
        <v/>
      </c>
      <c r="T6" s="182" t="str">
        <f>IF(COUNTIF(Diario!R763:T786,"&gt;1")=0,"",IF(COUNTIF(Diario!R763:T786,"&gt;1")&lt;=13,(Diario!R769+Diario!R775+Diario!R780)/3,IF(COUNTIF(Diario!R763:T786,"&gt;1")&lt;=19,(Diario!R769+Diario!R775+Diario!R781+Diario!R781)/4,AVERAGE(Diario!R763:T786))))</f>
        <v/>
      </c>
      <c r="U6" s="182" t="str">
        <f>IF(COUNTIF(Diario!R807:T830,"&gt;1")=0,"",IF(COUNTIF(Diario!R807:T830,"&gt;1")&lt;=13,(Diario!R813+Diario!R819+Diario!R824)/3,IF(COUNTIF(Diario!R807:T830,"&gt;1")&lt;=19,(Diario!R813+Diario!R819+Diario!R825+Diario!R825)/4,AVERAGE(Diario!R807:T830))))</f>
        <v/>
      </c>
      <c r="V6" s="182" t="str">
        <f>IF(COUNTIF(Diario!R851:T874,"&gt;1")=0,"",IF(COUNTIF(Diario!R851:T874,"&gt;1")&lt;=13,(Diario!R857+Diario!R863+Diario!R868)/3,IF(COUNTIF(Diario!R851:T874,"&gt;1")&lt;=19,(Diario!R857+Diario!R863+Diario!R869+Diario!R869)/4,AVERAGE(Diario!R851:T874))))</f>
        <v/>
      </c>
      <c r="W6" s="182" t="str">
        <f>IF(COUNTIF(Diario!R895:T918,"&gt;1")=0,"",IF(COUNTIF(Diario!R895:T918,"&gt;1")&lt;=13,(Diario!R901+Diario!R907+Diario!R912)/3,IF(COUNTIF(Diario!R895:T918,"&gt;1")&lt;=19,(Diario!R901+Diario!R907+Diario!R913+Diario!R913)/4,AVERAGE(Diario!R895:T918))))</f>
        <v/>
      </c>
      <c r="X6" s="182" t="str">
        <f>IF(COUNTIF(Diario!R939:T962,"&gt;1")=0,"",IF(COUNTIF(Diario!R939:T962,"&gt;1")&lt;=13,(Diario!R945+Diario!R951+Diario!R956)/3,IF(COUNTIF(Diario!R939:T962,"&gt;1")&lt;=19,(Diario!R945+Diario!R951+Diario!R957+Diario!R957)/4,AVERAGE(Diario!R939:T962))))</f>
        <v/>
      </c>
      <c r="Y6" s="182" t="str">
        <f>IF(COUNTIF(Diario!R983:T1006,"&gt;1")=0,"",IF(COUNTIF(Diario!R983:T1006,"&gt;1")&lt;=13,(Diario!R989+Diario!R995+Diario!R1000)/3,IF(COUNTIF(Diario!R983:T1006,"&gt;1")&lt;=19,(Diario!R989+Diario!R995+Diario!R1001+Diario!R1001)/4,AVERAGE(Diario!R983:T1006))))</f>
        <v/>
      </c>
      <c r="Z6" s="182" t="str">
        <f>IF(COUNTIF(Diario!R1027:T1050,"&gt;1")=0,"",IF(COUNTIF(Diario!R1027:T1050,"&gt;1")&lt;=13,(Diario!R1033+Diario!R1039+Diario!R1044)/3,IF(COUNTIF(Diario!R1027:T1050,"&gt;1")&lt;=19,(Diario!R1033+Diario!R1039+Diario!R1045+Diario!R1045)/4,AVERAGE(Diario!R1027:T1050))))</f>
        <v/>
      </c>
      <c r="AA6" s="182" t="str">
        <f>IF(COUNTIF(Diario!R1071:T1094,"&gt;1")=0,"",IF(COUNTIF(Diario!R1071:T1094,"&gt;1")&lt;=13,(Diario!R1077+Diario!R1083+Diario!R1088)/3,IF(COUNTIF(Diario!R1071:T1094,"&gt;1")&lt;=19,(Diario!R1077+Diario!R1083+Diario!R1089+Diario!R1089)/4,AVERAGE(Diario!R1071:T1094))))</f>
        <v/>
      </c>
      <c r="AB6" s="182" t="str">
        <f>IF(COUNTIF(Diario!R1115:T1138,"&gt;1")=0,"",IF(COUNTIF(Diario!R1115:T1138,"&gt;1")&lt;=13,(Diario!R1121+Diario!R1127+Diario!R1132)/3,IF(COUNTIF(Diario!R1115:T1138,"&gt;1")&lt;=19,(Diario!R1121+Diario!R1127+Diario!R1133+Diario!R1133)/4,AVERAGE(Diario!R1115:T1138))))</f>
        <v/>
      </c>
      <c r="AC6" s="182" t="str">
        <f>IF(COUNTIF(Diario!R1159:T1182,"&gt;1")=0,"",IF(COUNTIF(Diario!R1159:T1182,"&gt;1")&lt;=13,(Diario!R1165+Diario!R1171+Diario!R1176)/3,IF(COUNTIF(Diario!R1159:T1182,"&gt;1")&lt;=19,(Diario!R1165+Diario!R1171+Diario!R1177+Diario!R1177)/4,AVERAGE(Diario!R1159:T1182))))</f>
        <v/>
      </c>
      <c r="AD6" s="182" t="str">
        <f>IF(COUNTIF(Diario!R1203:T1226,"&gt;1")=0,"",IF(COUNTIF(Diario!R1203:T1226,"&gt;1")&lt;=13,(Diario!R1209+Diario!R1215+Diario!R1220)/3,IF(COUNTIF(Diario!R1203:T1226,"&gt;1")&lt;=19,(Diario!R1209+Diario!R1215+Diario!R1221+Diario!R1221)/4,AVERAGE(Diario!R1203:T1226))))</f>
        <v/>
      </c>
      <c r="AE6" s="182" t="str">
        <f>IF(COUNTIF(Diario!R1247:T1270,"&gt;1")=0,"",IF(COUNTIF(Diario!R1247:T1270,"&gt;1")&lt;=13,(Diario!R1253+Diario!R1259+Diario!R1264)/3,IF(COUNTIF(Diario!R1247:T1270,"&gt;1")&lt;=19,(Diario!R1253+Diario!R1259+Diario!R1265+Diario!R1265)/4,AVERAGE(Diario!R1247:T1270))))</f>
        <v/>
      </c>
      <c r="AF6" s="182" t="str">
        <f>IF(COUNTIF(Diario!R1291:T1314,"&gt;1")=0,"",IF(COUNTIF(Diario!R1291:T1314,"&gt;1")&lt;=13,(Diario!R1297+Diario!R1303+Diario!R1308)/3,IF(COUNTIF(Diario!R1291:T1314,"&gt;1")&lt;=19,(Diario!R1297+Diario!R1303+Diario!R1309+Diario!R1309)/4,AVERAGE(Diario!R1291:T1314))))</f>
        <v/>
      </c>
      <c r="AG6" s="182" t="str">
        <f>IF(COUNTIF(Diario!R1335:T1358,"&gt;1")=0,"",IF(COUNTIF(Diario!R1335:T1358,"&gt;1")&lt;=13,(Diario!R1341+Diario!R1347+Diario!R1352)/3,IF(COUNTIF(Diario!R1335:T1358,"&gt;1")&lt;=19,(Diario!R1341+Diario!R1347+Diario!R1353+Diario!R1353)/4,AVERAGE(Diario!R1335:T1358))))</f>
        <v/>
      </c>
      <c r="AJ6" s="218" t="s">
        <v>42</v>
      </c>
      <c r="AK6" s="218" t="s">
        <v>43</v>
      </c>
      <c r="AL6" s="218" t="s">
        <v>3</v>
      </c>
      <c r="AM6" s="218"/>
    </row>
    <row r="7" spans="1:39" s="177" customFormat="1" ht="12" x14ac:dyDescent="0.2">
      <c r="A7" s="218" t="s">
        <v>416</v>
      </c>
      <c r="B7" s="178" t="s">
        <v>412</v>
      </c>
      <c r="C7" s="182" t="str">
        <f>IF(COUNTBLANK(Diario!$D15:$D38)=24,"",AVERAGE(Diario!$D15:$D38))</f>
        <v/>
      </c>
      <c r="D7" s="197" t="str">
        <f>IF(COUNTBLANK(Diario!$D59:$D82)=24,"",AVERAGE(Diario!$D59:$D82))</f>
        <v/>
      </c>
      <c r="E7" s="182" t="str">
        <f>IF(COUNTBLANK(Diario!$D103:$D126)=24,"",AVERAGE(Diario!$D103:$D126))</f>
        <v/>
      </c>
      <c r="F7" s="182" t="str">
        <f>IF(COUNTBLANK(Diario!$D147:$D170)=24,"",AVERAGE(Diario!$D147:$D170))</f>
        <v/>
      </c>
      <c r="G7" s="182" t="str">
        <f>IF(COUNTBLANK(Diario!$D191:$D214)=24,"",AVERAGE(Diario!$D191:$D214))</f>
        <v/>
      </c>
      <c r="H7" s="182" t="str">
        <f>IF(COUNTBLANK(Diario!$D235:$D258)=24,"",AVERAGE(Diario!$D235:$D258))</f>
        <v/>
      </c>
      <c r="I7" s="182" t="str">
        <f>IF(COUNTBLANK(Diario!$D279:$D302)=24,"",AVERAGE(Diario!$D279:$D302))</f>
        <v/>
      </c>
      <c r="J7" s="182" t="str">
        <f>IF(COUNTBLANK(Diario!$D323:$D346)=24,"",AVERAGE(Diario!$D323:$D346))</f>
        <v/>
      </c>
      <c r="K7" s="182" t="str">
        <f>IF(COUNTBLANK(Diario!$D367:$D390)=24,"",AVERAGE(Diario!$D367:$D390))</f>
        <v/>
      </c>
      <c r="L7" s="182" t="str">
        <f>IF(COUNTBLANK(Diario!$D411:$D434)=24,"",AVERAGE(Diario!$D411:$D434))</f>
        <v/>
      </c>
      <c r="M7" s="182" t="str">
        <f>IF(COUNTBLANK(Diario!$D455:$D478)=24,"",AVERAGE(Diario!$D455:$D478))</f>
        <v/>
      </c>
      <c r="N7" s="182" t="str">
        <f>IF(COUNTBLANK(Diario!$D499:$D522)=24,"",AVERAGE(Diario!$D499:$D522))</f>
        <v/>
      </c>
      <c r="O7" s="182" t="str">
        <f>IF(COUNTBLANK(Diario!$D543:$D566)=24,"",AVERAGE(Diario!$D543:$D566))</f>
        <v/>
      </c>
      <c r="P7" s="182" t="str">
        <f>IF(COUNTBLANK(Diario!$D587:$D610)=24,"",AVERAGE(Diario!$D587:$D610))</f>
        <v/>
      </c>
      <c r="Q7" s="182" t="str">
        <f>IF(COUNTBLANK(Diario!$D631:$D654)=24,"",AVERAGE(Diario!$D631:$D654))</f>
        <v/>
      </c>
      <c r="R7" s="182" t="str">
        <f>IF(COUNTBLANK(Diario!$D675:$D698)=24,"",AVERAGE(Diario!$D675:$D698))</f>
        <v/>
      </c>
      <c r="S7" s="182" t="str">
        <f>IF(COUNTBLANK(Diario!$D719:$D742)=24,"",AVERAGE(Diario!$D719:$D742))</f>
        <v/>
      </c>
      <c r="T7" s="182" t="str">
        <f>IF(COUNTBLANK(Diario!$D763:$D786)=24,"",AVERAGE(Diario!$D763:$D786))</f>
        <v/>
      </c>
      <c r="U7" s="182" t="str">
        <f>IF(COUNTBLANK(Diario!$D807:$D830)=24,"",AVERAGE(Diario!$D807:$D830))</f>
        <v/>
      </c>
      <c r="V7" s="182" t="str">
        <f>IF(COUNTBLANK(Diario!$D851:$D874)=24,"",AVERAGE(Diario!$D851:$D874))</f>
        <v/>
      </c>
      <c r="W7" s="182" t="str">
        <f>IF(COUNTBLANK(Diario!$D895:$D918)=24,"",AVERAGE(Diario!$D895:$D918))</f>
        <v/>
      </c>
      <c r="X7" s="182" t="str">
        <f>IF(COUNTBLANK(Diario!$D939:$D962)=24,"",AVERAGE(Diario!$D939:$D962))</f>
        <v/>
      </c>
      <c r="Y7" s="182" t="str">
        <f>IF(COUNTBLANK(Diario!$D983:$D1006)=24,"",AVERAGE(Diario!$D983:$D1006))</f>
        <v/>
      </c>
      <c r="Z7" s="182" t="str">
        <f>IF(COUNTBLANK(Diario!$D1027:$D1050)=24,"",AVERAGE(Diario!$D1027:$D1050))</f>
        <v/>
      </c>
      <c r="AA7" s="182" t="str">
        <f>IF(COUNTBLANK(Diario!$D1071:$D1094)=24,"",AVERAGE(Diario!$D1071:$D1094))</f>
        <v/>
      </c>
      <c r="AB7" s="182" t="str">
        <f>IF(COUNTBLANK(Diario!$D1115:$D1138)=24,"",AVERAGE(Diario!$D1115:$D1138))</f>
        <v/>
      </c>
      <c r="AC7" s="182" t="str">
        <f>IF(COUNTBLANK(Diario!$D1159:$D1182)=24,"",AVERAGE(Diario!$D1159:$D1182))</f>
        <v/>
      </c>
      <c r="AD7" s="182" t="str">
        <f>IF(COUNTBLANK(Diario!$D1203:$D1226)=24,"",AVERAGE(Diario!$D1203:$D1226))</f>
        <v/>
      </c>
      <c r="AE7" s="182" t="str">
        <f>IF(COUNTBLANK(Diario!$D1247:$D1270)=24,"",AVERAGE(Diario!$D1247:$D1270))</f>
        <v/>
      </c>
      <c r="AF7" s="182" t="str">
        <f>IF(COUNTBLANK(Diario!$D1291:$D1314)=24,"",AVERAGE(Diario!$D1291:$D1314))</f>
        <v/>
      </c>
      <c r="AG7" s="182" t="str">
        <f>IF(COUNTBLANK(Diario!$D1335:$D1358)=24,"",AVERAGE(Diario!$D1335:$D1358))</f>
        <v/>
      </c>
      <c r="AJ7" s="218" t="s">
        <v>69</v>
      </c>
      <c r="AK7" s="218" t="s">
        <v>70</v>
      </c>
      <c r="AL7" s="218" t="s">
        <v>50</v>
      </c>
      <c r="AM7" s="218"/>
    </row>
    <row r="8" spans="1:39" s="177" customFormat="1" ht="12" x14ac:dyDescent="0.2">
      <c r="A8" s="218" t="s">
        <v>416</v>
      </c>
      <c r="B8" s="178" t="s">
        <v>419</v>
      </c>
      <c r="C8" s="182" t="str">
        <f>IF(ISERR(C16)=TRUE,"",IF(VLOOKUP(Diario!$BT$7,$AK$2:$AL$28,2,FALSE)="S",C7+$AM$2,""))</f>
        <v/>
      </c>
      <c r="D8" s="182" t="str">
        <f>IF(ISERR(D16)=TRUE,"",IF(VLOOKUP(Diario!$BT$7,$AK$2:$AL$28,2,FALSE)="S",D7+$AM$2,""))</f>
        <v/>
      </c>
      <c r="E8" s="182" t="str">
        <f>IF(ISERR(E16)=TRUE,"",IF(VLOOKUP(Diario!$BT$7,$AK$2:$AL$28,2,FALSE)="S",E7+$AM$2,""))</f>
        <v/>
      </c>
      <c r="F8" s="182" t="str">
        <f>IF(ISERR(F16)=TRUE,"",IF(VLOOKUP(Diario!$BT$7,$AK$2:$AL$28,2,FALSE)="S",F7+$AM$2,""))</f>
        <v/>
      </c>
      <c r="G8" s="182" t="str">
        <f>IF(ISERR(G16)=TRUE,"",IF(VLOOKUP(Diario!$BT$7,$AK$2:$AL$28,2,FALSE)="S",G7+$AM$2,""))</f>
        <v/>
      </c>
      <c r="H8" s="182" t="str">
        <f>IF(ISERR(H16)=TRUE,"",IF(VLOOKUP(Diario!$BT$7,$AK$2:$AL$28,2,FALSE)="S",H7+$AM$2,""))</f>
        <v/>
      </c>
      <c r="I8" s="182" t="str">
        <f>IF(ISERR(I16)=TRUE,"",IF(VLOOKUP(Diario!$BT$7,$AK$2:$AL$28,2,FALSE)="S",I7+$AM$2,""))</f>
        <v/>
      </c>
      <c r="J8" s="182" t="str">
        <f>IF(ISERR(J16)=TRUE,"",IF(VLOOKUP(Diario!$BT$7,$AK$2:$AL$28,2,FALSE)="S",J7+$AM$2,""))</f>
        <v/>
      </c>
      <c r="K8" s="182" t="str">
        <f>IF(ISERR(K16)=TRUE,"",IF(VLOOKUP(Diario!$BT$7,$AK$2:$AL$28,2,FALSE)="S",K7+$AM$2,""))</f>
        <v/>
      </c>
      <c r="L8" s="182" t="str">
        <f>IF(ISERR(L16)=TRUE,"",IF(VLOOKUP(Diario!$BT$7,$AK$2:$AL$28,2,FALSE)="S",L7+$AM$2,""))</f>
        <v/>
      </c>
      <c r="M8" s="182" t="str">
        <f>IF(ISERR(M16)=TRUE,"",IF(VLOOKUP(Diario!$BT$7,$AK$2:$AL$28,2,FALSE)="S",M7+$AM$2,""))</f>
        <v/>
      </c>
      <c r="N8" s="182" t="str">
        <f>IF(ISERR(N16)=TRUE,"",IF(VLOOKUP(Diario!$BT$7,$AK$2:$AL$28,2,FALSE)="S",N7+$AM$2,""))</f>
        <v/>
      </c>
      <c r="O8" s="182" t="str">
        <f>IF(ISERR(O16)=TRUE,"",IF(VLOOKUP(Diario!$BT$7,$AK$2:$AL$28,2,FALSE)="S",O7+$AM$2,""))</f>
        <v/>
      </c>
      <c r="P8" s="182" t="str">
        <f>IF(ISERR(P16)=TRUE,"",IF(VLOOKUP(Diario!$BT$7,$AK$2:$AL$28,2,FALSE)="S",P7+$AM$2,""))</f>
        <v/>
      </c>
      <c r="Q8" s="182" t="str">
        <f>IF(ISERR(Q16)=TRUE,"",IF(VLOOKUP(Diario!$BT$7,$AK$2:$AL$28,2,FALSE)="S",Q7+$AM$2,""))</f>
        <v/>
      </c>
      <c r="R8" s="182" t="str">
        <f>IF(ISERR(R16)=TRUE,"",IF(VLOOKUP(Diario!$BT$7,$AK$2:$AL$28,2,FALSE)="S",R7+$AM$2,""))</f>
        <v/>
      </c>
      <c r="S8" s="182" t="str">
        <f>IF(ISERR(S16)=TRUE,"",IF(VLOOKUP(Diario!$BT$7,$AK$2:$AL$28,2,FALSE)="S",S7+$AM$2,""))</f>
        <v/>
      </c>
      <c r="T8" s="182" t="str">
        <f>IF(ISERR(T16)=TRUE,"",IF(VLOOKUP(Diario!$BT$7,$AK$2:$AL$28,2,FALSE)="S",T7+$AM$2,""))</f>
        <v/>
      </c>
      <c r="U8" s="182" t="str">
        <f>IF(ISERR(U16)=TRUE,"",IF(VLOOKUP(Diario!$BT$7,$AK$2:$AL$28,2,FALSE)="S",U7+$AM$2,""))</f>
        <v/>
      </c>
      <c r="V8" s="182" t="str">
        <f>IF(ISERR(V16)=TRUE,"",IF(VLOOKUP(Diario!$BT$7,$AK$2:$AL$28,2,FALSE)="S",V7+$AM$2,""))</f>
        <v/>
      </c>
      <c r="W8" s="182" t="str">
        <f>IF(ISERR(W16)=TRUE,"",IF(VLOOKUP(Diario!$BT$7,$AK$2:$AL$28,2,FALSE)="S",W7+$AM$2,""))</f>
        <v/>
      </c>
      <c r="X8" s="182" t="str">
        <f>IF(ISERR(X16)=TRUE,"",IF(VLOOKUP(Diario!$BT$7,$AK$2:$AL$28,2,FALSE)="S",X7+$AM$2,""))</f>
        <v/>
      </c>
      <c r="Y8" s="182" t="str">
        <f>IF(ISERR(Y16)=TRUE,"",IF(VLOOKUP(Diario!$BT$7,$AK$2:$AL$28,2,FALSE)="S",Y7+$AM$2,""))</f>
        <v/>
      </c>
      <c r="Z8" s="182" t="str">
        <f>IF(ISERR(Z16)=TRUE,"",IF(VLOOKUP(Diario!$BT$7,$AK$2:$AL$28,2,FALSE)="S",Z7+$AM$2,""))</f>
        <v/>
      </c>
      <c r="AA8" s="182" t="str">
        <f>IF(ISERR(AA16)=TRUE,"",IF(VLOOKUP(Diario!$BT$7,$AK$2:$AL$28,2,FALSE)="S",AA7+$AM$2,""))</f>
        <v/>
      </c>
      <c r="AB8" s="182" t="str">
        <f>IF(ISERR(AB16)=TRUE,"",IF(VLOOKUP(Diario!$BT$7,$AK$2:$AL$28,2,FALSE)="S",AB7+$AM$2,""))</f>
        <v/>
      </c>
      <c r="AC8" s="182" t="str">
        <f>IF(ISERR(AC16)=TRUE,"",IF(VLOOKUP(Diario!$BT$7,$AK$2:$AL$28,2,FALSE)="S",AC7+$AM$2,""))</f>
        <v/>
      </c>
      <c r="AD8" s="182" t="str">
        <f>IF(ISERR(AD16)=TRUE,"",IF(VLOOKUP(Diario!$BT$7,$AK$2:$AL$28,2,FALSE)="S",AD7+$AM$2,""))</f>
        <v/>
      </c>
      <c r="AE8" s="182" t="str">
        <f>IF(ISERR(AE16)=TRUE,"",IF(VLOOKUP(Diario!$BT$7,$AK$2:$AL$28,2,FALSE)="S",AE7+$AM$2,""))</f>
        <v/>
      </c>
      <c r="AF8" s="182" t="str">
        <f>IF(ISERR(AF16)=TRUE,"",IF(VLOOKUP(Diario!$BT$7,$AK$2:$AL$28,2,FALSE)="S",AF7+$AM$2,""))</f>
        <v/>
      </c>
      <c r="AG8" s="182" t="str">
        <f>IF(ISERR(AG16)=TRUE,"",IF(VLOOKUP(Diario!$BT$7,$AK$2:$AL$28,2,FALSE)="S",AG7+$AM$2,""))</f>
        <v/>
      </c>
      <c r="AJ8" s="218" t="s">
        <v>81</v>
      </c>
      <c r="AK8" s="218" t="s">
        <v>82</v>
      </c>
      <c r="AL8" s="218" t="s">
        <v>50</v>
      </c>
      <c r="AM8" s="218"/>
    </row>
    <row r="9" spans="1:39" s="177" customFormat="1" ht="12" x14ac:dyDescent="0.2">
      <c r="A9" s="218" t="s">
        <v>416</v>
      </c>
      <c r="B9" s="178" t="s">
        <v>408</v>
      </c>
      <c r="C9" s="198" t="str">
        <f>IF(COUNTBLANK(Diario!$X15:$X38)=24,"",AVERAGE(Diario!$X15:$X38))</f>
        <v/>
      </c>
      <c r="D9" s="183" t="str">
        <f>IF(COUNTBLANK(Diario!$X59:$X82)=24,"",AVERAGE(Diario!$X59:$X82))</f>
        <v/>
      </c>
      <c r="E9" s="183" t="str">
        <f>IF(COUNTBLANK(Diario!$X103:$X126)=24,"",AVERAGE(Diario!$X103:$X126))</f>
        <v/>
      </c>
      <c r="F9" s="183" t="str">
        <f>IF(COUNTBLANK(Diario!$X147:$X170)=24,"",AVERAGE(Diario!$X147:$X170))</f>
        <v/>
      </c>
      <c r="G9" s="183" t="str">
        <f>IF(COUNTBLANK(Diario!$X191:$X214)=24,"",AVERAGE(Diario!$X191:$X214))</f>
        <v/>
      </c>
      <c r="H9" s="183" t="str">
        <f>IF(COUNTBLANK(Diario!$X235:$X258)=24,"",AVERAGE(Diario!$X235:$X258))</f>
        <v/>
      </c>
      <c r="I9" s="183" t="str">
        <f>IF(COUNTBLANK(Diario!$X279:$X302)=24,"",AVERAGE(Diario!$X279:$X302))</f>
        <v/>
      </c>
      <c r="J9" s="183" t="str">
        <f>IF(COUNTBLANK(Diario!$X323:$X346)=24,"",AVERAGE(Diario!$X323:$X346))</f>
        <v/>
      </c>
      <c r="K9" s="183" t="str">
        <f>IF(COUNTBLANK(Diario!$X367:$X390)=24,"",AVERAGE(Diario!$X367:$X390))</f>
        <v/>
      </c>
      <c r="L9" s="183" t="str">
        <f>IF(COUNTBLANK(Diario!$X411:$X434)=24,"",AVERAGE(Diario!$X411:$X434))</f>
        <v/>
      </c>
      <c r="M9" s="183" t="str">
        <f>IF(COUNTBLANK(Diario!$X455:$X478)=24,"",AVERAGE(Diario!$X455:$X478))</f>
        <v/>
      </c>
      <c r="N9" s="183" t="str">
        <f>IF(COUNTBLANK(Diario!$X499:$X522)=24,"",AVERAGE(Diario!$X499:$X522))</f>
        <v/>
      </c>
      <c r="O9" s="183" t="str">
        <f>IF(COUNTBLANK(Diario!$X543:$X566)=24,"",AVERAGE(Diario!$X543:$X566))</f>
        <v/>
      </c>
      <c r="P9" s="183" t="str">
        <f>IF(COUNTBLANK(Diario!$X587:$X610)=24,"",AVERAGE(Diario!$X587:$X610))</f>
        <v/>
      </c>
      <c r="Q9" s="183" t="str">
        <f>IF(COUNTBLANK(Diario!$X631:$X654)=24,"",AVERAGE(Diario!$X631:$X654))</f>
        <v/>
      </c>
      <c r="R9" s="183" t="str">
        <f>IF(COUNTBLANK(Diario!$X675:$X698)=24,"",AVERAGE(Diario!$X675:$X698))</f>
        <v/>
      </c>
      <c r="S9" s="183" t="str">
        <f>IF(COUNTBLANK(Diario!$X719:$X742)=24,"",AVERAGE(Diario!$X719:$X742))</f>
        <v/>
      </c>
      <c r="T9" s="183" t="str">
        <f>IF(COUNTBLANK(Diario!$X763:$X786)=24,"",AVERAGE(Diario!$X763:$X786))</f>
        <v/>
      </c>
      <c r="U9" s="183" t="str">
        <f>IF(COUNTBLANK(Diario!$X807:$X830)=24,"",AVERAGE(Diario!$X807:$X830))</f>
        <v/>
      </c>
      <c r="V9" s="183" t="str">
        <f>IF(COUNTBLANK(Diario!$X851:$X874)=24,"",AVERAGE(Diario!$X851:$X874))</f>
        <v/>
      </c>
      <c r="W9" s="183" t="str">
        <f>IF(COUNTBLANK(Diario!$X895:$X918)=24,"",AVERAGE(Diario!$X895:$X918))</f>
        <v/>
      </c>
      <c r="X9" s="183" t="str">
        <f>IF(COUNTBLANK(Diario!$X939:$X962)=24,"",AVERAGE(Diario!$X939:$X962))</f>
        <v/>
      </c>
      <c r="Y9" s="183" t="str">
        <f>IF(COUNTBLANK(Diario!$X983:$X1006)=24,"",AVERAGE(Diario!$X983:$X1006))</f>
        <v/>
      </c>
      <c r="Z9" s="183" t="str">
        <f>IF(COUNTBLANK(Diario!$X1027:$X1050)=24,"",AVERAGE(Diario!$X1027:$X1050))</f>
        <v/>
      </c>
      <c r="AA9" s="183" t="str">
        <f>IF(COUNTBLANK(Diario!$X1071:$X1094)=24,"",AVERAGE(Diario!$X1071:$X1094))</f>
        <v/>
      </c>
      <c r="AB9" s="183" t="str">
        <f>IF(COUNTBLANK(Diario!$X1115:$X1138)=24,"",AVERAGE(Diario!$X1115:$X1138))</f>
        <v/>
      </c>
      <c r="AC9" s="183" t="str">
        <f>IF(COUNTBLANK(Diario!$X1159:$X1182)=24,"",AVERAGE(Diario!$X1159:$X1182))</f>
        <v/>
      </c>
      <c r="AD9" s="183" t="str">
        <f>IF(COUNTBLANK(Diario!$X1203:$X1226)=24,"",AVERAGE(Diario!$X1203:$X1226))</f>
        <v/>
      </c>
      <c r="AE9" s="183" t="str">
        <f>IF(COUNTBLANK(Diario!$X1247:$X1270)=24,"",AVERAGE(Diario!$X1247:$X1270))</f>
        <v/>
      </c>
      <c r="AF9" s="183" t="str">
        <f>IF(COUNTBLANK(Diario!$X1291:$X1314)=24,"",AVERAGE(Diario!$X1291:$X1314))</f>
        <v/>
      </c>
      <c r="AG9" s="183" t="str">
        <f>IF(COUNTBLANK(Diario!$X1335:$X1358)=24,"",AVERAGE(Diario!$X1335:$X1358))</f>
        <v/>
      </c>
      <c r="AJ9" s="218" t="s">
        <v>89</v>
      </c>
      <c r="AK9" s="218" t="s">
        <v>90</v>
      </c>
      <c r="AL9" s="218" t="s">
        <v>50</v>
      </c>
      <c r="AM9" s="218"/>
    </row>
    <row r="10" spans="1:39" s="177" customFormat="1" ht="12" x14ac:dyDescent="0.2">
      <c r="A10" s="218" t="s">
        <v>416</v>
      </c>
      <c r="B10" s="178" t="s">
        <v>409</v>
      </c>
      <c r="C10" s="182" t="str">
        <f>IF(Diario!$BT46="","",Diario!$BT46+Diario!$BV46)</f>
        <v/>
      </c>
      <c r="D10" s="182" t="str">
        <f>IF(Diario!$BT90="","",Diario!$BT90+Diario!$BV90)</f>
        <v/>
      </c>
      <c r="E10" s="182" t="str">
        <f>IF(Diario!$BT134="","",Diario!$BT134+Diario!$BV134)</f>
        <v/>
      </c>
      <c r="F10" s="182" t="str">
        <f>IF(Diario!$BT178="","",Diario!$BT178+Diario!$BV178)</f>
        <v/>
      </c>
      <c r="G10" s="182" t="str">
        <f>IF(Diario!$BT222="","",Diario!$BT222+Diario!$BV222)</f>
        <v/>
      </c>
      <c r="H10" s="182" t="str">
        <f>IF(Diario!$BT266="","",Diario!$BT266+Diario!$BV266)</f>
        <v/>
      </c>
      <c r="I10" s="182" t="str">
        <f>IF(Diario!$BT310="","",Diario!$BT310+Diario!$BV310)</f>
        <v/>
      </c>
      <c r="J10" s="182" t="str">
        <f>IF(Diario!$BT354="","",Diario!$BT354+Diario!$BV354)</f>
        <v/>
      </c>
      <c r="K10" s="182" t="str">
        <f>IF(Diario!$BT398="","",Diario!$BT398+Diario!$BV398)</f>
        <v/>
      </c>
      <c r="L10" s="182" t="str">
        <f>IF(Diario!$BT442="","",Diario!$BT442+Diario!$BV442)</f>
        <v/>
      </c>
      <c r="M10" s="182" t="str">
        <f>IF(Diario!$BT486="","",Diario!$BT486+Diario!$BV486)</f>
        <v/>
      </c>
      <c r="N10" s="182" t="str">
        <f>IF(Diario!$BT530="","",Diario!$BT530+Diario!$BV530)</f>
        <v/>
      </c>
      <c r="O10" s="182" t="str">
        <f>IF(Diario!$BT574="","",Diario!$BT574+Diario!$BV574)</f>
        <v/>
      </c>
      <c r="P10" s="182" t="str">
        <f>IF(Diario!$BT618="","",Diario!$BT618+Diario!$BV618)</f>
        <v/>
      </c>
      <c r="Q10" s="182" t="str">
        <f>IF(Diario!$BT662="","",Diario!$BT662+Diario!$BV662)</f>
        <v/>
      </c>
      <c r="R10" s="182" t="str">
        <f>IF(Diario!$BT706="","",Diario!$BT706+Diario!$BV706)</f>
        <v/>
      </c>
      <c r="S10" s="182" t="str">
        <f>IF(Diario!$BT750="","",Diario!$BT750+Diario!$BV750)</f>
        <v/>
      </c>
      <c r="T10" s="182" t="str">
        <f>IF(Diario!$BT794="","",Diario!$BT794+Diario!$BV794)</f>
        <v/>
      </c>
      <c r="U10" s="182" t="str">
        <f>IF(Diario!$BT838="","",Diario!$BT838+Diario!$BV838)</f>
        <v/>
      </c>
      <c r="V10" s="182" t="str">
        <f>IF(Diario!$BT882="","",Diario!$BT882+Diario!$BV882)</f>
        <v/>
      </c>
      <c r="W10" s="182" t="str">
        <f>IF(Diario!$BT926="","",Diario!$BT926+Diario!$BV926)</f>
        <v/>
      </c>
      <c r="X10" s="182" t="str">
        <f>IF(Diario!$BT970="","",Diario!$BT970+Diario!$BV970)</f>
        <v/>
      </c>
      <c r="Y10" s="182" t="str">
        <f>IF(Diario!$BT1014="","",Diario!$BT1014+Diario!$BV1014)</f>
        <v/>
      </c>
      <c r="Z10" s="182" t="str">
        <f>IF(Diario!$BT1058="","",Diario!$BT1058+Diario!$BV1058)</f>
        <v/>
      </c>
      <c r="AA10" s="182" t="str">
        <f>IF(Diario!$BT1102="","",Diario!$BT1102+Diario!$BV1102)</f>
        <v/>
      </c>
      <c r="AB10" s="182" t="str">
        <f>IF(Diario!$BT1146="","",Diario!$BT1146+Diario!$BV1146)</f>
        <v/>
      </c>
      <c r="AC10" s="182" t="str">
        <f>IF(Diario!$BT1190="","",Diario!$BT1190+Diario!$BV1190)</f>
        <v/>
      </c>
      <c r="AD10" s="182" t="str">
        <f>IF(Diario!$BT1234="","",Diario!$BT1234+Diario!$BV1234)</f>
        <v/>
      </c>
      <c r="AE10" s="182" t="str">
        <f>IF(Diario!$BT1278="","",Diario!$BT1278+Diario!$BV1278)</f>
        <v/>
      </c>
      <c r="AF10" s="182" t="str">
        <f>IF(Diario!$BT1322="","",Diario!$BT1322+Diario!$BV1322)</f>
        <v/>
      </c>
      <c r="AG10" s="182" t="str">
        <f>IF(Diario!$BT1366="","",Diario!$BT1366+Diario!$BV1366)</f>
        <v/>
      </c>
      <c r="AJ10" s="218" t="s">
        <v>96</v>
      </c>
      <c r="AK10" s="218" t="s">
        <v>97</v>
      </c>
      <c r="AL10" s="218" t="s">
        <v>50</v>
      </c>
      <c r="AM10" s="218"/>
    </row>
    <row r="11" spans="1:39" s="177" customFormat="1" ht="12" x14ac:dyDescent="0.2">
      <c r="A11" s="218" t="s">
        <v>416</v>
      </c>
      <c r="B11" s="178" t="s">
        <v>413</v>
      </c>
      <c r="C11" s="182" t="str">
        <f>IF(COUNTBLANK(Diario!$Z15:$Z38)=24,"",AVERAGE(Diario!$Z15:$Z38))</f>
        <v/>
      </c>
      <c r="D11" s="182" t="str">
        <f>IF(COUNTBLANK(Diario!$Z59:$Z82)=24,"",AVERAGE(Diario!$Z59:$Z82))</f>
        <v/>
      </c>
      <c r="E11" s="182" t="str">
        <f>IF(COUNTBLANK(Diario!$Z103:$Z126)=24,"",AVERAGE(Diario!$Z103:$Z126))</f>
        <v/>
      </c>
      <c r="F11" s="182" t="str">
        <f>IF(COUNTBLANK(Diario!$Z147:$Z170)=24,"",AVERAGE(Diario!$Z147:$Z170))</f>
        <v/>
      </c>
      <c r="G11" s="182" t="str">
        <f>IF(COUNTBLANK(Diario!$Z191:$Z214)=24,"",AVERAGE(Diario!$Z191:$Z214))</f>
        <v/>
      </c>
      <c r="H11" s="182" t="str">
        <f>IF(COUNTBLANK(Diario!$Z235:$Z258)=24,"",AVERAGE(Diario!$Z235:$Z258))</f>
        <v/>
      </c>
      <c r="I11" s="182" t="str">
        <f>IF(COUNTBLANK(Diario!$Z279:$Z302)=24,"",AVERAGE(Diario!$Z279:$Z302))</f>
        <v/>
      </c>
      <c r="J11" s="182" t="str">
        <f>IF(COUNTBLANK(Diario!$Z323:$Z346)=24,"",AVERAGE(Diario!$Z323:$Z346))</f>
        <v/>
      </c>
      <c r="K11" s="182" t="str">
        <f>IF(COUNTBLANK(Diario!$Z367:$Z390)=24,"",AVERAGE(Diario!$Z367:$Z390))</f>
        <v/>
      </c>
      <c r="L11" s="182" t="str">
        <f>IF(COUNTBLANK(Diario!$Z411:$Z434)=24,"",AVERAGE(Diario!$Z411:$Z434))</f>
        <v/>
      </c>
      <c r="M11" s="182" t="str">
        <f>IF(COUNTBLANK(Diario!$Z455:$Z478)=24,"",AVERAGE(Diario!$Z455:$Z478))</f>
        <v/>
      </c>
      <c r="N11" s="182" t="str">
        <f>IF(COUNTBLANK(Diario!$Z499:$Z522)=24,"",AVERAGE(Diario!$Z499:$Z522))</f>
        <v/>
      </c>
      <c r="O11" s="182" t="str">
        <f>IF(COUNTBLANK(Diario!$Z543:$Z566)=24,"",AVERAGE(Diario!$Z543:$Z566))</f>
        <v/>
      </c>
      <c r="P11" s="182" t="str">
        <f>IF(COUNTBLANK(Diario!$Z587:$Z610)=24,"",AVERAGE(Diario!$Z587:$Z610))</f>
        <v/>
      </c>
      <c r="Q11" s="182" t="str">
        <f>IF(COUNTBLANK(Diario!$Z631:$Z654)=24,"",AVERAGE(Diario!$Z631:$Z654))</f>
        <v/>
      </c>
      <c r="R11" s="182" t="str">
        <f>IF(COUNTBLANK(Diario!$Z675:$Z698)=24,"",AVERAGE(Diario!$Z675:$Z698))</f>
        <v/>
      </c>
      <c r="S11" s="182" t="str">
        <f>IF(COUNTBLANK(Diario!$Z719:$Z742)=24,"",AVERAGE(Diario!$Z719:$Z742))</f>
        <v/>
      </c>
      <c r="T11" s="182" t="str">
        <f>IF(COUNTBLANK(Diario!$Z763:$Z786)=24,"",AVERAGE(Diario!$Z763:$Z786))</f>
        <v/>
      </c>
      <c r="U11" s="182" t="str">
        <f>IF(COUNTBLANK(Diario!$Z807:$Z830)=24,"",AVERAGE(Diario!$Z807:$Z830))</f>
        <v/>
      </c>
      <c r="V11" s="182" t="str">
        <f>IF(COUNTBLANK(Diario!$Z851:$Z874)=24,"",AVERAGE(Diario!$Z851:$Z874))</f>
        <v/>
      </c>
      <c r="W11" s="182" t="str">
        <f>IF(COUNTBLANK(Diario!$Z895:$Z918)=24,"",AVERAGE(Diario!$Z895:$Z918))</f>
        <v/>
      </c>
      <c r="X11" s="182" t="str">
        <f>IF(COUNTBLANK(Diario!$Z939:$Z962)=24,"",AVERAGE(Diario!$Z939:$Z962))</f>
        <v/>
      </c>
      <c r="Y11" s="182" t="str">
        <f>IF(COUNTBLANK(Diario!$Z983:$Z1006)=24,"",AVERAGE(Diario!$Z983:$Z1006))</f>
        <v/>
      </c>
      <c r="Z11" s="182" t="str">
        <f>IF(COUNTBLANK(Diario!$Z1027:$Z1050)=24,"",AVERAGE(Diario!$Z1027:$Z1050))</f>
        <v/>
      </c>
      <c r="AA11" s="182" t="str">
        <f>IF(COUNTBLANK(Diario!$Z1071:$Z1094)=24,"",AVERAGE(Diario!$Z1071:$Z1094))</f>
        <v/>
      </c>
      <c r="AB11" s="182" t="str">
        <f>IF(COUNTBLANK(Diario!$Z1115:$Z1138)=24,"",AVERAGE(Diario!$Z1115:$Z1138))</f>
        <v/>
      </c>
      <c r="AC11" s="182" t="str">
        <f>IF(COUNTBLANK(Diario!$Z1159:$Z1182)=24,"",AVERAGE(Diario!$Z1159:$Z1182))</f>
        <v/>
      </c>
      <c r="AD11" s="182" t="str">
        <f>IF(COUNTBLANK(Diario!$Z1203:$Z1226)=24,"",AVERAGE(Diario!$Z1203:$Z1226))</f>
        <v/>
      </c>
      <c r="AE11" s="182" t="str">
        <f>IF(COUNTBLANK(Diario!$Z1247:$Z1270)=24,"",AVERAGE(Diario!$Z1247:$Z1270))</f>
        <v/>
      </c>
      <c r="AF11" s="182" t="str">
        <f>IF(COUNTBLANK(Diario!$Z1291:$Z1314)=24,"",AVERAGE(Diario!$Z1291:$Z1314))</f>
        <v/>
      </c>
      <c r="AG11" s="182" t="str">
        <f>IF(COUNTBLANK(Diario!$Z1335:$Z1358)=24,"",AVERAGE(Diario!$Z1335:$Z1358))</f>
        <v/>
      </c>
      <c r="AJ11" s="218" t="s">
        <v>112</v>
      </c>
      <c r="AK11" s="218" t="s">
        <v>113</v>
      </c>
      <c r="AL11" s="218" t="s">
        <v>3</v>
      </c>
      <c r="AM11" s="218"/>
    </row>
    <row r="12" spans="1:39" s="177" customFormat="1" ht="12" x14ac:dyDescent="0.2">
      <c r="A12" s="218" t="s">
        <v>416</v>
      </c>
      <c r="B12" s="178" t="s">
        <v>414</v>
      </c>
      <c r="C12" s="181" t="str">
        <f>IF(Diario!$BT44="","",Diario!$BT44)</f>
        <v/>
      </c>
      <c r="D12" s="181" t="str">
        <f ca="1">IF(Diario!$BT88="","",Diario!$BT88)</f>
        <v/>
      </c>
      <c r="E12" s="181" t="str">
        <f ca="1">IF(Diario!$BT132="","",Diario!$BT132)</f>
        <v/>
      </c>
      <c r="F12" s="181" t="str">
        <f ca="1">IF(Diario!$BT176="","",Diario!$BT176)</f>
        <v/>
      </c>
      <c r="G12" s="181" t="str">
        <f ca="1">IF(Diario!$BT220="","",Diario!$BT220)</f>
        <v/>
      </c>
      <c r="H12" s="181" t="str">
        <f ca="1">IF(Diario!$BT264="","",Diario!$BT264)</f>
        <v/>
      </c>
      <c r="I12" s="181" t="str">
        <f ca="1">IF(Diario!$BT308="","",Diario!$BT308)</f>
        <v/>
      </c>
      <c r="J12" s="181" t="str">
        <f ca="1">IF(Diario!$BT352="","",Diario!$BT352)</f>
        <v/>
      </c>
      <c r="K12" s="181" t="str">
        <f ca="1">IF(Diario!$BT396="","",Diario!$BT396)</f>
        <v/>
      </c>
      <c r="L12" s="181" t="str">
        <f ca="1">IF(Diario!$BT440="","",Diario!$BT440)</f>
        <v/>
      </c>
      <c r="M12" s="181" t="str">
        <f ca="1">IF(Diario!$BT484="","",Diario!$BT484)</f>
        <v/>
      </c>
      <c r="N12" s="181" t="str">
        <f>IF(Diario!$BT528="","",Diario!$BT528)</f>
        <v/>
      </c>
      <c r="O12" s="181" t="str">
        <f ca="1">IF(Diario!$BT572="","",Diario!$BT572)</f>
        <v/>
      </c>
      <c r="P12" s="181" t="str">
        <f ca="1">IF(Diario!$BT616="","",Diario!$BT616)</f>
        <v/>
      </c>
      <c r="Q12" s="181" t="str">
        <f ca="1">IF(Diario!$BT660="","",Diario!$BT660)</f>
        <v/>
      </c>
      <c r="R12" s="181" t="str">
        <f ca="1">IF(Diario!$BT704="","",Diario!$BT704)</f>
        <v/>
      </c>
      <c r="S12" s="181" t="str">
        <f ca="1">IF(Diario!$BT748="","",Diario!$BT748)</f>
        <v/>
      </c>
      <c r="T12" s="181" t="str">
        <f ca="1">IF(Diario!$BT792="","",Diario!$BT792)</f>
        <v/>
      </c>
      <c r="U12" s="181" t="str">
        <f ca="1">IF(Diario!$BT836="","",Diario!$BT836)</f>
        <v/>
      </c>
      <c r="V12" s="181" t="str">
        <f ca="1">IF(Diario!$BT880="","",Diario!$BT880)</f>
        <v/>
      </c>
      <c r="W12" s="181" t="str">
        <f ca="1">IF(Diario!$BT924="","",Diario!$BT924)</f>
        <v/>
      </c>
      <c r="X12" s="181" t="str">
        <f ca="1">IF(Diario!$BT968="","",Diario!$BT968)</f>
        <v/>
      </c>
      <c r="Y12" s="181" t="str">
        <f ca="1">IF(Diario!$BT1012="","",Diario!$BT1012)</f>
        <v/>
      </c>
      <c r="Z12" s="181" t="str">
        <f ca="1">IF(Diario!$BT1056="","",Diario!$BT1056)</f>
        <v/>
      </c>
      <c r="AA12" s="181" t="str">
        <f ca="1">IF(Diario!$BT1100="","",Diario!$BT1100)</f>
        <v/>
      </c>
      <c r="AB12" s="181" t="str">
        <f ca="1">IF(Diario!$BT1144="","",Diario!$BT1144)</f>
        <v/>
      </c>
      <c r="AC12" s="181" t="str">
        <f ca="1">IF(Diario!$BT1188="","",Diario!$BT1188)</f>
        <v/>
      </c>
      <c r="AD12" s="181" t="str">
        <f ca="1">IF(Diario!$BT1232="","",Diario!$BT1232)</f>
        <v/>
      </c>
      <c r="AE12" s="181" t="str">
        <f ca="1">IF(Diario!$BT1276="","",Diario!$BT1276)</f>
        <v/>
      </c>
      <c r="AF12" s="181" t="str">
        <f ca="1">IF(Diario!$BT1320="","",Diario!$BT1320)</f>
        <v/>
      </c>
      <c r="AG12" s="181" t="str">
        <f ca="1">IF(Diario!$BT1364="","",Diario!$BT1364)</f>
        <v/>
      </c>
      <c r="AJ12" s="218" t="s">
        <v>308</v>
      </c>
      <c r="AK12" s="218" t="s">
        <v>119</v>
      </c>
      <c r="AL12" s="218" t="s">
        <v>3</v>
      </c>
      <c r="AM12" s="218"/>
    </row>
    <row r="13" spans="1:39" s="177" customFormat="1" ht="12" x14ac:dyDescent="0.2">
      <c r="A13" s="218" t="s">
        <v>416</v>
      </c>
      <c r="B13" s="178" t="s">
        <v>417</v>
      </c>
      <c r="C13" s="182" t="str">
        <f>IF(Diario!$BT45="","",Diario!$BT45)</f>
        <v/>
      </c>
      <c r="D13" s="182" t="str">
        <f>IF(Diario!$BT89="","",Diario!$BT89)</f>
        <v/>
      </c>
      <c r="E13" s="182" t="str">
        <f>IF(Diario!$BT133="","",Diario!$BT133)</f>
        <v/>
      </c>
      <c r="F13" s="182" t="str">
        <f>IF(Diario!$BT177="","",Diario!$BT177)</f>
        <v/>
      </c>
      <c r="G13" s="182" t="str">
        <f>IF(Diario!$BT221="","",Diario!$BT221)</f>
        <v/>
      </c>
      <c r="H13" s="182" t="str">
        <f>IF(Diario!$BT265="","",Diario!$BT265)</f>
        <v/>
      </c>
      <c r="I13" s="182" t="str">
        <f>IF(Diario!$BT309="","",Diario!$BT309)</f>
        <v/>
      </c>
      <c r="J13" s="182" t="str">
        <f>IF(Diario!$BT353="","",Diario!$BT353)</f>
        <v/>
      </c>
      <c r="K13" s="182" t="str">
        <f>IF(Diario!$BT397="","",Diario!$BT397)</f>
        <v/>
      </c>
      <c r="L13" s="182" t="str">
        <f>IF(Diario!$BT441="","",Diario!$BT441)</f>
        <v/>
      </c>
      <c r="M13" s="182" t="str">
        <f>IF(Diario!$BT485="","",Diario!$BT485)</f>
        <v/>
      </c>
      <c r="N13" s="182" t="str">
        <f>IF(Diario!$BT529="","",Diario!$BT529)</f>
        <v/>
      </c>
      <c r="O13" s="182" t="str">
        <f>IF(Diario!$BT573="","",Diario!$BT573)</f>
        <v/>
      </c>
      <c r="P13" s="182" t="str">
        <f>IF(Diario!$BT617="","",Diario!$BT617)</f>
        <v/>
      </c>
      <c r="Q13" s="182" t="str">
        <f>IF(Diario!$BT661="","",Diario!$BT661)</f>
        <v/>
      </c>
      <c r="R13" s="182" t="str">
        <f>IF(Diario!$BT705="","",Diario!$BT705)</f>
        <v/>
      </c>
      <c r="S13" s="182" t="str">
        <f>IF(Diario!$BT749="","",Diario!$BT749)</f>
        <v/>
      </c>
      <c r="T13" s="182" t="str">
        <f>IF(Diario!$BT793="","",Diario!$BT793)</f>
        <v/>
      </c>
      <c r="U13" s="182" t="str">
        <f>IF(Diario!$BT837="","",Diario!$BT837)</f>
        <v/>
      </c>
      <c r="V13" s="182" t="str">
        <f>IF(Diario!$BT881="","",Diario!$BT881)</f>
        <v/>
      </c>
      <c r="W13" s="182" t="str">
        <f>IF(Diario!$BT925="","",Diario!$BT925)</f>
        <v/>
      </c>
      <c r="X13" s="182" t="str">
        <f>IF(Diario!$BT969="","",Diario!$BT969)</f>
        <v/>
      </c>
      <c r="Y13" s="182" t="str">
        <f>IF(Diario!$BT1013="","",Diario!$BT1013)</f>
        <v/>
      </c>
      <c r="Z13" s="182" t="str">
        <f>IF(Diario!$BT1057="","",Diario!$BT1057)</f>
        <v/>
      </c>
      <c r="AA13" s="182" t="str">
        <f>IF(Diario!$BT1101="","",Diario!$BT1101)</f>
        <v/>
      </c>
      <c r="AB13" s="182" t="str">
        <f>IF(Diario!$BT1145="","",Diario!$BT1145)</f>
        <v/>
      </c>
      <c r="AC13" s="182" t="str">
        <f>IF(Diario!$BT1189="","",Diario!$BT1189)</f>
        <v/>
      </c>
      <c r="AD13" s="182" t="str">
        <f>IF(Diario!$BT1233="","",Diario!$BT1233)</f>
        <v/>
      </c>
      <c r="AE13" s="182" t="str">
        <f>IF(Diario!$BT1277="","",Diario!$BT1277)</f>
        <v/>
      </c>
      <c r="AF13" s="182" t="str">
        <f>IF(Diario!$BT1321="","",Diario!$BT1321)</f>
        <v/>
      </c>
      <c r="AG13" s="182" t="str">
        <f>IF(Diario!$BT1365="","",Diario!$BT1365)</f>
        <v/>
      </c>
      <c r="AJ13" s="218" t="s">
        <v>126</v>
      </c>
      <c r="AK13" s="218" t="s">
        <v>127</v>
      </c>
      <c r="AL13" s="218" t="s">
        <v>50</v>
      </c>
      <c r="AM13" s="218"/>
    </row>
    <row r="14" spans="1:39" s="177" customFormat="1" ht="12" x14ac:dyDescent="0.2">
      <c r="A14" s="218" t="s">
        <v>416</v>
      </c>
      <c r="B14" s="178" t="s">
        <v>415</v>
      </c>
      <c r="C14" s="183" t="str">
        <f>IF(COUNTBLANK(Diario!$BQ15:$BQ38)=24,"",MAX(Diario!$BQ15:$BQ38))</f>
        <v/>
      </c>
      <c r="D14" s="183" t="str">
        <f>IF(COUNTBLANK(Diario!$BQ59:$BQ82)=24,"",MAX(Diario!$BQ59:$BQ82))</f>
        <v/>
      </c>
      <c r="E14" s="183" t="str">
        <f>IF(COUNTBLANK(Diario!$BQ103:$BQ126)=24,"",MAX(Diario!$BQ103:$BQ126))</f>
        <v/>
      </c>
      <c r="F14" s="183" t="str">
        <f>IF(COUNTBLANK(Diario!$BQ147:$BQ170)=24,"",MAX(Diario!$BQ147:$BQ170))</f>
        <v/>
      </c>
      <c r="G14" s="183" t="str">
        <f>IF(COUNTBLANK(Diario!$BQ191:$BQ214)=24,"",MAX(Diario!$BQ191:$BQ214))</f>
        <v/>
      </c>
      <c r="H14" s="183" t="str">
        <f>IF(COUNTBLANK(Diario!$BQ235:$BQ258)=24,"",MAX(Diario!$BQ235:$BQ258))</f>
        <v/>
      </c>
      <c r="I14" s="183" t="str">
        <f>IF(COUNTBLANK(Diario!$BQ279:$BQ302)=24,"",MAX(Diario!$BQ279:$BQ302))</f>
        <v/>
      </c>
      <c r="J14" s="183" t="str">
        <f>IF(COUNTBLANK(Diario!$BQ323:$BQ346)=24,"",MAX(Diario!$BQ323:$BQ346))</f>
        <v/>
      </c>
      <c r="K14" s="183" t="str">
        <f>IF(COUNTBLANK(Diario!$BQ367:$BQ390)=24,"",MAX(Diario!$BQ367:$BQ390))</f>
        <v/>
      </c>
      <c r="L14" s="183" t="str">
        <f>IF(COUNTBLANK(Diario!$BQ411:$BQ434)=24,"",MAX(Diario!$BQ411:$BQ434))</f>
        <v/>
      </c>
      <c r="M14" s="183" t="str">
        <f>IF(COUNTBLANK(Diario!$BQ455:$BQ478)=24,"",MAX(Diario!$BQ455:$BQ478))</f>
        <v/>
      </c>
      <c r="N14" s="183" t="str">
        <f>IF(COUNTBLANK(Diario!$BQ499:$BQ522)=24,"",MAX(Diario!$BQ499:$BQ522))</f>
        <v/>
      </c>
      <c r="O14" s="183" t="str">
        <f>IF(COUNTBLANK(Diario!$BQ543:$BQ566)=24,"",MAX(Diario!$BQ543:$BQ566))</f>
        <v/>
      </c>
      <c r="P14" s="183" t="str">
        <f>IF(COUNTBLANK(Diario!$BQ587:$BQ610)=24,"",MAX(Diario!$BQ587:$BQ610))</f>
        <v/>
      </c>
      <c r="Q14" s="183" t="str">
        <f>IF(COUNTBLANK(Diario!$BQ631:$BQ654)=24,"",MAX(Diario!$BQ631:$BQ654))</f>
        <v/>
      </c>
      <c r="R14" s="183" t="str">
        <f>IF(COUNTBLANK(Diario!$BQ675:$BQ698)=24,"",MAX(Diario!$BQ675:$BQ698))</f>
        <v/>
      </c>
      <c r="S14" s="183" t="str">
        <f>IF(COUNTBLANK(Diario!$BQ719:$BQ742)=24,"",MAX(Diario!$BQ719:$BQ742))</f>
        <v/>
      </c>
      <c r="T14" s="183" t="str">
        <f>IF(COUNTBLANK(Diario!$BQ763:$BQ786)=24,"",MAX(Diario!$BQ763:$BQ786))</f>
        <v/>
      </c>
      <c r="U14" s="183" t="str">
        <f>IF(COUNTBLANK(Diario!$BQ807:$BQ830)=24,"",MAX(Diario!$BQ807:$BQ830))</f>
        <v/>
      </c>
      <c r="V14" s="183" t="str">
        <f>IF(COUNTBLANK(Diario!$BQ851:$BQ874)=24,"",MAX(Diario!$BQ851:$BQ874))</f>
        <v/>
      </c>
      <c r="W14" s="183" t="str">
        <f>IF(COUNTBLANK(Diario!$BQ895:$BQ918)=24,"",MAX(Diario!$BQ895:$BQ918))</f>
        <v/>
      </c>
      <c r="X14" s="183" t="str">
        <f>IF(COUNTBLANK(Diario!$BQ939:$BQ962)=24,"",MAX(Diario!$BQ939:$BQ962))</f>
        <v/>
      </c>
      <c r="Y14" s="183" t="str">
        <f>IF(COUNTBLANK(Diario!$BQ983:$BQ1006)=24,"",MAX(Diario!$BQ983:$BQ1006))</f>
        <v/>
      </c>
      <c r="Z14" s="183" t="str">
        <f>IF(COUNTBLANK(Diario!$BQ1027:$BQ1050)=24,"",MAX(Diario!$BQ1027:$BQ1050))</f>
        <v/>
      </c>
      <c r="AA14" s="183" t="str">
        <f>IF(COUNTBLANK(Diario!$BQ1071:$BQ1094)=24,"",MAX(Diario!$BQ1071:$BQ1094))</f>
        <v/>
      </c>
      <c r="AB14" s="183" t="str">
        <f>IF(COUNTBLANK(Diario!$BQ1115:$BQ1138)=24,"",MAX(Diario!$BQ1115:$BQ1138))</f>
        <v/>
      </c>
      <c r="AC14" s="183" t="str">
        <f>IF(COUNTBLANK(Diario!$BQ1159:$BQ1182)=24,"",MAX(Diario!$BQ1159:$BQ1182))</f>
        <v/>
      </c>
      <c r="AD14" s="183" t="str">
        <f>IF(COUNTBLANK(Diario!$BQ1203:$BQ1226)=24,"",MAX(Diario!$BQ1203:$BQ1226))</f>
        <v/>
      </c>
      <c r="AE14" s="183" t="str">
        <f>IF(COUNTBLANK(Diario!$BQ1247:$BQ1270)=24,"",MAX(Diario!$BQ1247:$BQ1270))</f>
        <v/>
      </c>
      <c r="AF14" s="183" t="str">
        <f>IF(COUNTBLANK(Diario!$BQ1291:$BQ1314)=24,"",MAX(Diario!$BQ1291:$BQ1314))</f>
        <v/>
      </c>
      <c r="AG14" s="183" t="str">
        <f>IF(COUNTBLANK(Diario!$BQ1335:$BQ1358)=24,"",MAX(Diario!$BQ1335:$BQ1358))</f>
        <v/>
      </c>
      <c r="AJ14" s="218" t="s">
        <v>20</v>
      </c>
      <c r="AK14" s="218" t="s">
        <v>132</v>
      </c>
      <c r="AL14" s="218" t="s">
        <v>50</v>
      </c>
      <c r="AM14" s="218"/>
    </row>
    <row r="15" spans="1:39" s="177" customFormat="1" ht="12" x14ac:dyDescent="0.2">
      <c r="A15" s="218" t="s">
        <v>416</v>
      </c>
      <c r="B15" s="178" t="s">
        <v>406</v>
      </c>
      <c r="C15" s="182" t="str">
        <f>IF(Diario!$BT48="","",Diario!$BT48)</f>
        <v/>
      </c>
      <c r="D15" s="182" t="str">
        <f>IF(Diario!$BT92="","",Diario!$BT92)</f>
        <v/>
      </c>
      <c r="E15" s="182" t="str">
        <f>IF(Diario!$BT136="","",Diario!$BT136)</f>
        <v/>
      </c>
      <c r="F15" s="182" t="str">
        <f>IF(Diario!$BT180="","",Diario!$BT180)</f>
        <v/>
      </c>
      <c r="G15" s="182" t="str">
        <f>IF(Diario!$BT224="","",Diario!$BT224)</f>
        <v/>
      </c>
      <c r="H15" s="182" t="str">
        <f>IF(Diario!$BT268="","",Diario!$BT268)</f>
        <v/>
      </c>
      <c r="I15" s="182" t="str">
        <f>IF(Diario!$BT312="","",Diario!$BT312)</f>
        <v/>
      </c>
      <c r="J15" s="182" t="str">
        <f>IF(Diario!$BT356="","",Diario!$BT356)</f>
        <v/>
      </c>
      <c r="K15" s="182" t="str">
        <f>IF(Diario!$BT400="","",Diario!$BT400)</f>
        <v/>
      </c>
      <c r="L15" s="182" t="str">
        <f>IF(Diario!$BT444="","",Diario!$BT444)</f>
        <v/>
      </c>
      <c r="M15" s="182" t="str">
        <f>IF(Diario!$BT488="","",Diario!$BT488)</f>
        <v/>
      </c>
      <c r="N15" s="182" t="str">
        <f>IF(Diario!$BT532="","",Diario!$BT532)</f>
        <v/>
      </c>
      <c r="O15" s="182" t="str">
        <f>IF(Diario!$BT576="","",Diario!$BT576)</f>
        <v/>
      </c>
      <c r="P15" s="182" t="str">
        <f>IF(Diario!$BT620="","",Diario!$BT620)</f>
        <v/>
      </c>
      <c r="Q15" s="182" t="str">
        <f>IF(Diario!$BT664="","",Diario!$BT664)</f>
        <v/>
      </c>
      <c r="R15" s="182" t="str">
        <f>IF(Diario!$BT708="","",Diario!$BT708)</f>
        <v/>
      </c>
      <c r="S15" s="182" t="str">
        <f>IF(Diario!$BT752="","",Diario!$BT752)</f>
        <v/>
      </c>
      <c r="T15" s="182" t="str">
        <f>IF(Diario!$BT796="","",Diario!$BT796)</f>
        <v/>
      </c>
      <c r="U15" s="182" t="str">
        <f>IF(Diario!$BT840="","",Diario!$BT840)</f>
        <v/>
      </c>
      <c r="V15" s="182" t="str">
        <f>IF(Diario!$BT884="","",Diario!$BT884)</f>
        <v/>
      </c>
      <c r="W15" s="182" t="str">
        <f>IF(Diario!$BT928="","",Diario!$BT928)</f>
        <v/>
      </c>
      <c r="X15" s="182" t="str">
        <f>IF(Diario!$BT972="","",Diario!$BT972)</f>
        <v/>
      </c>
      <c r="Y15" s="182" t="str">
        <f>IF(Diario!$BT1016="","",Diario!$BT1016)</f>
        <v/>
      </c>
      <c r="Z15" s="182" t="str">
        <f>IF(Diario!$BT1060="","",Diario!$BT1060)</f>
        <v/>
      </c>
      <c r="AA15" s="182" t="str">
        <f>IF(Diario!$BT1104="","",Diario!$BT1104)</f>
        <v/>
      </c>
      <c r="AB15" s="182" t="str">
        <f>IF(Diario!$BT1148="","",Diario!$BT1148)</f>
        <v/>
      </c>
      <c r="AC15" s="182" t="str">
        <f>IF(Diario!$BT1192="","",Diario!$BT1192)</f>
        <v/>
      </c>
      <c r="AD15" s="182" t="str">
        <f>IF(Diario!$BT1236="","",Diario!$BT1236)</f>
        <v/>
      </c>
      <c r="AE15" s="182" t="str">
        <f>IF(Diario!$BT1280="","",Diario!$BT1280)</f>
        <v/>
      </c>
      <c r="AF15" s="182" t="str">
        <f>IF(Diario!$BT1324="","",Diario!$BT1324)</f>
        <v/>
      </c>
      <c r="AG15" s="182" t="str">
        <f>IF(Diario!$BT1368="","",Diario!$BT1368)</f>
        <v/>
      </c>
      <c r="AJ15" s="218" t="s">
        <v>137</v>
      </c>
      <c r="AK15" s="218" t="s">
        <v>138</v>
      </c>
      <c r="AL15" s="218" t="s">
        <v>50</v>
      </c>
      <c r="AM15" s="218"/>
    </row>
    <row r="16" spans="1:39" x14ac:dyDescent="0.2">
      <c r="A16" s="184" t="s">
        <v>416</v>
      </c>
      <c r="B16" s="177"/>
      <c r="C16" s="199" t="e">
        <f>C7+$AM$2</f>
        <v>#VALUE!</v>
      </c>
      <c r="D16" s="199" t="e">
        <f>D7+$AM$2</f>
        <v>#VALUE!</v>
      </c>
      <c r="E16" s="199" t="e">
        <f t="shared" ref="E16:AG16" si="0">E7+$AM$2</f>
        <v>#VALUE!</v>
      </c>
      <c r="F16" s="199" t="e">
        <f t="shared" si="0"/>
        <v>#VALUE!</v>
      </c>
      <c r="G16" s="199" t="e">
        <f t="shared" si="0"/>
        <v>#VALUE!</v>
      </c>
      <c r="H16" s="199" t="e">
        <f t="shared" si="0"/>
        <v>#VALUE!</v>
      </c>
      <c r="I16" s="199" t="e">
        <f t="shared" si="0"/>
        <v>#VALUE!</v>
      </c>
      <c r="J16" s="199" t="e">
        <f t="shared" si="0"/>
        <v>#VALUE!</v>
      </c>
      <c r="K16" s="199" t="e">
        <f t="shared" si="0"/>
        <v>#VALUE!</v>
      </c>
      <c r="L16" s="199" t="e">
        <f t="shared" si="0"/>
        <v>#VALUE!</v>
      </c>
      <c r="M16" s="199" t="e">
        <f t="shared" si="0"/>
        <v>#VALUE!</v>
      </c>
      <c r="N16" s="199" t="e">
        <f t="shared" si="0"/>
        <v>#VALUE!</v>
      </c>
      <c r="O16" s="199" t="e">
        <f t="shared" si="0"/>
        <v>#VALUE!</v>
      </c>
      <c r="P16" s="199" t="e">
        <f t="shared" si="0"/>
        <v>#VALUE!</v>
      </c>
      <c r="Q16" s="199" t="e">
        <f t="shared" si="0"/>
        <v>#VALUE!</v>
      </c>
      <c r="R16" s="199" t="e">
        <f t="shared" si="0"/>
        <v>#VALUE!</v>
      </c>
      <c r="S16" s="199" t="e">
        <f t="shared" si="0"/>
        <v>#VALUE!</v>
      </c>
      <c r="T16" s="199" t="e">
        <f t="shared" si="0"/>
        <v>#VALUE!</v>
      </c>
      <c r="U16" s="199" t="e">
        <f t="shared" si="0"/>
        <v>#VALUE!</v>
      </c>
      <c r="V16" s="199" t="e">
        <f t="shared" si="0"/>
        <v>#VALUE!</v>
      </c>
      <c r="W16" s="199" t="e">
        <f t="shared" si="0"/>
        <v>#VALUE!</v>
      </c>
      <c r="X16" s="199" t="e">
        <f t="shared" si="0"/>
        <v>#VALUE!</v>
      </c>
      <c r="Y16" s="199" t="e">
        <f t="shared" si="0"/>
        <v>#VALUE!</v>
      </c>
      <c r="Z16" s="199" t="e">
        <f t="shared" si="0"/>
        <v>#VALUE!</v>
      </c>
      <c r="AA16" s="199" t="e">
        <f t="shared" si="0"/>
        <v>#VALUE!</v>
      </c>
      <c r="AB16" s="199" t="e">
        <f t="shared" si="0"/>
        <v>#VALUE!</v>
      </c>
      <c r="AC16" s="199" t="e">
        <f t="shared" si="0"/>
        <v>#VALUE!</v>
      </c>
      <c r="AD16" s="199" t="e">
        <f t="shared" si="0"/>
        <v>#VALUE!</v>
      </c>
      <c r="AE16" s="199" t="e">
        <f t="shared" si="0"/>
        <v>#VALUE!</v>
      </c>
      <c r="AF16" s="199" t="e">
        <f t="shared" si="0"/>
        <v>#VALUE!</v>
      </c>
      <c r="AG16" s="199" t="e">
        <f t="shared" si="0"/>
        <v>#VALUE!</v>
      </c>
      <c r="AJ16" s="219" t="s">
        <v>146</v>
      </c>
      <c r="AK16" s="219" t="s">
        <v>147</v>
      </c>
      <c r="AL16" s="218" t="s">
        <v>50</v>
      </c>
      <c r="AM16" s="219"/>
    </row>
    <row r="17" spans="1:39" s="191" customFormat="1" ht="14.1" customHeight="1" x14ac:dyDescent="0.2">
      <c r="A17" s="184"/>
      <c r="C17" s="200">
        <v>12</v>
      </c>
      <c r="D17" s="200">
        <f>C18+22</f>
        <v>57</v>
      </c>
      <c r="E17" s="200">
        <f t="shared" ref="E17:AG17" si="1">D18+22</f>
        <v>102</v>
      </c>
      <c r="F17" s="200">
        <f t="shared" si="1"/>
        <v>147</v>
      </c>
      <c r="G17" s="200">
        <f t="shared" si="1"/>
        <v>192</v>
      </c>
      <c r="H17" s="200">
        <f t="shared" si="1"/>
        <v>237</v>
      </c>
      <c r="I17" s="200">
        <f t="shared" si="1"/>
        <v>282</v>
      </c>
      <c r="J17" s="200">
        <f t="shared" si="1"/>
        <v>327</v>
      </c>
      <c r="K17" s="200">
        <f t="shared" si="1"/>
        <v>372</v>
      </c>
      <c r="L17" s="200">
        <f t="shared" si="1"/>
        <v>417</v>
      </c>
      <c r="M17" s="200">
        <f t="shared" si="1"/>
        <v>462</v>
      </c>
      <c r="N17" s="200">
        <f t="shared" si="1"/>
        <v>507</v>
      </c>
      <c r="O17" s="200">
        <f t="shared" si="1"/>
        <v>552</v>
      </c>
      <c r="P17" s="200">
        <f t="shared" si="1"/>
        <v>597</v>
      </c>
      <c r="Q17" s="200">
        <f t="shared" si="1"/>
        <v>642</v>
      </c>
      <c r="R17" s="200">
        <f t="shared" si="1"/>
        <v>687</v>
      </c>
      <c r="S17" s="200">
        <f t="shared" si="1"/>
        <v>732</v>
      </c>
      <c r="T17" s="200">
        <f t="shared" si="1"/>
        <v>777</v>
      </c>
      <c r="U17" s="200">
        <f t="shared" si="1"/>
        <v>822</v>
      </c>
      <c r="V17" s="200">
        <f t="shared" si="1"/>
        <v>867</v>
      </c>
      <c r="W17" s="200">
        <f t="shared" si="1"/>
        <v>912</v>
      </c>
      <c r="X17" s="200">
        <f t="shared" si="1"/>
        <v>957</v>
      </c>
      <c r="Y17" s="200">
        <f t="shared" si="1"/>
        <v>1002</v>
      </c>
      <c r="Z17" s="200">
        <f t="shared" si="1"/>
        <v>1047</v>
      </c>
      <c r="AA17" s="200">
        <f t="shared" si="1"/>
        <v>1092</v>
      </c>
      <c r="AB17" s="200">
        <f t="shared" si="1"/>
        <v>1137</v>
      </c>
      <c r="AC17" s="200">
        <f t="shared" si="1"/>
        <v>1182</v>
      </c>
      <c r="AD17" s="200">
        <f t="shared" si="1"/>
        <v>1227</v>
      </c>
      <c r="AE17" s="200">
        <f t="shared" si="1"/>
        <v>1272</v>
      </c>
      <c r="AF17" s="200">
        <f t="shared" si="1"/>
        <v>1317</v>
      </c>
      <c r="AG17" s="200">
        <f t="shared" si="1"/>
        <v>1362</v>
      </c>
      <c r="AJ17" s="220" t="s">
        <v>312</v>
      </c>
      <c r="AK17" s="220" t="s">
        <v>152</v>
      </c>
      <c r="AL17" s="220" t="s">
        <v>3</v>
      </c>
      <c r="AM17" s="220"/>
    </row>
    <row r="18" spans="1:39" s="191" customFormat="1" ht="14.1" customHeight="1" x14ac:dyDescent="0.2">
      <c r="A18" s="184"/>
      <c r="C18" s="200">
        <v>35</v>
      </c>
      <c r="D18" s="200">
        <f>D17+23</f>
        <v>80</v>
      </c>
      <c r="E18" s="200">
        <f t="shared" ref="E18:AG18" si="2">E17+23</f>
        <v>125</v>
      </c>
      <c r="F18" s="200">
        <f t="shared" si="2"/>
        <v>170</v>
      </c>
      <c r="G18" s="200">
        <f t="shared" si="2"/>
        <v>215</v>
      </c>
      <c r="H18" s="200">
        <f t="shared" si="2"/>
        <v>260</v>
      </c>
      <c r="I18" s="200">
        <f t="shared" si="2"/>
        <v>305</v>
      </c>
      <c r="J18" s="200">
        <f t="shared" si="2"/>
        <v>350</v>
      </c>
      <c r="K18" s="200">
        <f t="shared" si="2"/>
        <v>395</v>
      </c>
      <c r="L18" s="200">
        <f t="shared" si="2"/>
        <v>440</v>
      </c>
      <c r="M18" s="200">
        <f t="shared" si="2"/>
        <v>485</v>
      </c>
      <c r="N18" s="200">
        <f t="shared" si="2"/>
        <v>530</v>
      </c>
      <c r="O18" s="200">
        <f t="shared" si="2"/>
        <v>575</v>
      </c>
      <c r="P18" s="200">
        <f t="shared" si="2"/>
        <v>620</v>
      </c>
      <c r="Q18" s="200">
        <f t="shared" si="2"/>
        <v>665</v>
      </c>
      <c r="R18" s="200">
        <f t="shared" si="2"/>
        <v>710</v>
      </c>
      <c r="S18" s="200">
        <f t="shared" si="2"/>
        <v>755</v>
      </c>
      <c r="T18" s="200">
        <f t="shared" si="2"/>
        <v>800</v>
      </c>
      <c r="U18" s="200">
        <f t="shared" si="2"/>
        <v>845</v>
      </c>
      <c r="V18" s="200">
        <f t="shared" si="2"/>
        <v>890</v>
      </c>
      <c r="W18" s="200">
        <f t="shared" si="2"/>
        <v>935</v>
      </c>
      <c r="X18" s="200">
        <f t="shared" si="2"/>
        <v>980</v>
      </c>
      <c r="Y18" s="200">
        <f t="shared" si="2"/>
        <v>1025</v>
      </c>
      <c r="Z18" s="200">
        <f t="shared" si="2"/>
        <v>1070</v>
      </c>
      <c r="AA18" s="200">
        <f t="shared" si="2"/>
        <v>1115</v>
      </c>
      <c r="AB18" s="200">
        <f t="shared" si="2"/>
        <v>1160</v>
      </c>
      <c r="AC18" s="200">
        <f t="shared" si="2"/>
        <v>1205</v>
      </c>
      <c r="AD18" s="200">
        <f t="shared" si="2"/>
        <v>1250</v>
      </c>
      <c r="AE18" s="200">
        <f t="shared" si="2"/>
        <v>1295</v>
      </c>
      <c r="AF18" s="200">
        <f t="shared" si="2"/>
        <v>1340</v>
      </c>
      <c r="AG18" s="200">
        <f t="shared" si="2"/>
        <v>1385</v>
      </c>
      <c r="AJ18" s="220" t="s">
        <v>159</v>
      </c>
      <c r="AK18" s="220" t="s">
        <v>160</v>
      </c>
      <c r="AL18" s="220" t="s">
        <v>50</v>
      </c>
      <c r="AM18" s="220"/>
    </row>
    <row r="19" spans="1:39" s="191" customFormat="1" ht="11.25" x14ac:dyDescent="0.2">
      <c r="A19" s="184"/>
      <c r="B19" s="229"/>
      <c r="C19" s="201" t="str">
        <f>CONCATENATE("=SI(CONTAR.BLANCO(Diario!$BQ",C17,":$BQ",C18,")=24,",CHAR(34),CHAR(34),",MAX(Diario!$BQ",C17,":$BQ",C18,"))")</f>
        <v>=SI(CONTAR.BLANCO(Diario!$BQ12:$BQ35)=24,"",MAX(Diario!$BQ12:$BQ35))</v>
      </c>
      <c r="D19" s="201" t="str">
        <f t="shared" ref="D19:AG19" si="3">CONCATENATE("=SI(CONTAR.BLANCO(Diario!$BQ",D17,":$BQ",D18,")=24,",CHAR(34),CHAR(34),",MAX(Diario!$BQ",D17,":$BQ",D18,"))")</f>
        <v>=SI(CONTAR.BLANCO(Diario!$BQ57:$BQ80)=24,"",MAX(Diario!$BQ57:$BQ80))</v>
      </c>
      <c r="E19" s="201" t="str">
        <f t="shared" si="3"/>
        <v>=SI(CONTAR.BLANCO(Diario!$BQ102:$BQ125)=24,"",MAX(Diario!$BQ102:$BQ125))</v>
      </c>
      <c r="F19" s="201" t="str">
        <f t="shared" si="3"/>
        <v>=SI(CONTAR.BLANCO(Diario!$BQ147:$BQ170)=24,"",MAX(Diario!$BQ147:$BQ170))</v>
      </c>
      <c r="G19" s="201" t="str">
        <f t="shared" si="3"/>
        <v>=SI(CONTAR.BLANCO(Diario!$BQ192:$BQ215)=24,"",MAX(Diario!$BQ192:$BQ215))</v>
      </c>
      <c r="H19" s="201" t="str">
        <f t="shared" si="3"/>
        <v>=SI(CONTAR.BLANCO(Diario!$BQ237:$BQ260)=24,"",MAX(Diario!$BQ237:$BQ260))</v>
      </c>
      <c r="I19" s="201" t="str">
        <f t="shared" si="3"/>
        <v>=SI(CONTAR.BLANCO(Diario!$BQ282:$BQ305)=24,"",MAX(Diario!$BQ282:$BQ305))</v>
      </c>
      <c r="J19" s="201" t="str">
        <f t="shared" si="3"/>
        <v>=SI(CONTAR.BLANCO(Diario!$BQ327:$BQ350)=24,"",MAX(Diario!$BQ327:$BQ350))</v>
      </c>
      <c r="K19" s="201" t="str">
        <f t="shared" si="3"/>
        <v>=SI(CONTAR.BLANCO(Diario!$BQ372:$BQ395)=24,"",MAX(Diario!$BQ372:$BQ395))</v>
      </c>
      <c r="L19" s="201" t="str">
        <f t="shared" si="3"/>
        <v>=SI(CONTAR.BLANCO(Diario!$BQ417:$BQ440)=24,"",MAX(Diario!$BQ417:$BQ440))</v>
      </c>
      <c r="M19" s="201" t="str">
        <f t="shared" si="3"/>
        <v>=SI(CONTAR.BLANCO(Diario!$BQ462:$BQ485)=24,"",MAX(Diario!$BQ462:$BQ485))</v>
      </c>
      <c r="N19" s="201" t="str">
        <f t="shared" si="3"/>
        <v>=SI(CONTAR.BLANCO(Diario!$BQ507:$BQ530)=24,"",MAX(Diario!$BQ507:$BQ530))</v>
      </c>
      <c r="O19" s="201" t="str">
        <f t="shared" si="3"/>
        <v>=SI(CONTAR.BLANCO(Diario!$BQ552:$BQ575)=24,"",MAX(Diario!$BQ552:$BQ575))</v>
      </c>
      <c r="P19" s="201" t="str">
        <f t="shared" si="3"/>
        <v>=SI(CONTAR.BLANCO(Diario!$BQ597:$BQ620)=24,"",MAX(Diario!$BQ597:$BQ620))</v>
      </c>
      <c r="Q19" s="201" t="str">
        <f t="shared" si="3"/>
        <v>=SI(CONTAR.BLANCO(Diario!$BQ642:$BQ665)=24,"",MAX(Diario!$BQ642:$BQ665))</v>
      </c>
      <c r="R19" s="201" t="str">
        <f t="shared" si="3"/>
        <v>=SI(CONTAR.BLANCO(Diario!$BQ687:$BQ710)=24,"",MAX(Diario!$BQ687:$BQ710))</v>
      </c>
      <c r="S19" s="201" t="str">
        <f t="shared" si="3"/>
        <v>=SI(CONTAR.BLANCO(Diario!$BQ732:$BQ755)=24,"",MAX(Diario!$BQ732:$BQ755))</v>
      </c>
      <c r="T19" s="201" t="str">
        <f t="shared" si="3"/>
        <v>=SI(CONTAR.BLANCO(Diario!$BQ777:$BQ800)=24,"",MAX(Diario!$BQ777:$BQ800))</v>
      </c>
      <c r="U19" s="201" t="str">
        <f t="shared" si="3"/>
        <v>=SI(CONTAR.BLANCO(Diario!$BQ822:$BQ845)=24,"",MAX(Diario!$BQ822:$BQ845))</v>
      </c>
      <c r="V19" s="201" t="str">
        <f t="shared" si="3"/>
        <v>=SI(CONTAR.BLANCO(Diario!$BQ867:$BQ890)=24,"",MAX(Diario!$BQ867:$BQ890))</v>
      </c>
      <c r="W19" s="201" t="str">
        <f t="shared" si="3"/>
        <v>=SI(CONTAR.BLANCO(Diario!$BQ912:$BQ935)=24,"",MAX(Diario!$BQ912:$BQ935))</v>
      </c>
      <c r="X19" s="201" t="str">
        <f t="shared" si="3"/>
        <v>=SI(CONTAR.BLANCO(Diario!$BQ957:$BQ980)=24,"",MAX(Diario!$BQ957:$BQ980))</v>
      </c>
      <c r="Y19" s="201" t="str">
        <f t="shared" si="3"/>
        <v>=SI(CONTAR.BLANCO(Diario!$BQ1002:$BQ1025)=24,"",MAX(Diario!$BQ1002:$BQ1025))</v>
      </c>
      <c r="Z19" s="201" t="str">
        <f t="shared" si="3"/>
        <v>=SI(CONTAR.BLANCO(Diario!$BQ1047:$BQ1070)=24,"",MAX(Diario!$BQ1047:$BQ1070))</v>
      </c>
      <c r="AA19" s="201" t="str">
        <f t="shared" si="3"/>
        <v>=SI(CONTAR.BLANCO(Diario!$BQ1092:$BQ1115)=24,"",MAX(Diario!$BQ1092:$BQ1115))</v>
      </c>
      <c r="AB19" s="201" t="str">
        <f t="shared" si="3"/>
        <v>=SI(CONTAR.BLANCO(Diario!$BQ1137:$BQ1160)=24,"",MAX(Diario!$BQ1137:$BQ1160))</v>
      </c>
      <c r="AC19" s="201" t="str">
        <f t="shared" si="3"/>
        <v>=SI(CONTAR.BLANCO(Diario!$BQ1182:$BQ1205)=24,"",MAX(Diario!$BQ1182:$BQ1205))</v>
      </c>
      <c r="AD19" s="201" t="str">
        <f t="shared" si="3"/>
        <v>=SI(CONTAR.BLANCO(Diario!$BQ1227:$BQ1250)=24,"",MAX(Diario!$BQ1227:$BQ1250))</v>
      </c>
      <c r="AE19" s="201" t="str">
        <f t="shared" si="3"/>
        <v>=SI(CONTAR.BLANCO(Diario!$BQ1272:$BQ1295)=24,"",MAX(Diario!$BQ1272:$BQ1295))</v>
      </c>
      <c r="AF19" s="201" t="str">
        <f t="shared" si="3"/>
        <v>=SI(CONTAR.BLANCO(Diario!$BQ1317:$BQ1340)=24,"",MAX(Diario!$BQ1317:$BQ1340))</v>
      </c>
      <c r="AG19" s="201" t="str">
        <f t="shared" si="3"/>
        <v>=SI(CONTAR.BLANCO(Diario!$BQ1362:$BQ1385)=24,"",MAX(Diario!$BQ1362:$BQ1385))</v>
      </c>
      <c r="AJ19" s="220" t="s">
        <v>164</v>
      </c>
      <c r="AK19" s="220" t="s">
        <v>165</v>
      </c>
      <c r="AL19" s="220" t="s">
        <v>3</v>
      </c>
      <c r="AM19" s="220"/>
    </row>
    <row r="20" spans="1:39" s="191" customFormat="1" ht="11.25" x14ac:dyDescent="0.2">
      <c r="A20" s="184"/>
      <c r="B20" s="230"/>
      <c r="C20" s="202" t="str">
        <f>IF(COUNTIF(Diario!R15:T38,"&gt;1")=0,"",IF(COUNTIF(Diario!R15:T38,"&gt;1")&lt;13,(Diario!R21+Diario!R27+Diario!R32)/3,IF(COUNTIF(Diario!R15:T38,"&gt;1")&lt;24,(Diario!R21+Diario!R27+Diario!R33+Diario!R33)/4,AVERAGE(Diario!R15:T38))))</f>
        <v/>
      </c>
      <c r="D20" s="203"/>
      <c r="E20" s="203"/>
      <c r="F20" s="203"/>
      <c r="G20" s="203"/>
      <c r="H20" s="203"/>
      <c r="I20" s="203"/>
      <c r="J20" s="203"/>
      <c r="K20" s="203"/>
      <c r="L20" s="204"/>
      <c r="M20" s="204"/>
      <c r="N20" s="204"/>
      <c r="O20" s="201"/>
      <c r="P20" s="201"/>
      <c r="Q20" s="201"/>
      <c r="R20" s="201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J20" s="220" t="s">
        <v>172</v>
      </c>
      <c r="AK20" s="220" t="s">
        <v>173</v>
      </c>
      <c r="AL20" s="220" t="s">
        <v>3</v>
      </c>
      <c r="AM20" s="220"/>
    </row>
    <row r="21" spans="1:39" s="191" customFormat="1" ht="11.25" x14ac:dyDescent="0.2">
      <c r="A21" s="184"/>
      <c r="C21" s="206" t="str">
        <f>CONCATENATE("=SI(CONTAR.SI(Diario!R",12,":","T",35,",",CHAR(34),"&gt;1",CHAR(34),")=0,",CHAR(34),CHAR(34),",SI(CONTAR.SI(Diario!R",C17,":T",C18,",",CHAR(34),"&gt;1",CHAR(34),")&lt;13,(Diario!R",C26,"+Diario!R",C27,"+Diario!R",C28,")/3,SI(CONTAR.SI(Diario!R",C17,":T",C18,",",CHAR(34),"&gt;1",CHAR(34),")&lt;24,(Diario!R",C26,"+Diario!R",C27,"+Diario!R",C29,"+Diario!R",C29,")/4,PROMEDIO(Diario!R",C17,":T",C18,"))))")</f>
        <v>=SI(CONTAR.SI(Diario!R12:T35,"&gt;1")=0,"",SI(CONTAR.SI(Diario!R12:T35,"&gt;1")&lt;13,(Diario!R18+Diario!R24+Diario!R29)/3,SI(CONTAR.SI(Diario!R12:T35,"&gt;1")&lt;24,(Diario!R18+Diario!R24+Diario!R30+Diario!R30)/4,PROMEDIO(Diario!R12:T35))))</v>
      </c>
      <c r="D21" s="206" t="str">
        <f t="shared" ref="D21:AG21" si="4">CONCATENATE("=SI(CONTAR.SI(Diario!R",12,":","T",35,",",CHAR(34),"&gt;1",CHAR(34),")=0,",CHAR(34),CHAR(34),",SI(CONTAR.SI(Diario!R",D17,":T",D18,",",CHAR(34),"&gt;1",CHAR(34),")&lt;13,(Diario!R",D26,"+Diario!R",D27,"+Diario!R",D28,")/3,SI(CONTAR.SI(Diario!R",D17,":T",D18,",",CHAR(34),"&gt;1",CHAR(34),")&lt;24,(Diario!R",D26,"+Diario!R",D27,"+Diario!R",D29,"+Diario!R",D29,")/4,PROMEDIO(Diario!R",D17,":T",D18,"))))")</f>
        <v>=SI(CONTAR.SI(Diario!R12:T35,"&gt;1")=0,"",SI(CONTAR.SI(Diario!R57:T80,"&gt;1")&lt;13,(Diario!R63+Diario!R69+Diario!R74)/3,SI(CONTAR.SI(Diario!R57:T80,"&gt;1")&lt;24,(Diario!R63+Diario!R69+Diario!R75+Diario!R75)/4,PROMEDIO(Diario!R57:T80))))</v>
      </c>
      <c r="E21" s="206" t="str">
        <f t="shared" si="4"/>
        <v>=SI(CONTAR.SI(Diario!R12:T35,"&gt;1")=0,"",SI(CONTAR.SI(Diario!R102:T125,"&gt;1")&lt;13,(Diario!R108+Diario!R114+Diario!R119)/3,SI(CONTAR.SI(Diario!R102:T125,"&gt;1")&lt;24,(Diario!R108+Diario!R114+Diario!R120+Diario!R120)/4,PROMEDIO(Diario!R102:T125))))</v>
      </c>
      <c r="F21" s="206" t="str">
        <f t="shared" si="4"/>
        <v>=SI(CONTAR.SI(Diario!R12:T35,"&gt;1")=0,"",SI(CONTAR.SI(Diario!R147:T170,"&gt;1")&lt;13,(Diario!R153+Diario!R159+Diario!R164)/3,SI(CONTAR.SI(Diario!R147:T170,"&gt;1")&lt;24,(Diario!R153+Diario!R159+Diario!R165+Diario!R165)/4,PROMEDIO(Diario!R147:T170))))</v>
      </c>
      <c r="G21" s="206" t="str">
        <f t="shared" si="4"/>
        <v>=SI(CONTAR.SI(Diario!R12:T35,"&gt;1")=0,"",SI(CONTAR.SI(Diario!R192:T215,"&gt;1")&lt;13,(Diario!R198+Diario!R204+Diario!R209)/3,SI(CONTAR.SI(Diario!R192:T215,"&gt;1")&lt;24,(Diario!R198+Diario!R204+Diario!R210+Diario!R210)/4,PROMEDIO(Diario!R192:T215))))</v>
      </c>
      <c r="H21" s="206" t="str">
        <f t="shared" si="4"/>
        <v>=SI(CONTAR.SI(Diario!R12:T35,"&gt;1")=0,"",SI(CONTAR.SI(Diario!R237:T260,"&gt;1")&lt;13,(Diario!R243+Diario!R249+Diario!R254)/3,SI(CONTAR.SI(Diario!R237:T260,"&gt;1")&lt;24,(Diario!R243+Diario!R249+Diario!R255+Diario!R255)/4,PROMEDIO(Diario!R237:T260))))</v>
      </c>
      <c r="I21" s="206" t="str">
        <f t="shared" si="4"/>
        <v>=SI(CONTAR.SI(Diario!R12:T35,"&gt;1")=0,"",SI(CONTAR.SI(Diario!R282:T305,"&gt;1")&lt;13,(Diario!R288+Diario!R294+Diario!R299)/3,SI(CONTAR.SI(Diario!R282:T305,"&gt;1")&lt;24,(Diario!R288+Diario!R294+Diario!R300+Diario!R300)/4,PROMEDIO(Diario!R282:T305))))</v>
      </c>
      <c r="J21" s="206" t="str">
        <f t="shared" si="4"/>
        <v>=SI(CONTAR.SI(Diario!R12:T35,"&gt;1")=0,"",SI(CONTAR.SI(Diario!R327:T350,"&gt;1")&lt;13,(Diario!R333+Diario!R339+Diario!R344)/3,SI(CONTAR.SI(Diario!R327:T350,"&gt;1")&lt;24,(Diario!R333+Diario!R339+Diario!R345+Diario!R345)/4,PROMEDIO(Diario!R327:T350))))</v>
      </c>
      <c r="K21" s="206" t="str">
        <f t="shared" si="4"/>
        <v>=SI(CONTAR.SI(Diario!R12:T35,"&gt;1")=0,"",SI(CONTAR.SI(Diario!R372:T395,"&gt;1")&lt;13,(Diario!R378+Diario!R384+Diario!R389)/3,SI(CONTAR.SI(Diario!R372:T395,"&gt;1")&lt;24,(Diario!R378+Diario!R384+Diario!R390+Diario!R390)/4,PROMEDIO(Diario!R372:T395))))</v>
      </c>
      <c r="L21" s="206" t="str">
        <f t="shared" si="4"/>
        <v>=SI(CONTAR.SI(Diario!R12:T35,"&gt;1")=0,"",SI(CONTAR.SI(Diario!R417:T440,"&gt;1")&lt;13,(Diario!R423+Diario!R429+Diario!R434)/3,SI(CONTAR.SI(Diario!R417:T440,"&gt;1")&lt;24,(Diario!R423+Diario!R429+Diario!R435+Diario!R435)/4,PROMEDIO(Diario!R417:T440))))</v>
      </c>
      <c r="M21" s="206" t="str">
        <f t="shared" si="4"/>
        <v>=SI(CONTAR.SI(Diario!R12:T35,"&gt;1")=0,"",SI(CONTAR.SI(Diario!R462:T485,"&gt;1")&lt;13,(Diario!R468+Diario!R474+Diario!R479)/3,SI(CONTAR.SI(Diario!R462:T485,"&gt;1")&lt;24,(Diario!R468+Diario!R474+Diario!R480+Diario!R480)/4,PROMEDIO(Diario!R462:T485))))</v>
      </c>
      <c r="N21" s="206" t="str">
        <f t="shared" si="4"/>
        <v>=SI(CONTAR.SI(Diario!R12:T35,"&gt;1")=0,"",SI(CONTAR.SI(Diario!R507:T530,"&gt;1")&lt;13,(Diario!R513+Diario!R519+Diario!R524)/3,SI(CONTAR.SI(Diario!R507:T530,"&gt;1")&lt;24,(Diario!R513+Diario!R519+Diario!R525+Diario!R525)/4,PROMEDIO(Diario!R507:T530))))</v>
      </c>
      <c r="O21" s="206" t="str">
        <f t="shared" si="4"/>
        <v>=SI(CONTAR.SI(Diario!R12:T35,"&gt;1")=0,"",SI(CONTAR.SI(Diario!R552:T575,"&gt;1")&lt;13,(Diario!R558+Diario!R564+Diario!R569)/3,SI(CONTAR.SI(Diario!R552:T575,"&gt;1")&lt;24,(Diario!R558+Diario!R564+Diario!R570+Diario!R570)/4,PROMEDIO(Diario!R552:T575))))</v>
      </c>
      <c r="P21" s="206" t="str">
        <f t="shared" si="4"/>
        <v>=SI(CONTAR.SI(Diario!R12:T35,"&gt;1")=0,"",SI(CONTAR.SI(Diario!R597:T620,"&gt;1")&lt;13,(Diario!R603+Diario!R609+Diario!R614)/3,SI(CONTAR.SI(Diario!R597:T620,"&gt;1")&lt;24,(Diario!R603+Diario!R609+Diario!R615+Diario!R615)/4,PROMEDIO(Diario!R597:T620))))</v>
      </c>
      <c r="Q21" s="206" t="str">
        <f t="shared" si="4"/>
        <v>=SI(CONTAR.SI(Diario!R12:T35,"&gt;1")=0,"",SI(CONTAR.SI(Diario!R642:T665,"&gt;1")&lt;13,(Diario!R648+Diario!R654+Diario!R659)/3,SI(CONTAR.SI(Diario!R642:T665,"&gt;1")&lt;24,(Diario!R648+Diario!R654+Diario!R660+Diario!R660)/4,PROMEDIO(Diario!R642:T665))))</v>
      </c>
      <c r="R21" s="206" t="str">
        <f t="shared" si="4"/>
        <v>=SI(CONTAR.SI(Diario!R12:T35,"&gt;1")=0,"",SI(CONTAR.SI(Diario!R687:T710,"&gt;1")&lt;13,(Diario!R693+Diario!R699+Diario!R704)/3,SI(CONTAR.SI(Diario!R687:T710,"&gt;1")&lt;24,(Diario!R693+Diario!R699+Diario!R705+Diario!R705)/4,PROMEDIO(Diario!R687:T710))))</v>
      </c>
      <c r="S21" s="206" t="str">
        <f t="shared" si="4"/>
        <v>=SI(CONTAR.SI(Diario!R12:T35,"&gt;1")=0,"",SI(CONTAR.SI(Diario!R732:T755,"&gt;1")&lt;13,(Diario!R738+Diario!R744+Diario!R749)/3,SI(CONTAR.SI(Diario!R732:T755,"&gt;1")&lt;24,(Diario!R738+Diario!R744+Diario!R750+Diario!R750)/4,PROMEDIO(Diario!R732:T755))))</v>
      </c>
      <c r="T21" s="206" t="str">
        <f t="shared" si="4"/>
        <v>=SI(CONTAR.SI(Diario!R12:T35,"&gt;1")=0,"",SI(CONTAR.SI(Diario!R777:T800,"&gt;1")&lt;13,(Diario!R783+Diario!R789+Diario!R794)/3,SI(CONTAR.SI(Diario!R777:T800,"&gt;1")&lt;24,(Diario!R783+Diario!R789+Diario!R795+Diario!R795)/4,PROMEDIO(Diario!R777:T800))))</v>
      </c>
      <c r="U21" s="206" t="str">
        <f t="shared" si="4"/>
        <v>=SI(CONTAR.SI(Diario!R12:T35,"&gt;1")=0,"",SI(CONTAR.SI(Diario!R822:T845,"&gt;1")&lt;13,(Diario!R828+Diario!R834+Diario!R839)/3,SI(CONTAR.SI(Diario!R822:T845,"&gt;1")&lt;24,(Diario!R828+Diario!R834+Diario!R840+Diario!R840)/4,PROMEDIO(Diario!R822:T845))))</v>
      </c>
      <c r="V21" s="206" t="str">
        <f t="shared" si="4"/>
        <v>=SI(CONTAR.SI(Diario!R12:T35,"&gt;1")=0,"",SI(CONTAR.SI(Diario!R867:T890,"&gt;1")&lt;13,(Diario!R873+Diario!R879+Diario!R884)/3,SI(CONTAR.SI(Diario!R867:T890,"&gt;1")&lt;24,(Diario!R873+Diario!R879+Diario!R885+Diario!R885)/4,PROMEDIO(Diario!R867:T890))))</v>
      </c>
      <c r="W21" s="206" t="str">
        <f t="shared" si="4"/>
        <v>=SI(CONTAR.SI(Diario!R12:T35,"&gt;1")=0,"",SI(CONTAR.SI(Diario!R912:T935,"&gt;1")&lt;13,(Diario!R918+Diario!R924+Diario!R929)/3,SI(CONTAR.SI(Diario!R912:T935,"&gt;1")&lt;24,(Diario!R918+Diario!R924+Diario!R930+Diario!R930)/4,PROMEDIO(Diario!R912:T935))))</v>
      </c>
      <c r="X21" s="206" t="str">
        <f t="shared" si="4"/>
        <v>=SI(CONTAR.SI(Diario!R12:T35,"&gt;1")=0,"",SI(CONTAR.SI(Diario!R957:T980,"&gt;1")&lt;13,(Diario!R963+Diario!R969+Diario!R974)/3,SI(CONTAR.SI(Diario!R957:T980,"&gt;1")&lt;24,(Diario!R963+Diario!R969+Diario!R975+Diario!R975)/4,PROMEDIO(Diario!R957:T980))))</v>
      </c>
      <c r="Y21" s="206" t="str">
        <f t="shared" si="4"/>
        <v>=SI(CONTAR.SI(Diario!R12:T35,"&gt;1")=0,"",SI(CONTAR.SI(Diario!R1002:T1025,"&gt;1")&lt;13,(Diario!R1008+Diario!R1014+Diario!R1019)/3,SI(CONTAR.SI(Diario!R1002:T1025,"&gt;1")&lt;24,(Diario!R1008+Diario!R1014+Diario!R1020+Diario!R1020)/4,PROMEDIO(Diario!R1002:T1025))))</v>
      </c>
      <c r="Z21" s="206" t="str">
        <f t="shared" si="4"/>
        <v>=SI(CONTAR.SI(Diario!R12:T35,"&gt;1")=0,"",SI(CONTAR.SI(Diario!R1047:T1070,"&gt;1")&lt;13,(Diario!R1053+Diario!R1059+Diario!R1064)/3,SI(CONTAR.SI(Diario!R1047:T1070,"&gt;1")&lt;24,(Diario!R1053+Diario!R1059+Diario!R1065+Diario!R1065)/4,PROMEDIO(Diario!R1047:T1070))))</v>
      </c>
      <c r="AA21" s="206" t="str">
        <f t="shared" si="4"/>
        <v>=SI(CONTAR.SI(Diario!R12:T35,"&gt;1")=0,"",SI(CONTAR.SI(Diario!R1092:T1115,"&gt;1")&lt;13,(Diario!R1098+Diario!R1104+Diario!R1109)/3,SI(CONTAR.SI(Diario!R1092:T1115,"&gt;1")&lt;24,(Diario!R1098+Diario!R1104+Diario!R1110+Diario!R1110)/4,PROMEDIO(Diario!R1092:T1115))))</v>
      </c>
      <c r="AB21" s="206" t="str">
        <f t="shared" si="4"/>
        <v>=SI(CONTAR.SI(Diario!R12:T35,"&gt;1")=0,"",SI(CONTAR.SI(Diario!R1137:T1160,"&gt;1")&lt;13,(Diario!R1143+Diario!R1149+Diario!R1154)/3,SI(CONTAR.SI(Diario!R1137:T1160,"&gt;1")&lt;24,(Diario!R1143+Diario!R1149+Diario!R1155+Diario!R1155)/4,PROMEDIO(Diario!R1137:T1160))))</v>
      </c>
      <c r="AC21" s="206" t="str">
        <f t="shared" si="4"/>
        <v>=SI(CONTAR.SI(Diario!R12:T35,"&gt;1")=0,"",SI(CONTAR.SI(Diario!R1182:T1205,"&gt;1")&lt;13,(Diario!R1188+Diario!R1194+Diario!R1199)/3,SI(CONTAR.SI(Diario!R1182:T1205,"&gt;1")&lt;24,(Diario!R1188+Diario!R1194+Diario!R1200+Diario!R1200)/4,PROMEDIO(Diario!R1182:T1205))))</v>
      </c>
      <c r="AD21" s="206" t="str">
        <f t="shared" si="4"/>
        <v>=SI(CONTAR.SI(Diario!R12:T35,"&gt;1")=0,"",SI(CONTAR.SI(Diario!R1227:T1250,"&gt;1")&lt;13,(Diario!R1233+Diario!R1239+Diario!R1244)/3,SI(CONTAR.SI(Diario!R1227:T1250,"&gt;1")&lt;24,(Diario!R1233+Diario!R1239+Diario!R1245+Diario!R1245)/4,PROMEDIO(Diario!R1227:T1250))))</v>
      </c>
      <c r="AE21" s="206" t="str">
        <f t="shared" si="4"/>
        <v>=SI(CONTAR.SI(Diario!R12:T35,"&gt;1")=0,"",SI(CONTAR.SI(Diario!R1272:T1295,"&gt;1")&lt;13,(Diario!R1278+Diario!R1284+Diario!R1289)/3,SI(CONTAR.SI(Diario!R1272:T1295,"&gt;1")&lt;24,(Diario!R1278+Diario!R1284+Diario!R1290+Diario!R1290)/4,PROMEDIO(Diario!R1272:T1295))))</v>
      </c>
      <c r="AF21" s="206" t="str">
        <f t="shared" si="4"/>
        <v>=SI(CONTAR.SI(Diario!R12:T35,"&gt;1")=0,"",SI(CONTAR.SI(Diario!R1317:T1340,"&gt;1")&lt;13,(Diario!R1323+Diario!R1329+Diario!R1334)/3,SI(CONTAR.SI(Diario!R1317:T1340,"&gt;1")&lt;24,(Diario!R1323+Diario!R1329+Diario!R1335+Diario!R1335)/4,PROMEDIO(Diario!R1317:T1340))))</v>
      </c>
      <c r="AG21" s="206" t="str">
        <f t="shared" si="4"/>
        <v>=SI(CONTAR.SI(Diario!R12:T35,"&gt;1")=0,"",SI(CONTAR.SI(Diario!R1362:T1385,"&gt;1")&lt;13,(Diario!R1368+Diario!R1374+Diario!R1379)/3,SI(CONTAR.SI(Diario!R1362:T1385,"&gt;1")&lt;24,(Diario!R1368+Diario!R1374+Diario!R1380+Diario!R1380)/4,PROMEDIO(Diario!R1362:T1385))))</v>
      </c>
      <c r="AJ21" s="220" t="s">
        <v>178</v>
      </c>
      <c r="AK21" s="220" t="s">
        <v>179</v>
      </c>
      <c r="AL21" s="220" t="s">
        <v>3</v>
      </c>
      <c r="AM21" s="220"/>
    </row>
    <row r="22" spans="1:39" s="191" customFormat="1" ht="11.25" x14ac:dyDescent="0.2">
      <c r="A22" s="184"/>
      <c r="B22" s="229"/>
      <c r="C22" s="201">
        <v>40</v>
      </c>
      <c r="D22" s="201">
        <f>C22+45</f>
        <v>85</v>
      </c>
      <c r="E22" s="201">
        <f t="shared" ref="E22:AG22" si="5">D22+45</f>
        <v>130</v>
      </c>
      <c r="F22" s="201">
        <f t="shared" si="5"/>
        <v>175</v>
      </c>
      <c r="G22" s="201">
        <f t="shared" si="5"/>
        <v>220</v>
      </c>
      <c r="H22" s="201">
        <f t="shared" si="5"/>
        <v>265</v>
      </c>
      <c r="I22" s="201">
        <f t="shared" si="5"/>
        <v>310</v>
      </c>
      <c r="J22" s="201">
        <f t="shared" si="5"/>
        <v>355</v>
      </c>
      <c r="K22" s="201">
        <f t="shared" si="5"/>
        <v>400</v>
      </c>
      <c r="L22" s="201">
        <f t="shared" si="5"/>
        <v>445</v>
      </c>
      <c r="M22" s="201">
        <f t="shared" si="5"/>
        <v>490</v>
      </c>
      <c r="N22" s="201">
        <f t="shared" si="5"/>
        <v>535</v>
      </c>
      <c r="O22" s="201">
        <f t="shared" si="5"/>
        <v>580</v>
      </c>
      <c r="P22" s="201">
        <f t="shared" si="5"/>
        <v>625</v>
      </c>
      <c r="Q22" s="201">
        <f t="shared" si="5"/>
        <v>670</v>
      </c>
      <c r="R22" s="201">
        <f t="shared" si="5"/>
        <v>715</v>
      </c>
      <c r="S22" s="201">
        <f t="shared" si="5"/>
        <v>760</v>
      </c>
      <c r="T22" s="201">
        <f t="shared" si="5"/>
        <v>805</v>
      </c>
      <c r="U22" s="201">
        <f t="shared" si="5"/>
        <v>850</v>
      </c>
      <c r="V22" s="201">
        <f t="shared" si="5"/>
        <v>895</v>
      </c>
      <c r="W22" s="201">
        <f t="shared" si="5"/>
        <v>940</v>
      </c>
      <c r="X22" s="201">
        <f t="shared" si="5"/>
        <v>985</v>
      </c>
      <c r="Y22" s="201">
        <f t="shared" si="5"/>
        <v>1030</v>
      </c>
      <c r="Z22" s="201">
        <f t="shared" si="5"/>
        <v>1075</v>
      </c>
      <c r="AA22" s="201">
        <f t="shared" si="5"/>
        <v>1120</v>
      </c>
      <c r="AB22" s="201">
        <f t="shared" si="5"/>
        <v>1165</v>
      </c>
      <c r="AC22" s="201">
        <f t="shared" si="5"/>
        <v>1210</v>
      </c>
      <c r="AD22" s="201">
        <f t="shared" si="5"/>
        <v>1255</v>
      </c>
      <c r="AE22" s="201">
        <f t="shared" si="5"/>
        <v>1300</v>
      </c>
      <c r="AF22" s="201">
        <f t="shared" si="5"/>
        <v>1345</v>
      </c>
      <c r="AG22" s="201">
        <f t="shared" si="5"/>
        <v>1390</v>
      </c>
      <c r="AJ22" s="220" t="s">
        <v>187</v>
      </c>
      <c r="AK22" s="220" t="s">
        <v>188</v>
      </c>
      <c r="AL22" s="220" t="s">
        <v>3</v>
      </c>
      <c r="AM22" s="220"/>
    </row>
    <row r="23" spans="1:39" s="191" customFormat="1" ht="11.25" x14ac:dyDescent="0.2">
      <c r="A23" s="184"/>
      <c r="B23" s="231">
        <v>0.95833333333333337</v>
      </c>
      <c r="C23" s="201" t="str">
        <f>CONCATENATE("=SI(Diario!$BT",C22,"=",CHAR(34),CHAR(34),",",CHAR(34),CHAR(34),",Diario!$BT",C22,")")</f>
        <v>=SI(Diario!$BT40="","",Diario!$BT40)</v>
      </c>
      <c r="D23" s="201" t="str">
        <f t="shared" ref="D23:AG23" si="6">CONCATENATE("=SI(Diario!$BT",D22,"=",CHAR(34),CHAR(34),",",CHAR(34),CHAR(34),",Diario!$BT",D22,")")</f>
        <v>=SI(Diario!$BT85="","",Diario!$BT85)</v>
      </c>
      <c r="E23" s="201" t="str">
        <f t="shared" si="6"/>
        <v>=SI(Diario!$BT130="","",Diario!$BT130)</v>
      </c>
      <c r="F23" s="201" t="str">
        <f t="shared" si="6"/>
        <v>=SI(Diario!$BT175="","",Diario!$BT175)</v>
      </c>
      <c r="G23" s="201" t="str">
        <f t="shared" si="6"/>
        <v>=SI(Diario!$BT220="","",Diario!$BT220)</v>
      </c>
      <c r="H23" s="201" t="str">
        <f t="shared" si="6"/>
        <v>=SI(Diario!$BT265="","",Diario!$BT265)</v>
      </c>
      <c r="I23" s="201" t="str">
        <f t="shared" si="6"/>
        <v>=SI(Diario!$BT310="","",Diario!$BT310)</v>
      </c>
      <c r="J23" s="201" t="str">
        <f t="shared" si="6"/>
        <v>=SI(Diario!$BT355="","",Diario!$BT355)</v>
      </c>
      <c r="K23" s="201" t="str">
        <f t="shared" si="6"/>
        <v>=SI(Diario!$BT400="","",Diario!$BT400)</v>
      </c>
      <c r="L23" s="201" t="str">
        <f t="shared" si="6"/>
        <v>=SI(Diario!$BT445="","",Diario!$BT445)</v>
      </c>
      <c r="M23" s="201" t="str">
        <f t="shared" si="6"/>
        <v>=SI(Diario!$BT490="","",Diario!$BT490)</v>
      </c>
      <c r="N23" s="201" t="str">
        <f t="shared" si="6"/>
        <v>=SI(Diario!$BT535="","",Diario!$BT535)</v>
      </c>
      <c r="O23" s="201" t="str">
        <f t="shared" si="6"/>
        <v>=SI(Diario!$BT580="","",Diario!$BT580)</v>
      </c>
      <c r="P23" s="201" t="str">
        <f t="shared" si="6"/>
        <v>=SI(Diario!$BT625="","",Diario!$BT625)</v>
      </c>
      <c r="Q23" s="201" t="str">
        <f t="shared" si="6"/>
        <v>=SI(Diario!$BT670="","",Diario!$BT670)</v>
      </c>
      <c r="R23" s="201" t="str">
        <f t="shared" si="6"/>
        <v>=SI(Diario!$BT715="","",Diario!$BT715)</v>
      </c>
      <c r="S23" s="201" t="str">
        <f t="shared" si="6"/>
        <v>=SI(Diario!$BT760="","",Diario!$BT760)</v>
      </c>
      <c r="T23" s="201" t="str">
        <f t="shared" si="6"/>
        <v>=SI(Diario!$BT805="","",Diario!$BT805)</v>
      </c>
      <c r="U23" s="201" t="str">
        <f t="shared" si="6"/>
        <v>=SI(Diario!$BT850="","",Diario!$BT850)</v>
      </c>
      <c r="V23" s="201" t="str">
        <f t="shared" si="6"/>
        <v>=SI(Diario!$BT895="","",Diario!$BT895)</v>
      </c>
      <c r="W23" s="201" t="str">
        <f t="shared" si="6"/>
        <v>=SI(Diario!$BT940="","",Diario!$BT940)</v>
      </c>
      <c r="X23" s="201" t="str">
        <f t="shared" si="6"/>
        <v>=SI(Diario!$BT985="","",Diario!$BT985)</v>
      </c>
      <c r="Y23" s="201" t="str">
        <f t="shared" si="6"/>
        <v>=SI(Diario!$BT1030="","",Diario!$BT1030)</v>
      </c>
      <c r="Z23" s="201" t="str">
        <f t="shared" si="6"/>
        <v>=SI(Diario!$BT1075="","",Diario!$BT1075)</v>
      </c>
      <c r="AA23" s="201" t="str">
        <f t="shared" si="6"/>
        <v>=SI(Diario!$BT1120="","",Diario!$BT1120)</v>
      </c>
      <c r="AB23" s="201" t="str">
        <f t="shared" si="6"/>
        <v>=SI(Diario!$BT1165="","",Diario!$BT1165)</v>
      </c>
      <c r="AC23" s="201" t="str">
        <f t="shared" si="6"/>
        <v>=SI(Diario!$BT1210="","",Diario!$BT1210)</v>
      </c>
      <c r="AD23" s="201" t="str">
        <f t="shared" si="6"/>
        <v>=SI(Diario!$BT1255="","",Diario!$BT1255)</v>
      </c>
      <c r="AE23" s="201" t="str">
        <f t="shared" si="6"/>
        <v>=SI(Diario!$BT1300="","",Diario!$BT1300)</v>
      </c>
      <c r="AF23" s="201" t="str">
        <f t="shared" si="6"/>
        <v>=SI(Diario!$BT1345="","",Diario!$BT1345)</v>
      </c>
      <c r="AG23" s="201" t="str">
        <f t="shared" si="6"/>
        <v>=SI(Diario!$BT1390="","",Diario!$BT1390)</v>
      </c>
      <c r="AJ23" s="220" t="s">
        <v>316</v>
      </c>
      <c r="AK23" s="220" t="s">
        <v>196</v>
      </c>
      <c r="AL23" s="220" t="s">
        <v>50</v>
      </c>
      <c r="AM23" s="220"/>
    </row>
    <row r="24" spans="1:39" s="191" customFormat="1" ht="11.25" x14ac:dyDescent="0.2">
      <c r="A24" s="184"/>
      <c r="B24" s="231">
        <v>0.45833333333333331</v>
      </c>
      <c r="C24" s="201"/>
      <c r="D24" s="201"/>
      <c r="E24" s="201"/>
      <c r="F24" s="201"/>
      <c r="G24" s="201"/>
      <c r="H24" s="201"/>
      <c r="I24" s="207"/>
      <c r="J24" s="207"/>
      <c r="K24" s="207"/>
      <c r="L24" s="201"/>
      <c r="M24" s="208"/>
      <c r="N24" s="204"/>
      <c r="O24" s="204"/>
      <c r="P24" s="208"/>
      <c r="Q24" s="203"/>
      <c r="R24" s="203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J24" s="220" t="s">
        <v>202</v>
      </c>
      <c r="AK24" s="220" t="s">
        <v>203</v>
      </c>
      <c r="AL24" s="220" t="s">
        <v>3</v>
      </c>
      <c r="AM24" s="220"/>
    </row>
    <row r="25" spans="1:39" s="191" customFormat="1" ht="11.25" x14ac:dyDescent="0.2">
      <c r="A25" s="184"/>
      <c r="B25" s="184" t="str">
        <f>TEXT(B23-B24,"HH:MM")</f>
        <v>12:00</v>
      </c>
      <c r="C25" s="201" t="str">
        <f>IF(COUNTIF(Diario!R15:T38,"&gt;1")=0,"",IF(COUNTIF(Diario!R15:T38,"&gt;1")&lt;13,(Diario!R21+Diario!R27+Diario!R32)/3,IF(COUNTIF(Diario!R15:T38,"&gt;1")&lt;24,(Diario!R21+Diario!R27+Diario!R33+Diario!R33)/4,AVERAGE(Diario!R15:T38))))</f>
        <v/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J25" s="220" t="s">
        <v>318</v>
      </c>
      <c r="AK25" s="220" t="s">
        <v>210</v>
      </c>
      <c r="AL25" s="220" t="s">
        <v>50</v>
      </c>
      <c r="AM25" s="220"/>
    </row>
    <row r="26" spans="1:39" s="191" customFormat="1" ht="11.25" x14ac:dyDescent="0.2">
      <c r="A26" s="184"/>
      <c r="C26" s="201">
        <v>18</v>
      </c>
      <c r="D26" s="201">
        <f>C26+45</f>
        <v>63</v>
      </c>
      <c r="E26" s="201">
        <f t="shared" ref="E26:AG29" si="7">D26+45</f>
        <v>108</v>
      </c>
      <c r="F26" s="201">
        <f t="shared" si="7"/>
        <v>153</v>
      </c>
      <c r="G26" s="201">
        <f t="shared" si="7"/>
        <v>198</v>
      </c>
      <c r="H26" s="201">
        <f t="shared" si="7"/>
        <v>243</v>
      </c>
      <c r="I26" s="201">
        <f t="shared" si="7"/>
        <v>288</v>
      </c>
      <c r="J26" s="201">
        <f t="shared" si="7"/>
        <v>333</v>
      </c>
      <c r="K26" s="201">
        <f t="shared" si="7"/>
        <v>378</v>
      </c>
      <c r="L26" s="201">
        <f t="shared" si="7"/>
        <v>423</v>
      </c>
      <c r="M26" s="201">
        <f t="shared" si="7"/>
        <v>468</v>
      </c>
      <c r="N26" s="201">
        <f t="shared" si="7"/>
        <v>513</v>
      </c>
      <c r="O26" s="201">
        <f t="shared" si="7"/>
        <v>558</v>
      </c>
      <c r="P26" s="201">
        <f t="shared" si="7"/>
        <v>603</v>
      </c>
      <c r="Q26" s="201">
        <f t="shared" si="7"/>
        <v>648</v>
      </c>
      <c r="R26" s="201">
        <f t="shared" si="7"/>
        <v>693</v>
      </c>
      <c r="S26" s="201">
        <f t="shared" si="7"/>
        <v>738</v>
      </c>
      <c r="T26" s="201">
        <f t="shared" si="7"/>
        <v>783</v>
      </c>
      <c r="U26" s="201">
        <f t="shared" si="7"/>
        <v>828</v>
      </c>
      <c r="V26" s="201">
        <f t="shared" si="7"/>
        <v>873</v>
      </c>
      <c r="W26" s="201">
        <f t="shared" si="7"/>
        <v>918</v>
      </c>
      <c r="X26" s="201">
        <f t="shared" si="7"/>
        <v>963</v>
      </c>
      <c r="Y26" s="201">
        <f t="shared" si="7"/>
        <v>1008</v>
      </c>
      <c r="Z26" s="201">
        <f t="shared" si="7"/>
        <v>1053</v>
      </c>
      <c r="AA26" s="201">
        <f t="shared" si="7"/>
        <v>1098</v>
      </c>
      <c r="AB26" s="201">
        <f t="shared" si="7"/>
        <v>1143</v>
      </c>
      <c r="AC26" s="201">
        <f t="shared" si="7"/>
        <v>1188</v>
      </c>
      <c r="AD26" s="201">
        <f t="shared" si="7"/>
        <v>1233</v>
      </c>
      <c r="AE26" s="201">
        <f t="shared" si="7"/>
        <v>1278</v>
      </c>
      <c r="AF26" s="201">
        <f t="shared" si="7"/>
        <v>1323</v>
      </c>
      <c r="AG26" s="201">
        <f t="shared" si="7"/>
        <v>1368</v>
      </c>
      <c r="AJ26" s="220" t="s">
        <v>319</v>
      </c>
      <c r="AK26" s="220" t="s">
        <v>217</v>
      </c>
      <c r="AL26" s="220" t="s">
        <v>50</v>
      </c>
      <c r="AM26" s="220"/>
    </row>
    <row r="27" spans="1:39" s="191" customFormat="1" ht="11.25" x14ac:dyDescent="0.2">
      <c r="A27" s="184"/>
      <c r="C27" s="203">
        <v>24</v>
      </c>
      <c r="D27" s="201">
        <f t="shared" ref="D27:S29" si="8">C27+45</f>
        <v>69</v>
      </c>
      <c r="E27" s="201">
        <f t="shared" si="8"/>
        <v>114</v>
      </c>
      <c r="F27" s="201">
        <f t="shared" si="8"/>
        <v>159</v>
      </c>
      <c r="G27" s="201">
        <f t="shared" si="8"/>
        <v>204</v>
      </c>
      <c r="H27" s="201">
        <f t="shared" si="8"/>
        <v>249</v>
      </c>
      <c r="I27" s="201">
        <f t="shared" si="8"/>
        <v>294</v>
      </c>
      <c r="J27" s="201">
        <f t="shared" si="8"/>
        <v>339</v>
      </c>
      <c r="K27" s="201">
        <f t="shared" si="8"/>
        <v>384</v>
      </c>
      <c r="L27" s="201">
        <f t="shared" si="8"/>
        <v>429</v>
      </c>
      <c r="M27" s="201">
        <f t="shared" si="8"/>
        <v>474</v>
      </c>
      <c r="N27" s="201">
        <f t="shared" si="8"/>
        <v>519</v>
      </c>
      <c r="O27" s="201">
        <f t="shared" si="8"/>
        <v>564</v>
      </c>
      <c r="P27" s="201">
        <f t="shared" si="8"/>
        <v>609</v>
      </c>
      <c r="Q27" s="201">
        <f t="shared" si="8"/>
        <v>654</v>
      </c>
      <c r="R27" s="201">
        <f t="shared" si="8"/>
        <v>699</v>
      </c>
      <c r="S27" s="201">
        <f t="shared" si="8"/>
        <v>744</v>
      </c>
      <c r="T27" s="201">
        <f t="shared" si="7"/>
        <v>789</v>
      </c>
      <c r="U27" s="201">
        <f t="shared" si="7"/>
        <v>834</v>
      </c>
      <c r="V27" s="201">
        <f t="shared" si="7"/>
        <v>879</v>
      </c>
      <c r="W27" s="201">
        <f t="shared" si="7"/>
        <v>924</v>
      </c>
      <c r="X27" s="201">
        <f t="shared" si="7"/>
        <v>969</v>
      </c>
      <c r="Y27" s="201">
        <f t="shared" si="7"/>
        <v>1014</v>
      </c>
      <c r="Z27" s="201">
        <f t="shared" si="7"/>
        <v>1059</v>
      </c>
      <c r="AA27" s="201">
        <f t="shared" si="7"/>
        <v>1104</v>
      </c>
      <c r="AB27" s="201">
        <f t="shared" si="7"/>
        <v>1149</v>
      </c>
      <c r="AC27" s="201">
        <f t="shared" si="7"/>
        <v>1194</v>
      </c>
      <c r="AD27" s="201">
        <f t="shared" si="7"/>
        <v>1239</v>
      </c>
      <c r="AE27" s="201">
        <f t="shared" si="7"/>
        <v>1284</v>
      </c>
      <c r="AF27" s="201">
        <f t="shared" si="7"/>
        <v>1329</v>
      </c>
      <c r="AG27" s="201">
        <f t="shared" si="7"/>
        <v>1374</v>
      </c>
      <c r="AJ27" s="220" t="s">
        <v>225</v>
      </c>
      <c r="AK27" s="220" t="s">
        <v>226</v>
      </c>
      <c r="AL27" s="220" t="s">
        <v>50</v>
      </c>
      <c r="AM27" s="220"/>
    </row>
    <row r="28" spans="1:39" s="191" customFormat="1" ht="11.25" x14ac:dyDescent="0.2">
      <c r="A28" s="184"/>
      <c r="C28" s="203">
        <v>29</v>
      </c>
      <c r="D28" s="201">
        <f t="shared" si="8"/>
        <v>74</v>
      </c>
      <c r="E28" s="201">
        <f t="shared" si="7"/>
        <v>119</v>
      </c>
      <c r="F28" s="201">
        <f t="shared" si="7"/>
        <v>164</v>
      </c>
      <c r="G28" s="201">
        <f t="shared" si="7"/>
        <v>209</v>
      </c>
      <c r="H28" s="201">
        <f t="shared" si="7"/>
        <v>254</v>
      </c>
      <c r="I28" s="201">
        <f t="shared" si="7"/>
        <v>299</v>
      </c>
      <c r="J28" s="201">
        <f t="shared" si="7"/>
        <v>344</v>
      </c>
      <c r="K28" s="201">
        <f t="shared" si="7"/>
        <v>389</v>
      </c>
      <c r="L28" s="201">
        <f t="shared" si="7"/>
        <v>434</v>
      </c>
      <c r="M28" s="201">
        <f t="shared" si="7"/>
        <v>479</v>
      </c>
      <c r="N28" s="201">
        <f t="shared" si="7"/>
        <v>524</v>
      </c>
      <c r="O28" s="201">
        <f t="shared" si="7"/>
        <v>569</v>
      </c>
      <c r="P28" s="201">
        <f t="shared" si="7"/>
        <v>614</v>
      </c>
      <c r="Q28" s="201">
        <f t="shared" si="7"/>
        <v>659</v>
      </c>
      <c r="R28" s="201">
        <f t="shared" si="7"/>
        <v>704</v>
      </c>
      <c r="S28" s="201">
        <f t="shared" si="7"/>
        <v>749</v>
      </c>
      <c r="T28" s="201">
        <f t="shared" si="7"/>
        <v>794</v>
      </c>
      <c r="U28" s="201">
        <f t="shared" si="7"/>
        <v>839</v>
      </c>
      <c r="V28" s="201">
        <f t="shared" si="7"/>
        <v>884</v>
      </c>
      <c r="W28" s="201">
        <f t="shared" si="7"/>
        <v>929</v>
      </c>
      <c r="X28" s="201">
        <f t="shared" si="7"/>
        <v>974</v>
      </c>
      <c r="Y28" s="201">
        <f t="shared" si="7"/>
        <v>1019</v>
      </c>
      <c r="Z28" s="201">
        <f t="shared" si="7"/>
        <v>1064</v>
      </c>
      <c r="AA28" s="201">
        <f t="shared" si="7"/>
        <v>1109</v>
      </c>
      <c r="AB28" s="201">
        <f t="shared" si="7"/>
        <v>1154</v>
      </c>
      <c r="AC28" s="201">
        <f t="shared" si="7"/>
        <v>1199</v>
      </c>
      <c r="AD28" s="201">
        <f t="shared" si="7"/>
        <v>1244</v>
      </c>
      <c r="AE28" s="201">
        <f t="shared" si="7"/>
        <v>1289</v>
      </c>
      <c r="AF28" s="201">
        <f t="shared" si="7"/>
        <v>1334</v>
      </c>
      <c r="AG28" s="201">
        <f t="shared" si="7"/>
        <v>1379</v>
      </c>
      <c r="AJ28" s="220" t="s">
        <v>233</v>
      </c>
      <c r="AK28" s="220" t="s">
        <v>234</v>
      </c>
      <c r="AL28" s="220" t="s">
        <v>50</v>
      </c>
      <c r="AM28" s="220"/>
    </row>
    <row r="29" spans="1:39" s="191" customFormat="1" ht="11.25" x14ac:dyDescent="0.2">
      <c r="A29" s="184"/>
      <c r="C29" s="209" t="s">
        <v>326</v>
      </c>
      <c r="D29" s="201">
        <f t="shared" si="8"/>
        <v>75</v>
      </c>
      <c r="E29" s="201">
        <f t="shared" si="7"/>
        <v>120</v>
      </c>
      <c r="F29" s="201">
        <f t="shared" si="7"/>
        <v>165</v>
      </c>
      <c r="G29" s="201">
        <f t="shared" si="7"/>
        <v>210</v>
      </c>
      <c r="H29" s="201">
        <f t="shared" si="7"/>
        <v>255</v>
      </c>
      <c r="I29" s="201">
        <f t="shared" si="7"/>
        <v>300</v>
      </c>
      <c r="J29" s="201">
        <f t="shared" si="7"/>
        <v>345</v>
      </c>
      <c r="K29" s="201">
        <f t="shared" si="7"/>
        <v>390</v>
      </c>
      <c r="L29" s="201">
        <f t="shared" si="7"/>
        <v>435</v>
      </c>
      <c r="M29" s="201">
        <f t="shared" si="7"/>
        <v>480</v>
      </c>
      <c r="N29" s="201">
        <f t="shared" si="7"/>
        <v>525</v>
      </c>
      <c r="O29" s="201">
        <f t="shared" si="7"/>
        <v>570</v>
      </c>
      <c r="P29" s="201">
        <f t="shared" si="7"/>
        <v>615</v>
      </c>
      <c r="Q29" s="201">
        <f t="shared" si="7"/>
        <v>660</v>
      </c>
      <c r="R29" s="201">
        <f t="shared" si="7"/>
        <v>705</v>
      </c>
      <c r="S29" s="201">
        <f t="shared" si="7"/>
        <v>750</v>
      </c>
      <c r="T29" s="201">
        <f t="shared" si="7"/>
        <v>795</v>
      </c>
      <c r="U29" s="201">
        <f t="shared" si="7"/>
        <v>840</v>
      </c>
      <c r="V29" s="201">
        <f t="shared" si="7"/>
        <v>885</v>
      </c>
      <c r="W29" s="201">
        <f t="shared" si="7"/>
        <v>930</v>
      </c>
      <c r="X29" s="201">
        <f t="shared" si="7"/>
        <v>975</v>
      </c>
      <c r="Y29" s="201">
        <f t="shared" si="7"/>
        <v>1020</v>
      </c>
      <c r="Z29" s="201">
        <f t="shared" si="7"/>
        <v>1065</v>
      </c>
      <c r="AA29" s="201">
        <f t="shared" si="7"/>
        <v>1110</v>
      </c>
      <c r="AB29" s="201">
        <f t="shared" si="7"/>
        <v>1155</v>
      </c>
      <c r="AC29" s="201">
        <f t="shared" si="7"/>
        <v>1200</v>
      </c>
      <c r="AD29" s="201">
        <f t="shared" si="7"/>
        <v>1245</v>
      </c>
      <c r="AE29" s="201">
        <f t="shared" si="7"/>
        <v>1290</v>
      </c>
      <c r="AF29" s="201">
        <f t="shared" si="7"/>
        <v>1335</v>
      </c>
      <c r="AG29" s="201">
        <f t="shared" si="7"/>
        <v>1380</v>
      </c>
      <c r="AJ29" s="220"/>
      <c r="AK29" s="220"/>
      <c r="AL29" s="220"/>
      <c r="AM29" s="220"/>
    </row>
    <row r="30" spans="1:39" s="191" customFormat="1" ht="11.25" x14ac:dyDescent="0.2">
      <c r="A30" s="184"/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2"/>
      <c r="P30" s="212"/>
      <c r="Q30" s="212"/>
      <c r="R30" s="212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</row>
    <row r="31" spans="1:39" s="191" customFormat="1" ht="11.25" x14ac:dyDescent="0.2">
      <c r="A31" s="184"/>
      <c r="C31" s="210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  <c r="P31" s="212"/>
      <c r="Q31" s="212"/>
      <c r="R31" s="212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</row>
    <row r="32" spans="1:39" s="191" customFormat="1" ht="11.25" x14ac:dyDescent="0.2">
      <c r="A32" s="184"/>
      <c r="C32" s="213" t="b">
        <f>ISERR(D16)</f>
        <v>1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2"/>
      <c r="P32" s="212"/>
      <c r="Q32" s="212"/>
      <c r="R32" s="212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</row>
    <row r="33" spans="2:33" x14ac:dyDescent="0.2">
      <c r="B33" s="177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6"/>
      <c r="P33" s="216"/>
      <c r="Q33" s="216"/>
      <c r="R33" s="216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</row>
    <row r="34" spans="2:33" x14ac:dyDescent="0.2">
      <c r="B34" s="177"/>
      <c r="C34" s="214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6"/>
      <c r="P34" s="216"/>
      <c r="Q34" s="216"/>
      <c r="R34" s="216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</row>
    <row r="35" spans="2:33" x14ac:dyDescent="0.2">
      <c r="B35" s="177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6"/>
      <c r="P35" s="216"/>
      <c r="Q35" s="216"/>
      <c r="R35" s="216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</row>
    <row r="36" spans="2:33" x14ac:dyDescent="0.2">
      <c r="B36" s="177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6"/>
      <c r="P36" s="216"/>
      <c r="Q36" s="216"/>
      <c r="R36" s="216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</row>
    <row r="37" spans="2:33" x14ac:dyDescent="0.2">
      <c r="B37" s="177"/>
      <c r="C37" s="185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7"/>
      <c r="P37" s="187"/>
      <c r="Q37" s="187"/>
      <c r="R37" s="187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</row>
    <row r="38" spans="2:33" x14ac:dyDescent="0.2">
      <c r="B38" s="177"/>
      <c r="C38" s="185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  <c r="P38" s="187"/>
      <c r="Q38" s="187"/>
      <c r="R38" s="187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</row>
    <row r="39" spans="2:33" x14ac:dyDescent="0.2">
      <c r="B39" s="177"/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7"/>
      <c r="P39" s="187"/>
      <c r="Q39" s="187"/>
      <c r="R39" s="187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</row>
    <row r="40" spans="2:33" x14ac:dyDescent="0.2">
      <c r="B40" s="177"/>
      <c r="C40" s="185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7"/>
      <c r="P40" s="187"/>
      <c r="Q40" s="187"/>
      <c r="R40" s="187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</row>
    <row r="41" spans="2:33" x14ac:dyDescent="0.2">
      <c r="B41" s="177"/>
      <c r="C41" s="185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7"/>
      <c r="P41" s="187"/>
      <c r="Q41" s="187"/>
      <c r="R41" s="187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</row>
    <row r="42" spans="2:33" x14ac:dyDescent="0.2">
      <c r="B42" s="177"/>
      <c r="C42" s="185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7"/>
      <c r="P42" s="187"/>
      <c r="Q42" s="187"/>
      <c r="R42" s="187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</row>
    <row r="43" spans="2:33" x14ac:dyDescent="0.2">
      <c r="B43" s="177"/>
      <c r="C43" s="185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7"/>
      <c r="P43" s="187"/>
      <c r="Q43" s="187"/>
      <c r="R43" s="187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</row>
    <row r="44" spans="2:33" x14ac:dyDescent="0.2">
      <c r="B44" s="177"/>
      <c r="C44" s="185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7"/>
      <c r="P44" s="187"/>
      <c r="Q44" s="187"/>
      <c r="R44" s="187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</row>
    <row r="45" spans="2:33" x14ac:dyDescent="0.2">
      <c r="B45" s="177"/>
      <c r="C45" s="185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7"/>
      <c r="P45" s="187"/>
      <c r="Q45" s="187"/>
      <c r="R45" s="187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</row>
    <row r="46" spans="2:33" x14ac:dyDescent="0.2">
      <c r="C46" s="185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7"/>
      <c r="P46" s="187"/>
      <c r="Q46" s="187"/>
      <c r="R46" s="187"/>
    </row>
    <row r="47" spans="2:33" x14ac:dyDescent="0.2">
      <c r="C47" s="185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7"/>
      <c r="P47" s="187"/>
      <c r="Q47" s="187"/>
      <c r="R47" s="187"/>
    </row>
    <row r="48" spans="2:33" x14ac:dyDescent="0.2">
      <c r="C48" s="185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7"/>
      <c r="P48" s="187"/>
      <c r="Q48" s="187"/>
      <c r="R48" s="187"/>
    </row>
    <row r="49" spans="3:18" x14ac:dyDescent="0.2">
      <c r="C49" s="185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7"/>
      <c r="P49" s="187"/>
      <c r="Q49" s="187"/>
      <c r="R49" s="187"/>
    </row>
    <row r="50" spans="3:18" x14ac:dyDescent="0.2">
      <c r="C50" s="185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/>
      <c r="P50" s="187"/>
      <c r="Q50" s="187"/>
      <c r="R50" s="187"/>
    </row>
    <row r="51" spans="3:18" x14ac:dyDescent="0.2">
      <c r="C51" s="185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/>
      <c r="P51" s="187"/>
      <c r="Q51" s="187"/>
      <c r="R51" s="187"/>
    </row>
    <row r="52" spans="3:18" x14ac:dyDescent="0.2">
      <c r="C52" s="185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7"/>
      <c r="P52" s="187"/>
      <c r="Q52" s="187"/>
      <c r="R52" s="187"/>
    </row>
    <row r="53" spans="3:18" x14ac:dyDescent="0.2">
      <c r="C53" s="185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7"/>
      <c r="P53" s="187"/>
      <c r="Q53" s="187"/>
      <c r="R53" s="187"/>
    </row>
    <row r="54" spans="3:18" x14ac:dyDescent="0.2">
      <c r="C54" s="185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7"/>
      <c r="P54" s="187"/>
      <c r="Q54" s="187"/>
      <c r="R54" s="187"/>
    </row>
    <row r="55" spans="3:18" x14ac:dyDescent="0.2">
      <c r="C55" s="185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7"/>
      <c r="P55" s="187"/>
      <c r="Q55" s="187"/>
      <c r="R55" s="187"/>
    </row>
    <row r="56" spans="3:18" x14ac:dyDescent="0.2">
      <c r="C56" s="185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7"/>
      <c r="P56" s="187"/>
      <c r="Q56" s="187"/>
      <c r="R56" s="187"/>
    </row>
    <row r="57" spans="3:18" x14ac:dyDescent="0.2">
      <c r="C57" s="185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7"/>
      <c r="P57" s="187"/>
      <c r="Q57" s="187"/>
      <c r="R57" s="187"/>
    </row>
    <row r="58" spans="3:18" x14ac:dyDescent="0.2">
      <c r="C58" s="185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7"/>
      <c r="P58" s="187"/>
      <c r="Q58" s="187"/>
      <c r="R58" s="187"/>
    </row>
    <row r="59" spans="3:18" x14ac:dyDescent="0.2">
      <c r="C59" s="185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7"/>
      <c r="P59" s="187"/>
      <c r="Q59" s="187"/>
      <c r="R59" s="187"/>
    </row>
  </sheetData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649"/>
  <sheetViews>
    <sheetView showGridLines="0" workbookViewId="0">
      <selection activeCell="E5" sqref="E5"/>
    </sheetView>
  </sheetViews>
  <sheetFormatPr baseColWidth="10" defaultRowHeight="14.25" x14ac:dyDescent="0.2"/>
  <cols>
    <col min="1" max="1" width="3.25" customWidth="1"/>
    <col min="2" max="2" width="7.125" style="188" customWidth="1"/>
    <col min="3" max="3" width="4.625" style="188" customWidth="1"/>
    <col min="4" max="4" width="4.875" style="194" customWidth="1"/>
    <col min="5" max="5" width="117.5" style="189" customWidth="1"/>
  </cols>
  <sheetData>
    <row r="1" spans="2:5" x14ac:dyDescent="0.2">
      <c r="B1" s="188" t="s">
        <v>77</v>
      </c>
      <c r="C1" s="188" t="s">
        <v>405</v>
      </c>
      <c r="D1" s="194" t="s">
        <v>34</v>
      </c>
    </row>
    <row r="2" spans="2:5" x14ac:dyDescent="0.2">
      <c r="B2" s="192"/>
      <c r="C2" s="192"/>
      <c r="D2" s="193"/>
      <c r="E2" s="192" t="s">
        <v>418</v>
      </c>
    </row>
    <row r="3" spans="2:5" x14ac:dyDescent="0.2">
      <c r="B3" s="188" t="str">
        <f>IF(E3="","",IF(MID(E3,1,5)="AAXX ","SYNOP",MID(E3,1,5)))</f>
        <v/>
      </c>
      <c r="C3" s="188" t="str">
        <f>IF(E3="","",IF(MID(E3,1,1)="A",MID(E3,FIND(" ",E3,1),3),MID(E3,FIND(" ",E3,1)+5,3)))</f>
        <v/>
      </c>
      <c r="D3" s="194" t="str">
        <f>IF(E3="","",IF(MID(E3,1,1)="A",MID(E3,FIND(" ",E3,1)+3,2),MID(E3,FIND(" ",E3,1)+8,2)))</f>
        <v/>
      </c>
      <c r="E3" s="228"/>
    </row>
    <row r="4" spans="2:5" x14ac:dyDescent="0.2">
      <c r="B4" s="188" t="str">
        <f t="shared" ref="B4:B5" si="0">IF(E4="","",IF(MID(E4,1,5)="AAXX ","SYNOP",MID(E4,1,5)))</f>
        <v/>
      </c>
      <c r="C4" s="188" t="str">
        <f>IF(E4="","",IF(MID(E4,1,1)="A",MID(E4,FIND(" ",E4,1),3),MID(E4,FIND(" ",E4,1)+5,3)))</f>
        <v/>
      </c>
      <c r="D4" s="194" t="str">
        <f t="shared" ref="D4:D67" si="1">IF(E4="","",IF(MID(E4,1,1)="A",MID(E4,FIND(" ",E4,1)+3,2),MID(E4,FIND(" ",E4,1)+8,2)))</f>
        <v/>
      </c>
      <c r="E4" s="190"/>
    </row>
    <row r="5" spans="2:5" x14ac:dyDescent="0.2">
      <c r="B5" s="188" t="str">
        <f t="shared" si="0"/>
        <v/>
      </c>
      <c r="C5" s="188" t="str">
        <f>IF(E5="","",IF(MID(E5,1,1)="A",MID(E5,FIND(" ",E5,1),3),MID(E5,FIND(" ",E5,1)+5,3)))</f>
        <v/>
      </c>
      <c r="D5" s="194" t="str">
        <f t="shared" si="1"/>
        <v/>
      </c>
      <c r="E5" s="190"/>
    </row>
    <row r="6" spans="2:5" x14ac:dyDescent="0.2">
      <c r="B6" s="188" t="str">
        <f t="shared" ref="B6:B69" si="2">IF(E6="","",IF(MID(E6,1,5)="AAXX ","SYNOP",MID(E6,1,5)))</f>
        <v/>
      </c>
      <c r="C6" s="188" t="str">
        <f t="shared" ref="C6:C69" si="3">IF(E6="","",IF(MID(E6,1,1)="A",MID(E6,FIND(" ",E6,1),3),MID(E6,FIND(" ",E6,1)+5,3)))</f>
        <v/>
      </c>
      <c r="D6" s="194" t="str">
        <f t="shared" si="1"/>
        <v/>
      </c>
    </row>
    <row r="7" spans="2:5" x14ac:dyDescent="0.2">
      <c r="B7" s="188" t="str">
        <f t="shared" si="2"/>
        <v/>
      </c>
      <c r="C7" s="188" t="str">
        <f t="shared" si="3"/>
        <v/>
      </c>
      <c r="D7" s="194" t="str">
        <f t="shared" si="1"/>
        <v/>
      </c>
    </row>
    <row r="8" spans="2:5" x14ac:dyDescent="0.2">
      <c r="B8" s="188" t="str">
        <f t="shared" si="2"/>
        <v/>
      </c>
      <c r="C8" s="188" t="str">
        <f t="shared" si="3"/>
        <v/>
      </c>
      <c r="D8" s="194" t="str">
        <f t="shared" si="1"/>
        <v/>
      </c>
    </row>
    <row r="9" spans="2:5" x14ac:dyDescent="0.2">
      <c r="B9" s="188" t="str">
        <f t="shared" si="2"/>
        <v/>
      </c>
      <c r="C9" s="188" t="str">
        <f t="shared" si="3"/>
        <v/>
      </c>
      <c r="D9" s="194" t="str">
        <f t="shared" si="1"/>
        <v/>
      </c>
    </row>
    <row r="10" spans="2:5" x14ac:dyDescent="0.2">
      <c r="B10" s="188" t="str">
        <f t="shared" si="2"/>
        <v/>
      </c>
      <c r="C10" s="188" t="str">
        <f t="shared" si="3"/>
        <v/>
      </c>
      <c r="D10" s="194" t="str">
        <f t="shared" si="1"/>
        <v/>
      </c>
    </row>
    <row r="11" spans="2:5" x14ac:dyDescent="0.2">
      <c r="B11" s="188" t="str">
        <f t="shared" si="2"/>
        <v/>
      </c>
      <c r="C11" s="188" t="str">
        <f t="shared" si="3"/>
        <v/>
      </c>
      <c r="D11" s="194" t="str">
        <f t="shared" si="1"/>
        <v/>
      </c>
    </row>
    <row r="12" spans="2:5" x14ac:dyDescent="0.2">
      <c r="B12" s="188" t="str">
        <f t="shared" si="2"/>
        <v/>
      </c>
      <c r="C12" s="188" t="str">
        <f t="shared" si="3"/>
        <v/>
      </c>
      <c r="D12" s="194" t="str">
        <f t="shared" si="1"/>
        <v/>
      </c>
    </row>
    <row r="13" spans="2:5" x14ac:dyDescent="0.2">
      <c r="B13" s="188" t="str">
        <f t="shared" si="2"/>
        <v/>
      </c>
      <c r="C13" s="188" t="str">
        <f t="shared" si="3"/>
        <v/>
      </c>
      <c r="D13" s="194" t="str">
        <f t="shared" si="1"/>
        <v/>
      </c>
    </row>
    <row r="14" spans="2:5" x14ac:dyDescent="0.2">
      <c r="B14" s="188" t="str">
        <f t="shared" si="2"/>
        <v/>
      </c>
      <c r="C14" s="188" t="str">
        <f t="shared" si="3"/>
        <v/>
      </c>
      <c r="D14" s="194" t="str">
        <f t="shared" si="1"/>
        <v/>
      </c>
    </row>
    <row r="15" spans="2:5" x14ac:dyDescent="0.2">
      <c r="B15" s="188" t="str">
        <f t="shared" si="2"/>
        <v/>
      </c>
      <c r="C15" s="188" t="str">
        <f t="shared" si="3"/>
        <v/>
      </c>
      <c r="D15" s="194" t="str">
        <f t="shared" si="1"/>
        <v/>
      </c>
    </row>
    <row r="16" spans="2:5" x14ac:dyDescent="0.2">
      <c r="B16" s="188" t="str">
        <f t="shared" si="2"/>
        <v/>
      </c>
      <c r="C16" s="188" t="str">
        <f t="shared" si="3"/>
        <v/>
      </c>
      <c r="D16" s="194" t="str">
        <f t="shared" si="1"/>
        <v/>
      </c>
    </row>
    <row r="17" spans="2:4" x14ac:dyDescent="0.2">
      <c r="B17" s="188" t="str">
        <f t="shared" si="2"/>
        <v/>
      </c>
      <c r="C17" s="188" t="str">
        <f t="shared" si="3"/>
        <v/>
      </c>
      <c r="D17" s="194" t="str">
        <f t="shared" si="1"/>
        <v/>
      </c>
    </row>
    <row r="18" spans="2:4" x14ac:dyDescent="0.2">
      <c r="B18" s="188" t="str">
        <f t="shared" si="2"/>
        <v/>
      </c>
      <c r="C18" s="188" t="str">
        <f t="shared" si="3"/>
        <v/>
      </c>
      <c r="D18" s="194" t="str">
        <f t="shared" si="1"/>
        <v/>
      </c>
    </row>
    <row r="19" spans="2:4" x14ac:dyDescent="0.2">
      <c r="B19" s="188" t="str">
        <f t="shared" si="2"/>
        <v/>
      </c>
      <c r="C19" s="188" t="str">
        <f t="shared" si="3"/>
        <v/>
      </c>
      <c r="D19" s="194" t="str">
        <f t="shared" si="1"/>
        <v/>
      </c>
    </row>
    <row r="20" spans="2:4" x14ac:dyDescent="0.2">
      <c r="B20" s="188" t="str">
        <f t="shared" si="2"/>
        <v/>
      </c>
      <c r="C20" s="188" t="str">
        <f t="shared" si="3"/>
        <v/>
      </c>
      <c r="D20" s="194" t="str">
        <f t="shared" si="1"/>
        <v/>
      </c>
    </row>
    <row r="21" spans="2:4" x14ac:dyDescent="0.2">
      <c r="B21" s="188" t="str">
        <f t="shared" si="2"/>
        <v/>
      </c>
      <c r="C21" s="188" t="str">
        <f t="shared" si="3"/>
        <v/>
      </c>
      <c r="D21" s="194" t="str">
        <f t="shared" si="1"/>
        <v/>
      </c>
    </row>
    <row r="22" spans="2:4" x14ac:dyDescent="0.2">
      <c r="B22" s="188" t="str">
        <f t="shared" si="2"/>
        <v/>
      </c>
      <c r="C22" s="188" t="str">
        <f t="shared" si="3"/>
        <v/>
      </c>
      <c r="D22" s="194" t="str">
        <f t="shared" si="1"/>
        <v/>
      </c>
    </row>
    <row r="23" spans="2:4" x14ac:dyDescent="0.2">
      <c r="B23" s="188" t="str">
        <f t="shared" si="2"/>
        <v/>
      </c>
      <c r="C23" s="188" t="str">
        <f t="shared" si="3"/>
        <v/>
      </c>
      <c r="D23" s="194" t="str">
        <f t="shared" si="1"/>
        <v/>
      </c>
    </row>
    <row r="24" spans="2:4" x14ac:dyDescent="0.2">
      <c r="B24" s="188" t="str">
        <f t="shared" si="2"/>
        <v/>
      </c>
      <c r="C24" s="188" t="str">
        <f t="shared" si="3"/>
        <v/>
      </c>
      <c r="D24" s="194" t="str">
        <f t="shared" si="1"/>
        <v/>
      </c>
    </row>
    <row r="25" spans="2:4" x14ac:dyDescent="0.2">
      <c r="B25" s="188" t="str">
        <f t="shared" si="2"/>
        <v/>
      </c>
      <c r="C25" s="188" t="str">
        <f t="shared" si="3"/>
        <v/>
      </c>
      <c r="D25" s="194" t="str">
        <f t="shared" si="1"/>
        <v/>
      </c>
    </row>
    <row r="26" spans="2:4" x14ac:dyDescent="0.2">
      <c r="B26" s="188" t="str">
        <f t="shared" si="2"/>
        <v/>
      </c>
      <c r="C26" s="188" t="str">
        <f t="shared" si="3"/>
        <v/>
      </c>
      <c r="D26" s="194" t="str">
        <f t="shared" si="1"/>
        <v/>
      </c>
    </row>
    <row r="27" spans="2:4" x14ac:dyDescent="0.2">
      <c r="B27" s="188" t="str">
        <f t="shared" si="2"/>
        <v/>
      </c>
      <c r="C27" s="188" t="str">
        <f t="shared" si="3"/>
        <v/>
      </c>
      <c r="D27" s="194" t="str">
        <f t="shared" si="1"/>
        <v/>
      </c>
    </row>
    <row r="28" spans="2:4" x14ac:dyDescent="0.2">
      <c r="B28" s="188" t="str">
        <f t="shared" si="2"/>
        <v/>
      </c>
      <c r="C28" s="188" t="str">
        <f t="shared" si="3"/>
        <v/>
      </c>
      <c r="D28" s="194" t="str">
        <f t="shared" si="1"/>
        <v/>
      </c>
    </row>
    <row r="29" spans="2:4" x14ac:dyDescent="0.2">
      <c r="B29" s="188" t="str">
        <f t="shared" si="2"/>
        <v/>
      </c>
      <c r="C29" s="188" t="str">
        <f t="shared" si="3"/>
        <v/>
      </c>
      <c r="D29" s="194" t="str">
        <f t="shared" si="1"/>
        <v/>
      </c>
    </row>
    <row r="30" spans="2:4" x14ac:dyDescent="0.2">
      <c r="B30" s="188" t="str">
        <f t="shared" si="2"/>
        <v/>
      </c>
      <c r="C30" s="188" t="str">
        <f t="shared" si="3"/>
        <v/>
      </c>
      <c r="D30" s="194" t="str">
        <f t="shared" si="1"/>
        <v/>
      </c>
    </row>
    <row r="31" spans="2:4" x14ac:dyDescent="0.2">
      <c r="B31" s="188" t="str">
        <f t="shared" si="2"/>
        <v/>
      </c>
      <c r="C31" s="188" t="str">
        <f t="shared" si="3"/>
        <v/>
      </c>
      <c r="D31" s="194" t="str">
        <f t="shared" si="1"/>
        <v/>
      </c>
    </row>
    <row r="32" spans="2:4" x14ac:dyDescent="0.2">
      <c r="B32" s="188" t="str">
        <f t="shared" si="2"/>
        <v/>
      </c>
      <c r="C32" s="188" t="str">
        <f t="shared" si="3"/>
        <v/>
      </c>
      <c r="D32" s="194" t="str">
        <f t="shared" si="1"/>
        <v/>
      </c>
    </row>
    <row r="33" spans="2:4" x14ac:dyDescent="0.2">
      <c r="B33" s="188" t="str">
        <f t="shared" si="2"/>
        <v/>
      </c>
      <c r="C33" s="188" t="str">
        <f t="shared" si="3"/>
        <v/>
      </c>
      <c r="D33" s="194" t="str">
        <f t="shared" si="1"/>
        <v/>
      </c>
    </row>
    <row r="34" spans="2:4" x14ac:dyDescent="0.2">
      <c r="B34" s="188" t="str">
        <f t="shared" si="2"/>
        <v/>
      </c>
      <c r="C34" s="188" t="str">
        <f t="shared" si="3"/>
        <v/>
      </c>
      <c r="D34" s="194" t="str">
        <f t="shared" si="1"/>
        <v/>
      </c>
    </row>
    <row r="35" spans="2:4" x14ac:dyDescent="0.2">
      <c r="B35" s="188" t="str">
        <f t="shared" si="2"/>
        <v/>
      </c>
      <c r="C35" s="188" t="str">
        <f t="shared" si="3"/>
        <v/>
      </c>
      <c r="D35" s="194" t="str">
        <f t="shared" si="1"/>
        <v/>
      </c>
    </row>
    <row r="36" spans="2:4" x14ac:dyDescent="0.2">
      <c r="B36" s="188" t="str">
        <f t="shared" si="2"/>
        <v/>
      </c>
      <c r="C36" s="188" t="str">
        <f t="shared" si="3"/>
        <v/>
      </c>
      <c r="D36" s="194" t="str">
        <f t="shared" si="1"/>
        <v/>
      </c>
    </row>
    <row r="37" spans="2:4" x14ac:dyDescent="0.2">
      <c r="B37" s="188" t="str">
        <f t="shared" si="2"/>
        <v/>
      </c>
      <c r="C37" s="188" t="str">
        <f t="shared" si="3"/>
        <v/>
      </c>
      <c r="D37" s="194" t="str">
        <f t="shared" si="1"/>
        <v/>
      </c>
    </row>
    <row r="38" spans="2:4" x14ac:dyDescent="0.2">
      <c r="B38" s="188" t="str">
        <f t="shared" si="2"/>
        <v/>
      </c>
      <c r="C38" s="188" t="str">
        <f t="shared" si="3"/>
        <v/>
      </c>
      <c r="D38" s="194" t="str">
        <f t="shared" si="1"/>
        <v/>
      </c>
    </row>
    <row r="39" spans="2:4" x14ac:dyDescent="0.2">
      <c r="B39" s="188" t="str">
        <f t="shared" si="2"/>
        <v/>
      </c>
      <c r="C39" s="188" t="str">
        <f t="shared" si="3"/>
        <v/>
      </c>
      <c r="D39" s="194" t="str">
        <f t="shared" si="1"/>
        <v/>
      </c>
    </row>
    <row r="40" spans="2:4" x14ac:dyDescent="0.2">
      <c r="B40" s="188" t="str">
        <f t="shared" si="2"/>
        <v/>
      </c>
      <c r="C40" s="188" t="str">
        <f t="shared" si="3"/>
        <v/>
      </c>
      <c r="D40" s="194" t="str">
        <f t="shared" si="1"/>
        <v/>
      </c>
    </row>
    <row r="41" spans="2:4" x14ac:dyDescent="0.2">
      <c r="B41" s="188" t="str">
        <f t="shared" si="2"/>
        <v/>
      </c>
      <c r="C41" s="188" t="str">
        <f t="shared" si="3"/>
        <v/>
      </c>
      <c r="D41" s="194" t="str">
        <f t="shared" si="1"/>
        <v/>
      </c>
    </row>
    <row r="42" spans="2:4" x14ac:dyDescent="0.2">
      <c r="B42" s="188" t="str">
        <f t="shared" si="2"/>
        <v/>
      </c>
      <c r="C42" s="188" t="str">
        <f t="shared" si="3"/>
        <v/>
      </c>
      <c r="D42" s="194" t="str">
        <f t="shared" si="1"/>
        <v/>
      </c>
    </row>
    <row r="43" spans="2:4" x14ac:dyDescent="0.2">
      <c r="B43" s="188" t="str">
        <f t="shared" si="2"/>
        <v/>
      </c>
      <c r="C43" s="188" t="str">
        <f t="shared" si="3"/>
        <v/>
      </c>
      <c r="D43" s="194" t="str">
        <f t="shared" si="1"/>
        <v/>
      </c>
    </row>
    <row r="44" spans="2:4" x14ac:dyDescent="0.2">
      <c r="B44" s="188" t="str">
        <f t="shared" si="2"/>
        <v/>
      </c>
      <c r="C44" s="188" t="str">
        <f t="shared" si="3"/>
        <v/>
      </c>
      <c r="D44" s="194" t="str">
        <f t="shared" si="1"/>
        <v/>
      </c>
    </row>
    <row r="45" spans="2:4" x14ac:dyDescent="0.2">
      <c r="B45" s="188" t="str">
        <f t="shared" si="2"/>
        <v/>
      </c>
      <c r="C45" s="188" t="str">
        <f t="shared" si="3"/>
        <v/>
      </c>
      <c r="D45" s="194" t="str">
        <f t="shared" si="1"/>
        <v/>
      </c>
    </row>
    <row r="46" spans="2:4" x14ac:dyDescent="0.2">
      <c r="B46" s="188" t="str">
        <f t="shared" si="2"/>
        <v/>
      </c>
      <c r="C46" s="188" t="str">
        <f t="shared" si="3"/>
        <v/>
      </c>
      <c r="D46" s="194" t="str">
        <f t="shared" si="1"/>
        <v/>
      </c>
    </row>
    <row r="47" spans="2:4" x14ac:dyDescent="0.2">
      <c r="B47" s="188" t="str">
        <f t="shared" si="2"/>
        <v/>
      </c>
      <c r="C47" s="188" t="str">
        <f t="shared" si="3"/>
        <v/>
      </c>
      <c r="D47" s="194" t="str">
        <f t="shared" si="1"/>
        <v/>
      </c>
    </row>
    <row r="48" spans="2:4" x14ac:dyDescent="0.2">
      <c r="B48" s="188" t="str">
        <f t="shared" si="2"/>
        <v/>
      </c>
      <c r="C48" s="188" t="str">
        <f t="shared" si="3"/>
        <v/>
      </c>
      <c r="D48" s="194" t="str">
        <f t="shared" si="1"/>
        <v/>
      </c>
    </row>
    <row r="49" spans="2:4" x14ac:dyDescent="0.2">
      <c r="B49" s="188" t="str">
        <f t="shared" si="2"/>
        <v/>
      </c>
      <c r="C49" s="188" t="str">
        <f t="shared" si="3"/>
        <v/>
      </c>
      <c r="D49" s="194" t="str">
        <f t="shared" si="1"/>
        <v/>
      </c>
    </row>
    <row r="50" spans="2:4" x14ac:dyDescent="0.2">
      <c r="B50" s="188" t="str">
        <f t="shared" si="2"/>
        <v/>
      </c>
      <c r="C50" s="188" t="str">
        <f t="shared" si="3"/>
        <v/>
      </c>
      <c r="D50" s="194" t="str">
        <f t="shared" si="1"/>
        <v/>
      </c>
    </row>
    <row r="51" spans="2:4" x14ac:dyDescent="0.2">
      <c r="B51" s="188" t="str">
        <f t="shared" si="2"/>
        <v/>
      </c>
      <c r="C51" s="188" t="str">
        <f t="shared" si="3"/>
        <v/>
      </c>
      <c r="D51" s="194" t="str">
        <f t="shared" si="1"/>
        <v/>
      </c>
    </row>
    <row r="52" spans="2:4" x14ac:dyDescent="0.2">
      <c r="B52" s="188" t="str">
        <f t="shared" si="2"/>
        <v/>
      </c>
      <c r="C52" s="188" t="str">
        <f t="shared" si="3"/>
        <v/>
      </c>
      <c r="D52" s="194" t="str">
        <f t="shared" si="1"/>
        <v/>
      </c>
    </row>
    <row r="53" spans="2:4" x14ac:dyDescent="0.2">
      <c r="B53" s="188" t="str">
        <f t="shared" si="2"/>
        <v/>
      </c>
      <c r="C53" s="188" t="str">
        <f t="shared" si="3"/>
        <v/>
      </c>
      <c r="D53" s="194" t="str">
        <f t="shared" si="1"/>
        <v/>
      </c>
    </row>
    <row r="54" spans="2:4" x14ac:dyDescent="0.2">
      <c r="B54" s="188" t="str">
        <f t="shared" si="2"/>
        <v/>
      </c>
      <c r="C54" s="188" t="str">
        <f t="shared" si="3"/>
        <v/>
      </c>
      <c r="D54" s="194" t="str">
        <f t="shared" si="1"/>
        <v/>
      </c>
    </row>
    <row r="55" spans="2:4" x14ac:dyDescent="0.2">
      <c r="B55" s="188" t="str">
        <f t="shared" si="2"/>
        <v/>
      </c>
      <c r="C55" s="188" t="str">
        <f t="shared" si="3"/>
        <v/>
      </c>
      <c r="D55" s="194" t="str">
        <f t="shared" si="1"/>
        <v/>
      </c>
    </row>
    <row r="56" spans="2:4" x14ac:dyDescent="0.2">
      <c r="B56" s="188" t="str">
        <f t="shared" si="2"/>
        <v/>
      </c>
      <c r="C56" s="188" t="str">
        <f t="shared" si="3"/>
        <v/>
      </c>
      <c r="D56" s="194" t="str">
        <f t="shared" si="1"/>
        <v/>
      </c>
    </row>
    <row r="57" spans="2:4" x14ac:dyDescent="0.2">
      <c r="B57" s="188" t="str">
        <f t="shared" si="2"/>
        <v/>
      </c>
      <c r="C57" s="188" t="str">
        <f t="shared" si="3"/>
        <v/>
      </c>
      <c r="D57" s="194" t="str">
        <f t="shared" si="1"/>
        <v/>
      </c>
    </row>
    <row r="58" spans="2:4" x14ac:dyDescent="0.2">
      <c r="B58" s="188" t="str">
        <f t="shared" si="2"/>
        <v/>
      </c>
      <c r="C58" s="188" t="str">
        <f t="shared" si="3"/>
        <v/>
      </c>
      <c r="D58" s="194" t="str">
        <f t="shared" si="1"/>
        <v/>
      </c>
    </row>
    <row r="59" spans="2:4" x14ac:dyDescent="0.2">
      <c r="B59" s="188" t="str">
        <f t="shared" si="2"/>
        <v/>
      </c>
      <c r="C59" s="188" t="str">
        <f t="shared" si="3"/>
        <v/>
      </c>
      <c r="D59" s="194" t="str">
        <f t="shared" si="1"/>
        <v/>
      </c>
    </row>
    <row r="60" spans="2:4" x14ac:dyDescent="0.2">
      <c r="B60" s="188" t="str">
        <f t="shared" si="2"/>
        <v/>
      </c>
      <c r="C60" s="188" t="str">
        <f t="shared" si="3"/>
        <v/>
      </c>
      <c r="D60" s="194" t="str">
        <f t="shared" si="1"/>
        <v/>
      </c>
    </row>
    <row r="61" spans="2:4" x14ac:dyDescent="0.2">
      <c r="B61" s="188" t="str">
        <f t="shared" si="2"/>
        <v/>
      </c>
      <c r="C61" s="188" t="str">
        <f t="shared" si="3"/>
        <v/>
      </c>
      <c r="D61" s="194" t="str">
        <f t="shared" si="1"/>
        <v/>
      </c>
    </row>
    <row r="62" spans="2:4" x14ac:dyDescent="0.2">
      <c r="B62" s="188" t="str">
        <f t="shared" si="2"/>
        <v/>
      </c>
      <c r="C62" s="188" t="str">
        <f t="shared" si="3"/>
        <v/>
      </c>
      <c r="D62" s="194" t="str">
        <f t="shared" si="1"/>
        <v/>
      </c>
    </row>
    <row r="63" spans="2:4" x14ac:dyDescent="0.2">
      <c r="B63" s="188" t="str">
        <f t="shared" si="2"/>
        <v/>
      </c>
      <c r="C63" s="188" t="str">
        <f t="shared" si="3"/>
        <v/>
      </c>
      <c r="D63" s="194" t="str">
        <f t="shared" si="1"/>
        <v/>
      </c>
    </row>
    <row r="64" spans="2:4" x14ac:dyDescent="0.2">
      <c r="B64" s="188" t="str">
        <f t="shared" si="2"/>
        <v/>
      </c>
      <c r="C64" s="188" t="str">
        <f t="shared" si="3"/>
        <v/>
      </c>
      <c r="D64" s="194" t="str">
        <f t="shared" si="1"/>
        <v/>
      </c>
    </row>
    <row r="65" spans="2:4" x14ac:dyDescent="0.2">
      <c r="B65" s="188" t="str">
        <f t="shared" si="2"/>
        <v/>
      </c>
      <c r="C65" s="188" t="str">
        <f t="shared" si="3"/>
        <v/>
      </c>
      <c r="D65" s="194" t="str">
        <f t="shared" si="1"/>
        <v/>
      </c>
    </row>
    <row r="66" spans="2:4" x14ac:dyDescent="0.2">
      <c r="B66" s="188" t="str">
        <f t="shared" si="2"/>
        <v/>
      </c>
      <c r="C66" s="188" t="str">
        <f t="shared" si="3"/>
        <v/>
      </c>
      <c r="D66" s="194" t="str">
        <f t="shared" si="1"/>
        <v/>
      </c>
    </row>
    <row r="67" spans="2:4" x14ac:dyDescent="0.2">
      <c r="B67" s="188" t="str">
        <f t="shared" si="2"/>
        <v/>
      </c>
      <c r="C67" s="188" t="str">
        <f t="shared" si="3"/>
        <v/>
      </c>
      <c r="D67" s="194" t="str">
        <f t="shared" si="1"/>
        <v/>
      </c>
    </row>
    <row r="68" spans="2:4" x14ac:dyDescent="0.2">
      <c r="B68" s="188" t="str">
        <f t="shared" si="2"/>
        <v/>
      </c>
      <c r="C68" s="188" t="str">
        <f t="shared" si="3"/>
        <v/>
      </c>
      <c r="D68" s="194" t="str">
        <f t="shared" ref="D68:D131" si="4">IF(E68="","",IF(MID(E68,1,1)="A",MID(E68,FIND(" ",E68,1)+3,2),MID(E68,FIND(" ",E68,1)+8,2)))</f>
        <v/>
      </c>
    </row>
    <row r="69" spans="2:4" x14ac:dyDescent="0.2">
      <c r="B69" s="188" t="str">
        <f t="shared" si="2"/>
        <v/>
      </c>
      <c r="C69" s="188" t="str">
        <f t="shared" si="3"/>
        <v/>
      </c>
      <c r="D69" s="194" t="str">
        <f t="shared" si="4"/>
        <v/>
      </c>
    </row>
    <row r="70" spans="2:4" x14ac:dyDescent="0.2">
      <c r="B70" s="188" t="str">
        <f t="shared" ref="B70:B133" si="5">IF(E70="","",IF(MID(E70,1,5)="AAXX ","SYNOP",MID(E70,1,5)))</f>
        <v/>
      </c>
      <c r="C70" s="188" t="str">
        <f t="shared" ref="C70:C133" si="6">IF(E70="","",IF(MID(E70,1,1)="A",MID(E70,FIND(" ",E70,1),3),MID(E70,FIND(" ",E70,1)+5,3)))</f>
        <v/>
      </c>
      <c r="D70" s="194" t="str">
        <f t="shared" si="4"/>
        <v/>
      </c>
    </row>
    <row r="71" spans="2:4" x14ac:dyDescent="0.2">
      <c r="B71" s="188" t="str">
        <f t="shared" si="5"/>
        <v/>
      </c>
      <c r="C71" s="188" t="str">
        <f t="shared" si="6"/>
        <v/>
      </c>
      <c r="D71" s="194" t="str">
        <f t="shared" si="4"/>
        <v/>
      </c>
    </row>
    <row r="72" spans="2:4" x14ac:dyDescent="0.2">
      <c r="B72" s="188" t="str">
        <f t="shared" si="5"/>
        <v/>
      </c>
      <c r="C72" s="188" t="str">
        <f t="shared" si="6"/>
        <v/>
      </c>
      <c r="D72" s="194" t="str">
        <f t="shared" si="4"/>
        <v/>
      </c>
    </row>
    <row r="73" spans="2:4" x14ac:dyDescent="0.2">
      <c r="B73" s="188" t="str">
        <f t="shared" si="5"/>
        <v/>
      </c>
      <c r="C73" s="188" t="str">
        <f t="shared" si="6"/>
        <v/>
      </c>
      <c r="D73" s="194" t="str">
        <f t="shared" si="4"/>
        <v/>
      </c>
    </row>
    <row r="74" spans="2:4" x14ac:dyDescent="0.2">
      <c r="B74" s="188" t="str">
        <f t="shared" si="5"/>
        <v/>
      </c>
      <c r="C74" s="188" t="str">
        <f t="shared" si="6"/>
        <v/>
      </c>
      <c r="D74" s="194" t="str">
        <f t="shared" si="4"/>
        <v/>
      </c>
    </row>
    <row r="75" spans="2:4" x14ac:dyDescent="0.2">
      <c r="B75" s="188" t="str">
        <f t="shared" si="5"/>
        <v/>
      </c>
      <c r="C75" s="188" t="str">
        <f t="shared" si="6"/>
        <v/>
      </c>
      <c r="D75" s="194" t="str">
        <f t="shared" si="4"/>
        <v/>
      </c>
    </row>
    <row r="76" spans="2:4" x14ac:dyDescent="0.2">
      <c r="B76" s="188" t="str">
        <f t="shared" si="5"/>
        <v/>
      </c>
      <c r="C76" s="188" t="str">
        <f t="shared" si="6"/>
        <v/>
      </c>
      <c r="D76" s="194" t="str">
        <f t="shared" si="4"/>
        <v/>
      </c>
    </row>
    <row r="77" spans="2:4" x14ac:dyDescent="0.2">
      <c r="B77" s="188" t="str">
        <f t="shared" si="5"/>
        <v/>
      </c>
      <c r="C77" s="188" t="str">
        <f t="shared" si="6"/>
        <v/>
      </c>
      <c r="D77" s="194" t="str">
        <f t="shared" si="4"/>
        <v/>
      </c>
    </row>
    <row r="78" spans="2:4" x14ac:dyDescent="0.2">
      <c r="B78" s="188" t="str">
        <f t="shared" si="5"/>
        <v/>
      </c>
      <c r="C78" s="188" t="str">
        <f t="shared" si="6"/>
        <v/>
      </c>
      <c r="D78" s="194" t="str">
        <f t="shared" si="4"/>
        <v/>
      </c>
    </row>
    <row r="79" spans="2:4" x14ac:dyDescent="0.2">
      <c r="B79" s="188" t="str">
        <f t="shared" si="5"/>
        <v/>
      </c>
      <c r="C79" s="188" t="str">
        <f t="shared" si="6"/>
        <v/>
      </c>
      <c r="D79" s="194" t="str">
        <f t="shared" si="4"/>
        <v/>
      </c>
    </row>
    <row r="80" spans="2:4" x14ac:dyDescent="0.2">
      <c r="B80" s="188" t="str">
        <f t="shared" si="5"/>
        <v/>
      </c>
      <c r="C80" s="188" t="str">
        <f t="shared" si="6"/>
        <v/>
      </c>
      <c r="D80" s="194" t="str">
        <f t="shared" si="4"/>
        <v/>
      </c>
    </row>
    <row r="81" spans="2:4" x14ac:dyDescent="0.2">
      <c r="B81" s="188" t="str">
        <f t="shared" si="5"/>
        <v/>
      </c>
      <c r="C81" s="188" t="str">
        <f t="shared" si="6"/>
        <v/>
      </c>
      <c r="D81" s="194" t="str">
        <f t="shared" si="4"/>
        <v/>
      </c>
    </row>
    <row r="82" spans="2:4" x14ac:dyDescent="0.2">
      <c r="B82" s="188" t="str">
        <f t="shared" si="5"/>
        <v/>
      </c>
      <c r="C82" s="188" t="str">
        <f t="shared" si="6"/>
        <v/>
      </c>
      <c r="D82" s="194" t="str">
        <f t="shared" si="4"/>
        <v/>
      </c>
    </row>
    <row r="83" spans="2:4" x14ac:dyDescent="0.2">
      <c r="B83" s="188" t="str">
        <f t="shared" si="5"/>
        <v/>
      </c>
      <c r="C83" s="188" t="str">
        <f t="shared" si="6"/>
        <v/>
      </c>
      <c r="D83" s="194" t="str">
        <f t="shared" si="4"/>
        <v/>
      </c>
    </row>
    <row r="84" spans="2:4" x14ac:dyDescent="0.2">
      <c r="B84" s="188" t="str">
        <f t="shared" si="5"/>
        <v/>
      </c>
      <c r="C84" s="188" t="str">
        <f t="shared" si="6"/>
        <v/>
      </c>
      <c r="D84" s="194" t="str">
        <f t="shared" si="4"/>
        <v/>
      </c>
    </row>
    <row r="85" spans="2:4" x14ac:dyDescent="0.2">
      <c r="B85" s="188" t="str">
        <f t="shared" si="5"/>
        <v/>
      </c>
      <c r="C85" s="188" t="str">
        <f t="shared" si="6"/>
        <v/>
      </c>
      <c r="D85" s="194" t="str">
        <f t="shared" si="4"/>
        <v/>
      </c>
    </row>
    <row r="86" spans="2:4" x14ac:dyDescent="0.2">
      <c r="B86" s="188" t="str">
        <f t="shared" si="5"/>
        <v/>
      </c>
      <c r="C86" s="188" t="str">
        <f t="shared" si="6"/>
        <v/>
      </c>
      <c r="D86" s="194" t="str">
        <f t="shared" si="4"/>
        <v/>
      </c>
    </row>
    <row r="87" spans="2:4" x14ac:dyDescent="0.2">
      <c r="B87" s="188" t="str">
        <f t="shared" si="5"/>
        <v/>
      </c>
      <c r="C87" s="188" t="str">
        <f t="shared" si="6"/>
        <v/>
      </c>
      <c r="D87" s="194" t="str">
        <f t="shared" si="4"/>
        <v/>
      </c>
    </row>
    <row r="88" spans="2:4" x14ac:dyDescent="0.2">
      <c r="B88" s="188" t="str">
        <f t="shared" si="5"/>
        <v/>
      </c>
      <c r="C88" s="188" t="str">
        <f t="shared" si="6"/>
        <v/>
      </c>
      <c r="D88" s="194" t="str">
        <f t="shared" si="4"/>
        <v/>
      </c>
    </row>
    <row r="89" spans="2:4" x14ac:dyDescent="0.2">
      <c r="B89" s="188" t="str">
        <f t="shared" si="5"/>
        <v/>
      </c>
      <c r="C89" s="188" t="str">
        <f t="shared" si="6"/>
        <v/>
      </c>
      <c r="D89" s="194" t="str">
        <f t="shared" si="4"/>
        <v/>
      </c>
    </row>
    <row r="90" spans="2:4" x14ac:dyDescent="0.2">
      <c r="B90" s="188" t="str">
        <f t="shared" si="5"/>
        <v/>
      </c>
      <c r="C90" s="188" t="str">
        <f t="shared" si="6"/>
        <v/>
      </c>
      <c r="D90" s="194" t="str">
        <f t="shared" si="4"/>
        <v/>
      </c>
    </row>
    <row r="91" spans="2:4" x14ac:dyDescent="0.2">
      <c r="B91" s="188" t="str">
        <f t="shared" si="5"/>
        <v/>
      </c>
      <c r="C91" s="188" t="str">
        <f t="shared" si="6"/>
        <v/>
      </c>
      <c r="D91" s="194" t="str">
        <f t="shared" si="4"/>
        <v/>
      </c>
    </row>
    <row r="92" spans="2:4" x14ac:dyDescent="0.2">
      <c r="B92" s="188" t="str">
        <f t="shared" si="5"/>
        <v/>
      </c>
      <c r="C92" s="188" t="str">
        <f t="shared" si="6"/>
        <v/>
      </c>
      <c r="D92" s="194" t="str">
        <f t="shared" si="4"/>
        <v/>
      </c>
    </row>
    <row r="93" spans="2:4" x14ac:dyDescent="0.2">
      <c r="B93" s="188" t="str">
        <f t="shared" si="5"/>
        <v/>
      </c>
      <c r="C93" s="188" t="str">
        <f t="shared" si="6"/>
        <v/>
      </c>
      <c r="D93" s="194" t="str">
        <f t="shared" si="4"/>
        <v/>
      </c>
    </row>
    <row r="94" spans="2:4" x14ac:dyDescent="0.2">
      <c r="B94" s="188" t="str">
        <f t="shared" si="5"/>
        <v/>
      </c>
      <c r="C94" s="188" t="str">
        <f t="shared" si="6"/>
        <v/>
      </c>
      <c r="D94" s="194" t="str">
        <f t="shared" si="4"/>
        <v/>
      </c>
    </row>
    <row r="95" spans="2:4" x14ac:dyDescent="0.2">
      <c r="B95" s="188" t="str">
        <f t="shared" si="5"/>
        <v/>
      </c>
      <c r="C95" s="188" t="str">
        <f t="shared" si="6"/>
        <v/>
      </c>
      <c r="D95" s="194" t="str">
        <f t="shared" si="4"/>
        <v/>
      </c>
    </row>
    <row r="96" spans="2:4" x14ac:dyDescent="0.2">
      <c r="B96" s="188" t="str">
        <f t="shared" si="5"/>
        <v/>
      </c>
      <c r="C96" s="188" t="str">
        <f t="shared" si="6"/>
        <v/>
      </c>
      <c r="D96" s="194" t="str">
        <f t="shared" si="4"/>
        <v/>
      </c>
    </row>
    <row r="97" spans="2:4" x14ac:dyDescent="0.2">
      <c r="B97" s="188" t="str">
        <f t="shared" si="5"/>
        <v/>
      </c>
      <c r="C97" s="188" t="str">
        <f t="shared" si="6"/>
        <v/>
      </c>
      <c r="D97" s="194" t="str">
        <f t="shared" si="4"/>
        <v/>
      </c>
    </row>
    <row r="98" spans="2:4" x14ac:dyDescent="0.2">
      <c r="B98" s="188" t="str">
        <f t="shared" si="5"/>
        <v/>
      </c>
      <c r="C98" s="188" t="str">
        <f t="shared" si="6"/>
        <v/>
      </c>
      <c r="D98" s="194" t="str">
        <f t="shared" si="4"/>
        <v/>
      </c>
    </row>
    <row r="99" spans="2:4" x14ac:dyDescent="0.2">
      <c r="B99" s="188" t="str">
        <f t="shared" si="5"/>
        <v/>
      </c>
      <c r="C99" s="188" t="str">
        <f t="shared" si="6"/>
        <v/>
      </c>
      <c r="D99" s="194" t="str">
        <f t="shared" si="4"/>
        <v/>
      </c>
    </row>
    <row r="100" spans="2:4" x14ac:dyDescent="0.2">
      <c r="B100" s="188" t="str">
        <f t="shared" si="5"/>
        <v/>
      </c>
      <c r="C100" s="188" t="str">
        <f t="shared" si="6"/>
        <v/>
      </c>
      <c r="D100" s="194" t="str">
        <f t="shared" si="4"/>
        <v/>
      </c>
    </row>
    <row r="101" spans="2:4" x14ac:dyDescent="0.2">
      <c r="B101" s="188" t="str">
        <f t="shared" si="5"/>
        <v/>
      </c>
      <c r="C101" s="188" t="str">
        <f t="shared" si="6"/>
        <v/>
      </c>
      <c r="D101" s="194" t="str">
        <f t="shared" si="4"/>
        <v/>
      </c>
    </row>
    <row r="102" spans="2:4" x14ac:dyDescent="0.2">
      <c r="B102" s="188" t="str">
        <f t="shared" si="5"/>
        <v/>
      </c>
      <c r="C102" s="188" t="str">
        <f t="shared" si="6"/>
        <v/>
      </c>
      <c r="D102" s="194" t="str">
        <f t="shared" si="4"/>
        <v/>
      </c>
    </row>
    <row r="103" spans="2:4" x14ac:dyDescent="0.2">
      <c r="B103" s="188" t="str">
        <f t="shared" si="5"/>
        <v/>
      </c>
      <c r="C103" s="188" t="str">
        <f t="shared" si="6"/>
        <v/>
      </c>
      <c r="D103" s="194" t="str">
        <f t="shared" si="4"/>
        <v/>
      </c>
    </row>
    <row r="104" spans="2:4" x14ac:dyDescent="0.2">
      <c r="B104" s="188" t="str">
        <f t="shared" si="5"/>
        <v/>
      </c>
      <c r="C104" s="188" t="str">
        <f t="shared" si="6"/>
        <v/>
      </c>
      <c r="D104" s="194" t="str">
        <f t="shared" si="4"/>
        <v/>
      </c>
    </row>
    <row r="105" spans="2:4" x14ac:dyDescent="0.2">
      <c r="B105" s="188" t="str">
        <f t="shared" si="5"/>
        <v/>
      </c>
      <c r="C105" s="188" t="str">
        <f t="shared" si="6"/>
        <v/>
      </c>
      <c r="D105" s="194" t="str">
        <f t="shared" si="4"/>
        <v/>
      </c>
    </row>
    <row r="106" spans="2:4" x14ac:dyDescent="0.2">
      <c r="B106" s="188" t="str">
        <f t="shared" si="5"/>
        <v/>
      </c>
      <c r="C106" s="188" t="str">
        <f t="shared" si="6"/>
        <v/>
      </c>
      <c r="D106" s="194" t="str">
        <f t="shared" si="4"/>
        <v/>
      </c>
    </row>
    <row r="107" spans="2:4" x14ac:dyDescent="0.2">
      <c r="B107" s="188" t="str">
        <f t="shared" si="5"/>
        <v/>
      </c>
      <c r="C107" s="188" t="str">
        <f t="shared" si="6"/>
        <v/>
      </c>
      <c r="D107" s="194" t="str">
        <f t="shared" si="4"/>
        <v/>
      </c>
    </row>
    <row r="108" spans="2:4" x14ac:dyDescent="0.2">
      <c r="B108" s="188" t="str">
        <f t="shared" si="5"/>
        <v/>
      </c>
      <c r="C108" s="188" t="str">
        <f t="shared" si="6"/>
        <v/>
      </c>
      <c r="D108" s="194" t="str">
        <f t="shared" si="4"/>
        <v/>
      </c>
    </row>
    <row r="109" spans="2:4" x14ac:dyDescent="0.2">
      <c r="B109" s="188" t="str">
        <f t="shared" si="5"/>
        <v/>
      </c>
      <c r="C109" s="188" t="str">
        <f t="shared" si="6"/>
        <v/>
      </c>
      <c r="D109" s="194" t="str">
        <f t="shared" si="4"/>
        <v/>
      </c>
    </row>
    <row r="110" spans="2:4" x14ac:dyDescent="0.2">
      <c r="B110" s="188" t="str">
        <f t="shared" si="5"/>
        <v/>
      </c>
      <c r="C110" s="188" t="str">
        <f t="shared" si="6"/>
        <v/>
      </c>
      <c r="D110" s="194" t="str">
        <f t="shared" si="4"/>
        <v/>
      </c>
    </row>
    <row r="111" spans="2:4" x14ac:dyDescent="0.2">
      <c r="B111" s="188" t="str">
        <f t="shared" si="5"/>
        <v/>
      </c>
      <c r="C111" s="188" t="str">
        <f t="shared" si="6"/>
        <v/>
      </c>
      <c r="D111" s="194" t="str">
        <f t="shared" si="4"/>
        <v/>
      </c>
    </row>
    <row r="112" spans="2:4" x14ac:dyDescent="0.2">
      <c r="B112" s="188" t="str">
        <f t="shared" si="5"/>
        <v/>
      </c>
      <c r="C112" s="188" t="str">
        <f t="shared" si="6"/>
        <v/>
      </c>
      <c r="D112" s="194" t="str">
        <f t="shared" si="4"/>
        <v/>
      </c>
    </row>
    <row r="113" spans="2:4" x14ac:dyDescent="0.2">
      <c r="B113" s="188" t="str">
        <f t="shared" si="5"/>
        <v/>
      </c>
      <c r="C113" s="188" t="str">
        <f t="shared" si="6"/>
        <v/>
      </c>
      <c r="D113" s="194" t="str">
        <f t="shared" si="4"/>
        <v/>
      </c>
    </row>
    <row r="114" spans="2:4" x14ac:dyDescent="0.2">
      <c r="B114" s="188" t="str">
        <f t="shared" si="5"/>
        <v/>
      </c>
      <c r="C114" s="188" t="str">
        <f t="shared" si="6"/>
        <v/>
      </c>
      <c r="D114" s="194" t="str">
        <f t="shared" si="4"/>
        <v/>
      </c>
    </row>
    <row r="115" spans="2:4" x14ac:dyDescent="0.2">
      <c r="B115" s="188" t="str">
        <f t="shared" si="5"/>
        <v/>
      </c>
      <c r="C115" s="188" t="str">
        <f t="shared" si="6"/>
        <v/>
      </c>
      <c r="D115" s="194" t="str">
        <f t="shared" si="4"/>
        <v/>
      </c>
    </row>
    <row r="116" spans="2:4" x14ac:dyDescent="0.2">
      <c r="B116" s="188" t="str">
        <f t="shared" si="5"/>
        <v/>
      </c>
      <c r="C116" s="188" t="str">
        <f t="shared" si="6"/>
        <v/>
      </c>
      <c r="D116" s="194" t="str">
        <f t="shared" si="4"/>
        <v/>
      </c>
    </row>
    <row r="117" spans="2:4" x14ac:dyDescent="0.2">
      <c r="B117" s="188" t="str">
        <f t="shared" si="5"/>
        <v/>
      </c>
      <c r="C117" s="188" t="str">
        <f t="shared" si="6"/>
        <v/>
      </c>
      <c r="D117" s="194" t="str">
        <f t="shared" si="4"/>
        <v/>
      </c>
    </row>
    <row r="118" spans="2:4" x14ac:dyDescent="0.2">
      <c r="B118" s="188" t="str">
        <f t="shared" si="5"/>
        <v/>
      </c>
      <c r="C118" s="188" t="str">
        <f t="shared" si="6"/>
        <v/>
      </c>
      <c r="D118" s="194" t="str">
        <f t="shared" si="4"/>
        <v/>
      </c>
    </row>
    <row r="119" spans="2:4" x14ac:dyDescent="0.2">
      <c r="B119" s="188" t="str">
        <f t="shared" si="5"/>
        <v/>
      </c>
      <c r="C119" s="188" t="str">
        <f t="shared" si="6"/>
        <v/>
      </c>
      <c r="D119" s="194" t="str">
        <f t="shared" si="4"/>
        <v/>
      </c>
    </row>
    <row r="120" spans="2:4" x14ac:dyDescent="0.2">
      <c r="B120" s="188" t="str">
        <f t="shared" si="5"/>
        <v/>
      </c>
      <c r="C120" s="188" t="str">
        <f t="shared" si="6"/>
        <v/>
      </c>
      <c r="D120" s="194" t="str">
        <f t="shared" si="4"/>
        <v/>
      </c>
    </row>
    <row r="121" spans="2:4" x14ac:dyDescent="0.2">
      <c r="B121" s="188" t="str">
        <f t="shared" si="5"/>
        <v/>
      </c>
      <c r="C121" s="188" t="str">
        <f t="shared" si="6"/>
        <v/>
      </c>
      <c r="D121" s="194" t="str">
        <f t="shared" si="4"/>
        <v/>
      </c>
    </row>
    <row r="122" spans="2:4" x14ac:dyDescent="0.2">
      <c r="B122" s="188" t="str">
        <f t="shared" si="5"/>
        <v/>
      </c>
      <c r="C122" s="188" t="str">
        <f t="shared" si="6"/>
        <v/>
      </c>
      <c r="D122" s="194" t="str">
        <f t="shared" si="4"/>
        <v/>
      </c>
    </row>
    <row r="123" spans="2:4" x14ac:dyDescent="0.2">
      <c r="B123" s="188" t="str">
        <f t="shared" si="5"/>
        <v/>
      </c>
      <c r="C123" s="188" t="str">
        <f t="shared" si="6"/>
        <v/>
      </c>
      <c r="D123" s="194" t="str">
        <f t="shared" si="4"/>
        <v/>
      </c>
    </row>
    <row r="124" spans="2:4" x14ac:dyDescent="0.2">
      <c r="B124" s="188" t="str">
        <f t="shared" si="5"/>
        <v/>
      </c>
      <c r="C124" s="188" t="str">
        <f t="shared" si="6"/>
        <v/>
      </c>
      <c r="D124" s="194" t="str">
        <f t="shared" si="4"/>
        <v/>
      </c>
    </row>
    <row r="125" spans="2:4" x14ac:dyDescent="0.2">
      <c r="B125" s="188" t="str">
        <f t="shared" si="5"/>
        <v/>
      </c>
      <c r="C125" s="188" t="str">
        <f t="shared" si="6"/>
        <v/>
      </c>
      <c r="D125" s="194" t="str">
        <f t="shared" si="4"/>
        <v/>
      </c>
    </row>
    <row r="126" spans="2:4" x14ac:dyDescent="0.2">
      <c r="B126" s="188" t="str">
        <f t="shared" si="5"/>
        <v/>
      </c>
      <c r="C126" s="188" t="str">
        <f t="shared" si="6"/>
        <v/>
      </c>
      <c r="D126" s="194" t="str">
        <f t="shared" si="4"/>
        <v/>
      </c>
    </row>
    <row r="127" spans="2:4" x14ac:dyDescent="0.2">
      <c r="B127" s="188" t="str">
        <f t="shared" si="5"/>
        <v/>
      </c>
      <c r="C127" s="188" t="str">
        <f t="shared" si="6"/>
        <v/>
      </c>
      <c r="D127" s="194" t="str">
        <f t="shared" si="4"/>
        <v/>
      </c>
    </row>
    <row r="128" spans="2:4" x14ac:dyDescent="0.2">
      <c r="B128" s="188" t="str">
        <f t="shared" si="5"/>
        <v/>
      </c>
      <c r="C128" s="188" t="str">
        <f t="shared" si="6"/>
        <v/>
      </c>
      <c r="D128" s="194" t="str">
        <f t="shared" si="4"/>
        <v/>
      </c>
    </row>
    <row r="129" spans="2:4" x14ac:dyDescent="0.2">
      <c r="B129" s="188" t="str">
        <f t="shared" si="5"/>
        <v/>
      </c>
      <c r="C129" s="188" t="str">
        <f t="shared" si="6"/>
        <v/>
      </c>
      <c r="D129" s="194" t="str">
        <f t="shared" si="4"/>
        <v/>
      </c>
    </row>
    <row r="130" spans="2:4" x14ac:dyDescent="0.2">
      <c r="B130" s="188" t="str">
        <f t="shared" si="5"/>
        <v/>
      </c>
      <c r="C130" s="188" t="str">
        <f t="shared" si="6"/>
        <v/>
      </c>
      <c r="D130" s="194" t="str">
        <f t="shared" si="4"/>
        <v/>
      </c>
    </row>
    <row r="131" spans="2:4" x14ac:dyDescent="0.2">
      <c r="B131" s="188" t="str">
        <f t="shared" si="5"/>
        <v/>
      </c>
      <c r="C131" s="188" t="str">
        <f t="shared" si="6"/>
        <v/>
      </c>
      <c r="D131" s="194" t="str">
        <f t="shared" si="4"/>
        <v/>
      </c>
    </row>
    <row r="132" spans="2:4" x14ac:dyDescent="0.2">
      <c r="B132" s="188" t="str">
        <f t="shared" si="5"/>
        <v/>
      </c>
      <c r="C132" s="188" t="str">
        <f t="shared" si="6"/>
        <v/>
      </c>
      <c r="D132" s="194" t="str">
        <f t="shared" ref="D132:D195" si="7">IF(E132="","",IF(MID(E132,1,1)="A",MID(E132,FIND(" ",E132,1)+3,2),MID(E132,FIND(" ",E132,1)+8,2)))</f>
        <v/>
      </c>
    </row>
    <row r="133" spans="2:4" x14ac:dyDescent="0.2">
      <c r="B133" s="188" t="str">
        <f t="shared" si="5"/>
        <v/>
      </c>
      <c r="C133" s="188" t="str">
        <f t="shared" si="6"/>
        <v/>
      </c>
      <c r="D133" s="194" t="str">
        <f t="shared" si="7"/>
        <v/>
      </c>
    </row>
    <row r="134" spans="2:4" x14ac:dyDescent="0.2">
      <c r="B134" s="188" t="str">
        <f t="shared" ref="B134:B197" si="8">IF(E134="","",IF(MID(E134,1,5)="AAXX ","SYNOP",MID(E134,1,5)))</f>
        <v/>
      </c>
      <c r="C134" s="188" t="str">
        <f t="shared" ref="C134:C197" si="9">IF(E134="","",IF(MID(E134,1,1)="A",MID(E134,FIND(" ",E134,1),3),MID(E134,FIND(" ",E134,1)+5,3)))</f>
        <v/>
      </c>
      <c r="D134" s="194" t="str">
        <f t="shared" si="7"/>
        <v/>
      </c>
    </row>
    <row r="135" spans="2:4" x14ac:dyDescent="0.2">
      <c r="B135" s="188" t="str">
        <f t="shared" si="8"/>
        <v/>
      </c>
      <c r="C135" s="188" t="str">
        <f t="shared" si="9"/>
        <v/>
      </c>
      <c r="D135" s="194" t="str">
        <f t="shared" si="7"/>
        <v/>
      </c>
    </row>
    <row r="136" spans="2:4" x14ac:dyDescent="0.2">
      <c r="B136" s="188" t="str">
        <f t="shared" si="8"/>
        <v/>
      </c>
      <c r="C136" s="188" t="str">
        <f t="shared" si="9"/>
        <v/>
      </c>
      <c r="D136" s="194" t="str">
        <f t="shared" si="7"/>
        <v/>
      </c>
    </row>
    <row r="137" spans="2:4" x14ac:dyDescent="0.2">
      <c r="B137" s="188" t="str">
        <f t="shared" si="8"/>
        <v/>
      </c>
      <c r="C137" s="188" t="str">
        <f t="shared" si="9"/>
        <v/>
      </c>
      <c r="D137" s="194" t="str">
        <f t="shared" si="7"/>
        <v/>
      </c>
    </row>
    <row r="138" spans="2:4" x14ac:dyDescent="0.2">
      <c r="B138" s="188" t="str">
        <f t="shared" si="8"/>
        <v/>
      </c>
      <c r="C138" s="188" t="str">
        <f t="shared" si="9"/>
        <v/>
      </c>
      <c r="D138" s="194" t="str">
        <f t="shared" si="7"/>
        <v/>
      </c>
    </row>
    <row r="139" spans="2:4" x14ac:dyDescent="0.2">
      <c r="B139" s="188" t="str">
        <f t="shared" si="8"/>
        <v/>
      </c>
      <c r="C139" s="188" t="str">
        <f t="shared" si="9"/>
        <v/>
      </c>
      <c r="D139" s="194" t="str">
        <f t="shared" si="7"/>
        <v/>
      </c>
    </row>
    <row r="140" spans="2:4" x14ac:dyDescent="0.2">
      <c r="B140" s="188" t="str">
        <f t="shared" si="8"/>
        <v/>
      </c>
      <c r="C140" s="188" t="str">
        <f t="shared" si="9"/>
        <v/>
      </c>
      <c r="D140" s="194" t="str">
        <f t="shared" si="7"/>
        <v/>
      </c>
    </row>
    <row r="141" spans="2:4" x14ac:dyDescent="0.2">
      <c r="B141" s="188" t="str">
        <f t="shared" si="8"/>
        <v/>
      </c>
      <c r="C141" s="188" t="str">
        <f t="shared" si="9"/>
        <v/>
      </c>
      <c r="D141" s="194" t="str">
        <f t="shared" si="7"/>
        <v/>
      </c>
    </row>
    <row r="142" spans="2:4" x14ac:dyDescent="0.2">
      <c r="B142" s="188" t="str">
        <f t="shared" si="8"/>
        <v/>
      </c>
      <c r="C142" s="188" t="str">
        <f t="shared" si="9"/>
        <v/>
      </c>
      <c r="D142" s="194" t="str">
        <f t="shared" si="7"/>
        <v/>
      </c>
    </row>
    <row r="143" spans="2:4" x14ac:dyDescent="0.2">
      <c r="B143" s="188" t="str">
        <f t="shared" si="8"/>
        <v/>
      </c>
      <c r="C143" s="188" t="str">
        <f t="shared" si="9"/>
        <v/>
      </c>
      <c r="D143" s="194" t="str">
        <f t="shared" si="7"/>
        <v/>
      </c>
    </row>
    <row r="144" spans="2:4" x14ac:dyDescent="0.2">
      <c r="B144" s="188" t="str">
        <f t="shared" si="8"/>
        <v/>
      </c>
      <c r="C144" s="188" t="str">
        <f t="shared" si="9"/>
        <v/>
      </c>
      <c r="D144" s="194" t="str">
        <f t="shared" si="7"/>
        <v/>
      </c>
    </row>
    <row r="145" spans="2:4" x14ac:dyDescent="0.2">
      <c r="B145" s="188" t="str">
        <f t="shared" si="8"/>
        <v/>
      </c>
      <c r="C145" s="188" t="str">
        <f t="shared" si="9"/>
        <v/>
      </c>
      <c r="D145" s="194" t="str">
        <f t="shared" si="7"/>
        <v/>
      </c>
    </row>
    <row r="146" spans="2:4" x14ac:dyDescent="0.2">
      <c r="B146" s="188" t="str">
        <f t="shared" si="8"/>
        <v/>
      </c>
      <c r="C146" s="188" t="str">
        <f t="shared" si="9"/>
        <v/>
      </c>
      <c r="D146" s="194" t="str">
        <f t="shared" si="7"/>
        <v/>
      </c>
    </row>
    <row r="147" spans="2:4" x14ac:dyDescent="0.2">
      <c r="B147" s="188" t="str">
        <f t="shared" si="8"/>
        <v/>
      </c>
      <c r="C147" s="188" t="str">
        <f t="shared" si="9"/>
        <v/>
      </c>
      <c r="D147" s="194" t="str">
        <f t="shared" si="7"/>
        <v/>
      </c>
    </row>
    <row r="148" spans="2:4" x14ac:dyDescent="0.2">
      <c r="B148" s="188" t="str">
        <f t="shared" si="8"/>
        <v/>
      </c>
      <c r="C148" s="188" t="str">
        <f t="shared" si="9"/>
        <v/>
      </c>
      <c r="D148" s="194" t="str">
        <f t="shared" si="7"/>
        <v/>
      </c>
    </row>
    <row r="149" spans="2:4" x14ac:dyDescent="0.2">
      <c r="B149" s="188" t="str">
        <f t="shared" si="8"/>
        <v/>
      </c>
      <c r="C149" s="188" t="str">
        <f t="shared" si="9"/>
        <v/>
      </c>
      <c r="D149" s="194" t="str">
        <f t="shared" si="7"/>
        <v/>
      </c>
    </row>
    <row r="150" spans="2:4" x14ac:dyDescent="0.2">
      <c r="B150" s="188" t="str">
        <f t="shared" si="8"/>
        <v/>
      </c>
      <c r="C150" s="188" t="str">
        <f t="shared" si="9"/>
        <v/>
      </c>
      <c r="D150" s="194" t="str">
        <f t="shared" si="7"/>
        <v/>
      </c>
    </row>
    <row r="151" spans="2:4" x14ac:dyDescent="0.2">
      <c r="B151" s="188" t="str">
        <f t="shared" si="8"/>
        <v/>
      </c>
      <c r="C151" s="188" t="str">
        <f t="shared" si="9"/>
        <v/>
      </c>
      <c r="D151" s="194" t="str">
        <f t="shared" si="7"/>
        <v/>
      </c>
    </row>
    <row r="152" spans="2:4" x14ac:dyDescent="0.2">
      <c r="B152" s="188" t="str">
        <f t="shared" si="8"/>
        <v/>
      </c>
      <c r="C152" s="188" t="str">
        <f t="shared" si="9"/>
        <v/>
      </c>
      <c r="D152" s="194" t="str">
        <f t="shared" si="7"/>
        <v/>
      </c>
    </row>
    <row r="153" spans="2:4" x14ac:dyDescent="0.2">
      <c r="B153" s="188" t="str">
        <f t="shared" si="8"/>
        <v/>
      </c>
      <c r="C153" s="188" t="str">
        <f t="shared" si="9"/>
        <v/>
      </c>
      <c r="D153" s="194" t="str">
        <f t="shared" si="7"/>
        <v/>
      </c>
    </row>
    <row r="154" spans="2:4" x14ac:dyDescent="0.2">
      <c r="B154" s="188" t="str">
        <f t="shared" si="8"/>
        <v/>
      </c>
      <c r="C154" s="188" t="str">
        <f t="shared" si="9"/>
        <v/>
      </c>
      <c r="D154" s="194" t="str">
        <f t="shared" si="7"/>
        <v/>
      </c>
    </row>
    <row r="155" spans="2:4" x14ac:dyDescent="0.2">
      <c r="B155" s="188" t="str">
        <f t="shared" si="8"/>
        <v/>
      </c>
      <c r="C155" s="188" t="str">
        <f t="shared" si="9"/>
        <v/>
      </c>
      <c r="D155" s="194" t="str">
        <f t="shared" si="7"/>
        <v/>
      </c>
    </row>
    <row r="156" spans="2:4" x14ac:dyDescent="0.2">
      <c r="B156" s="188" t="str">
        <f t="shared" si="8"/>
        <v/>
      </c>
      <c r="C156" s="188" t="str">
        <f t="shared" si="9"/>
        <v/>
      </c>
      <c r="D156" s="194" t="str">
        <f t="shared" si="7"/>
        <v/>
      </c>
    </row>
    <row r="157" spans="2:4" x14ac:dyDescent="0.2">
      <c r="B157" s="188" t="str">
        <f t="shared" si="8"/>
        <v/>
      </c>
      <c r="C157" s="188" t="str">
        <f t="shared" si="9"/>
        <v/>
      </c>
      <c r="D157" s="194" t="str">
        <f t="shared" si="7"/>
        <v/>
      </c>
    </row>
    <row r="158" spans="2:4" x14ac:dyDescent="0.2">
      <c r="B158" s="188" t="str">
        <f t="shared" si="8"/>
        <v/>
      </c>
      <c r="C158" s="188" t="str">
        <f t="shared" si="9"/>
        <v/>
      </c>
      <c r="D158" s="194" t="str">
        <f t="shared" si="7"/>
        <v/>
      </c>
    </row>
    <row r="159" spans="2:4" x14ac:dyDescent="0.2">
      <c r="B159" s="188" t="str">
        <f t="shared" si="8"/>
        <v/>
      </c>
      <c r="C159" s="188" t="str">
        <f t="shared" si="9"/>
        <v/>
      </c>
      <c r="D159" s="194" t="str">
        <f t="shared" si="7"/>
        <v/>
      </c>
    </row>
    <row r="160" spans="2:4" x14ac:dyDescent="0.2">
      <c r="B160" s="188" t="str">
        <f t="shared" si="8"/>
        <v/>
      </c>
      <c r="C160" s="188" t="str">
        <f t="shared" si="9"/>
        <v/>
      </c>
      <c r="D160" s="194" t="str">
        <f t="shared" si="7"/>
        <v/>
      </c>
    </row>
    <row r="161" spans="2:4" x14ac:dyDescent="0.2">
      <c r="B161" s="188" t="str">
        <f t="shared" si="8"/>
        <v/>
      </c>
      <c r="C161" s="188" t="str">
        <f t="shared" si="9"/>
        <v/>
      </c>
      <c r="D161" s="194" t="str">
        <f t="shared" si="7"/>
        <v/>
      </c>
    </row>
    <row r="162" spans="2:4" x14ac:dyDescent="0.2">
      <c r="B162" s="188" t="str">
        <f t="shared" si="8"/>
        <v/>
      </c>
      <c r="C162" s="188" t="str">
        <f t="shared" si="9"/>
        <v/>
      </c>
      <c r="D162" s="194" t="str">
        <f t="shared" si="7"/>
        <v/>
      </c>
    </row>
    <row r="163" spans="2:4" x14ac:dyDescent="0.2">
      <c r="B163" s="188" t="str">
        <f t="shared" si="8"/>
        <v/>
      </c>
      <c r="C163" s="188" t="str">
        <f t="shared" si="9"/>
        <v/>
      </c>
      <c r="D163" s="194" t="str">
        <f t="shared" si="7"/>
        <v/>
      </c>
    </row>
    <row r="164" spans="2:4" x14ac:dyDescent="0.2">
      <c r="B164" s="188" t="str">
        <f t="shared" si="8"/>
        <v/>
      </c>
      <c r="C164" s="188" t="str">
        <f t="shared" si="9"/>
        <v/>
      </c>
      <c r="D164" s="194" t="str">
        <f t="shared" si="7"/>
        <v/>
      </c>
    </row>
    <row r="165" spans="2:4" x14ac:dyDescent="0.2">
      <c r="B165" s="188" t="str">
        <f t="shared" si="8"/>
        <v/>
      </c>
      <c r="C165" s="188" t="str">
        <f t="shared" si="9"/>
        <v/>
      </c>
      <c r="D165" s="194" t="str">
        <f t="shared" si="7"/>
        <v/>
      </c>
    </row>
    <row r="166" spans="2:4" x14ac:dyDescent="0.2">
      <c r="B166" s="188" t="str">
        <f t="shared" si="8"/>
        <v/>
      </c>
      <c r="C166" s="188" t="str">
        <f t="shared" si="9"/>
        <v/>
      </c>
      <c r="D166" s="194" t="str">
        <f t="shared" si="7"/>
        <v/>
      </c>
    </row>
    <row r="167" spans="2:4" x14ac:dyDescent="0.2">
      <c r="B167" s="188" t="str">
        <f t="shared" si="8"/>
        <v/>
      </c>
      <c r="C167" s="188" t="str">
        <f t="shared" si="9"/>
        <v/>
      </c>
      <c r="D167" s="194" t="str">
        <f t="shared" si="7"/>
        <v/>
      </c>
    </row>
    <row r="168" spans="2:4" x14ac:dyDescent="0.2">
      <c r="B168" s="188" t="str">
        <f t="shared" si="8"/>
        <v/>
      </c>
      <c r="C168" s="188" t="str">
        <f t="shared" si="9"/>
        <v/>
      </c>
      <c r="D168" s="194" t="str">
        <f t="shared" si="7"/>
        <v/>
      </c>
    </row>
    <row r="169" spans="2:4" x14ac:dyDescent="0.2">
      <c r="B169" s="188" t="str">
        <f t="shared" si="8"/>
        <v/>
      </c>
      <c r="C169" s="188" t="str">
        <f t="shared" si="9"/>
        <v/>
      </c>
      <c r="D169" s="194" t="str">
        <f t="shared" si="7"/>
        <v/>
      </c>
    </row>
    <row r="170" spans="2:4" x14ac:dyDescent="0.2">
      <c r="B170" s="188" t="str">
        <f t="shared" si="8"/>
        <v/>
      </c>
      <c r="C170" s="188" t="str">
        <f t="shared" si="9"/>
        <v/>
      </c>
      <c r="D170" s="194" t="str">
        <f t="shared" si="7"/>
        <v/>
      </c>
    </row>
    <row r="171" spans="2:4" x14ac:dyDescent="0.2">
      <c r="B171" s="188" t="str">
        <f t="shared" si="8"/>
        <v/>
      </c>
      <c r="C171" s="188" t="str">
        <f t="shared" si="9"/>
        <v/>
      </c>
      <c r="D171" s="194" t="str">
        <f t="shared" si="7"/>
        <v/>
      </c>
    </row>
    <row r="172" spans="2:4" x14ac:dyDescent="0.2">
      <c r="B172" s="188" t="str">
        <f t="shared" si="8"/>
        <v/>
      </c>
      <c r="C172" s="188" t="str">
        <f t="shared" si="9"/>
        <v/>
      </c>
      <c r="D172" s="194" t="str">
        <f t="shared" si="7"/>
        <v/>
      </c>
    </row>
    <row r="173" spans="2:4" x14ac:dyDescent="0.2">
      <c r="B173" s="188" t="str">
        <f t="shared" si="8"/>
        <v/>
      </c>
      <c r="C173" s="188" t="str">
        <f t="shared" si="9"/>
        <v/>
      </c>
      <c r="D173" s="194" t="str">
        <f t="shared" si="7"/>
        <v/>
      </c>
    </row>
    <row r="174" spans="2:4" x14ac:dyDescent="0.2">
      <c r="B174" s="188" t="str">
        <f t="shared" si="8"/>
        <v/>
      </c>
      <c r="C174" s="188" t="str">
        <f t="shared" si="9"/>
        <v/>
      </c>
      <c r="D174" s="194" t="str">
        <f t="shared" si="7"/>
        <v/>
      </c>
    </row>
    <row r="175" spans="2:4" x14ac:dyDescent="0.2">
      <c r="B175" s="188" t="str">
        <f t="shared" si="8"/>
        <v/>
      </c>
      <c r="C175" s="188" t="str">
        <f t="shared" si="9"/>
        <v/>
      </c>
      <c r="D175" s="194" t="str">
        <f t="shared" si="7"/>
        <v/>
      </c>
    </row>
    <row r="176" spans="2:4" x14ac:dyDescent="0.2">
      <c r="B176" s="188" t="str">
        <f t="shared" si="8"/>
        <v/>
      </c>
      <c r="C176" s="188" t="str">
        <f t="shared" si="9"/>
        <v/>
      </c>
      <c r="D176" s="194" t="str">
        <f t="shared" si="7"/>
        <v/>
      </c>
    </row>
    <row r="177" spans="2:4" x14ac:dyDescent="0.2">
      <c r="B177" s="188" t="str">
        <f t="shared" si="8"/>
        <v/>
      </c>
      <c r="C177" s="188" t="str">
        <f t="shared" si="9"/>
        <v/>
      </c>
      <c r="D177" s="194" t="str">
        <f t="shared" si="7"/>
        <v/>
      </c>
    </row>
    <row r="178" spans="2:4" x14ac:dyDescent="0.2">
      <c r="B178" s="188" t="str">
        <f t="shared" si="8"/>
        <v/>
      </c>
      <c r="C178" s="188" t="str">
        <f t="shared" si="9"/>
        <v/>
      </c>
      <c r="D178" s="194" t="str">
        <f t="shared" si="7"/>
        <v/>
      </c>
    </row>
    <row r="179" spans="2:4" x14ac:dyDescent="0.2">
      <c r="B179" s="188" t="str">
        <f t="shared" si="8"/>
        <v/>
      </c>
      <c r="C179" s="188" t="str">
        <f t="shared" si="9"/>
        <v/>
      </c>
      <c r="D179" s="194" t="str">
        <f t="shared" si="7"/>
        <v/>
      </c>
    </row>
    <row r="180" spans="2:4" x14ac:dyDescent="0.2">
      <c r="B180" s="188" t="str">
        <f t="shared" si="8"/>
        <v/>
      </c>
      <c r="C180" s="188" t="str">
        <f t="shared" si="9"/>
        <v/>
      </c>
      <c r="D180" s="194" t="str">
        <f t="shared" si="7"/>
        <v/>
      </c>
    </row>
    <row r="181" spans="2:4" x14ac:dyDescent="0.2">
      <c r="B181" s="188" t="str">
        <f t="shared" si="8"/>
        <v/>
      </c>
      <c r="C181" s="188" t="str">
        <f t="shared" si="9"/>
        <v/>
      </c>
      <c r="D181" s="194" t="str">
        <f t="shared" si="7"/>
        <v/>
      </c>
    </row>
    <row r="182" spans="2:4" x14ac:dyDescent="0.2">
      <c r="B182" s="188" t="str">
        <f t="shared" si="8"/>
        <v/>
      </c>
      <c r="C182" s="188" t="str">
        <f t="shared" si="9"/>
        <v/>
      </c>
      <c r="D182" s="194" t="str">
        <f t="shared" si="7"/>
        <v/>
      </c>
    </row>
    <row r="183" spans="2:4" x14ac:dyDescent="0.2">
      <c r="B183" s="188" t="str">
        <f t="shared" si="8"/>
        <v/>
      </c>
      <c r="C183" s="188" t="str">
        <f t="shared" si="9"/>
        <v/>
      </c>
      <c r="D183" s="194" t="str">
        <f t="shared" si="7"/>
        <v/>
      </c>
    </row>
    <row r="184" spans="2:4" x14ac:dyDescent="0.2">
      <c r="B184" s="188" t="str">
        <f t="shared" si="8"/>
        <v/>
      </c>
      <c r="C184" s="188" t="str">
        <f t="shared" si="9"/>
        <v/>
      </c>
      <c r="D184" s="194" t="str">
        <f t="shared" si="7"/>
        <v/>
      </c>
    </row>
    <row r="185" spans="2:4" x14ac:dyDescent="0.2">
      <c r="B185" s="188" t="str">
        <f t="shared" si="8"/>
        <v/>
      </c>
      <c r="C185" s="188" t="str">
        <f t="shared" si="9"/>
        <v/>
      </c>
      <c r="D185" s="194" t="str">
        <f t="shared" si="7"/>
        <v/>
      </c>
    </row>
    <row r="186" spans="2:4" x14ac:dyDescent="0.2">
      <c r="B186" s="188" t="str">
        <f t="shared" si="8"/>
        <v/>
      </c>
      <c r="C186" s="188" t="str">
        <f t="shared" si="9"/>
        <v/>
      </c>
      <c r="D186" s="194" t="str">
        <f t="shared" si="7"/>
        <v/>
      </c>
    </row>
    <row r="187" spans="2:4" x14ac:dyDescent="0.2">
      <c r="B187" s="188" t="str">
        <f t="shared" si="8"/>
        <v/>
      </c>
      <c r="C187" s="188" t="str">
        <f t="shared" si="9"/>
        <v/>
      </c>
      <c r="D187" s="194" t="str">
        <f t="shared" si="7"/>
        <v/>
      </c>
    </row>
    <row r="188" spans="2:4" x14ac:dyDescent="0.2">
      <c r="B188" s="188" t="str">
        <f t="shared" si="8"/>
        <v/>
      </c>
      <c r="C188" s="188" t="str">
        <f t="shared" si="9"/>
        <v/>
      </c>
      <c r="D188" s="194" t="str">
        <f t="shared" si="7"/>
        <v/>
      </c>
    </row>
    <row r="189" spans="2:4" x14ac:dyDescent="0.2">
      <c r="B189" s="188" t="str">
        <f t="shared" si="8"/>
        <v/>
      </c>
      <c r="C189" s="188" t="str">
        <f t="shared" si="9"/>
        <v/>
      </c>
      <c r="D189" s="194" t="str">
        <f t="shared" si="7"/>
        <v/>
      </c>
    </row>
    <row r="190" spans="2:4" x14ac:dyDescent="0.2">
      <c r="B190" s="188" t="str">
        <f t="shared" si="8"/>
        <v/>
      </c>
      <c r="C190" s="188" t="str">
        <f t="shared" si="9"/>
        <v/>
      </c>
      <c r="D190" s="194" t="str">
        <f t="shared" si="7"/>
        <v/>
      </c>
    </row>
    <row r="191" spans="2:4" x14ac:dyDescent="0.2">
      <c r="B191" s="188" t="str">
        <f t="shared" si="8"/>
        <v/>
      </c>
      <c r="C191" s="188" t="str">
        <f t="shared" si="9"/>
        <v/>
      </c>
      <c r="D191" s="194" t="str">
        <f t="shared" si="7"/>
        <v/>
      </c>
    </row>
    <row r="192" spans="2:4" x14ac:dyDescent="0.2">
      <c r="B192" s="188" t="str">
        <f t="shared" si="8"/>
        <v/>
      </c>
      <c r="C192" s="188" t="str">
        <f t="shared" si="9"/>
        <v/>
      </c>
      <c r="D192" s="194" t="str">
        <f t="shared" si="7"/>
        <v/>
      </c>
    </row>
    <row r="193" spans="2:4" x14ac:dyDescent="0.2">
      <c r="B193" s="188" t="str">
        <f t="shared" si="8"/>
        <v/>
      </c>
      <c r="C193" s="188" t="str">
        <f t="shared" si="9"/>
        <v/>
      </c>
      <c r="D193" s="194" t="str">
        <f t="shared" si="7"/>
        <v/>
      </c>
    </row>
    <row r="194" spans="2:4" x14ac:dyDescent="0.2">
      <c r="B194" s="188" t="str">
        <f t="shared" si="8"/>
        <v/>
      </c>
      <c r="C194" s="188" t="str">
        <f t="shared" si="9"/>
        <v/>
      </c>
      <c r="D194" s="194" t="str">
        <f t="shared" si="7"/>
        <v/>
      </c>
    </row>
    <row r="195" spans="2:4" x14ac:dyDescent="0.2">
      <c r="B195" s="188" t="str">
        <f t="shared" si="8"/>
        <v/>
      </c>
      <c r="C195" s="188" t="str">
        <f t="shared" si="9"/>
        <v/>
      </c>
      <c r="D195" s="194" t="str">
        <f t="shared" si="7"/>
        <v/>
      </c>
    </row>
    <row r="196" spans="2:4" x14ac:dyDescent="0.2">
      <c r="B196" s="188" t="str">
        <f t="shared" si="8"/>
        <v/>
      </c>
      <c r="C196" s="188" t="str">
        <f t="shared" si="9"/>
        <v/>
      </c>
      <c r="D196" s="194" t="str">
        <f t="shared" ref="D196:D259" si="10">IF(E196="","",IF(MID(E196,1,1)="A",MID(E196,FIND(" ",E196,1)+3,2),MID(E196,FIND(" ",E196,1)+8,2)))</f>
        <v/>
      </c>
    </row>
    <row r="197" spans="2:4" x14ac:dyDescent="0.2">
      <c r="B197" s="188" t="str">
        <f t="shared" si="8"/>
        <v/>
      </c>
      <c r="C197" s="188" t="str">
        <f t="shared" si="9"/>
        <v/>
      </c>
      <c r="D197" s="194" t="str">
        <f t="shared" si="10"/>
        <v/>
      </c>
    </row>
    <row r="198" spans="2:4" x14ac:dyDescent="0.2">
      <c r="B198" s="188" t="str">
        <f t="shared" ref="B198:B261" si="11">IF(E198="","",IF(MID(E198,1,5)="AAXX ","SYNOP",MID(E198,1,5)))</f>
        <v/>
      </c>
      <c r="C198" s="188" t="str">
        <f t="shared" ref="C198:C261" si="12">IF(E198="","",IF(MID(E198,1,1)="A",MID(E198,FIND(" ",E198,1),3),MID(E198,FIND(" ",E198,1)+5,3)))</f>
        <v/>
      </c>
      <c r="D198" s="194" t="str">
        <f t="shared" si="10"/>
        <v/>
      </c>
    </row>
    <row r="199" spans="2:4" x14ac:dyDescent="0.2">
      <c r="B199" s="188" t="str">
        <f t="shared" si="11"/>
        <v/>
      </c>
      <c r="C199" s="188" t="str">
        <f t="shared" si="12"/>
        <v/>
      </c>
      <c r="D199" s="194" t="str">
        <f t="shared" si="10"/>
        <v/>
      </c>
    </row>
    <row r="200" spans="2:4" x14ac:dyDescent="0.2">
      <c r="B200" s="188" t="str">
        <f t="shared" si="11"/>
        <v/>
      </c>
      <c r="C200" s="188" t="str">
        <f t="shared" si="12"/>
        <v/>
      </c>
      <c r="D200" s="194" t="str">
        <f t="shared" si="10"/>
        <v/>
      </c>
    </row>
    <row r="201" spans="2:4" x14ac:dyDescent="0.2">
      <c r="B201" s="188" t="str">
        <f t="shared" si="11"/>
        <v/>
      </c>
      <c r="C201" s="188" t="str">
        <f t="shared" si="12"/>
        <v/>
      </c>
      <c r="D201" s="194" t="str">
        <f t="shared" si="10"/>
        <v/>
      </c>
    </row>
    <row r="202" spans="2:4" x14ac:dyDescent="0.2">
      <c r="B202" s="188" t="str">
        <f t="shared" si="11"/>
        <v/>
      </c>
      <c r="C202" s="188" t="str">
        <f t="shared" si="12"/>
        <v/>
      </c>
      <c r="D202" s="194" t="str">
        <f t="shared" si="10"/>
        <v/>
      </c>
    </row>
    <row r="203" spans="2:4" x14ac:dyDescent="0.2">
      <c r="B203" s="188" t="str">
        <f t="shared" si="11"/>
        <v/>
      </c>
      <c r="C203" s="188" t="str">
        <f t="shared" si="12"/>
        <v/>
      </c>
      <c r="D203" s="194" t="str">
        <f t="shared" si="10"/>
        <v/>
      </c>
    </row>
    <row r="204" spans="2:4" x14ac:dyDescent="0.2">
      <c r="B204" s="188" t="str">
        <f t="shared" si="11"/>
        <v/>
      </c>
      <c r="C204" s="188" t="str">
        <f t="shared" si="12"/>
        <v/>
      </c>
      <c r="D204" s="194" t="str">
        <f t="shared" si="10"/>
        <v/>
      </c>
    </row>
    <row r="205" spans="2:4" x14ac:dyDescent="0.2">
      <c r="B205" s="188" t="str">
        <f t="shared" si="11"/>
        <v/>
      </c>
      <c r="C205" s="188" t="str">
        <f t="shared" si="12"/>
        <v/>
      </c>
      <c r="D205" s="194" t="str">
        <f t="shared" si="10"/>
        <v/>
      </c>
    </row>
    <row r="206" spans="2:4" x14ac:dyDescent="0.2">
      <c r="B206" s="188" t="str">
        <f t="shared" si="11"/>
        <v/>
      </c>
      <c r="C206" s="188" t="str">
        <f t="shared" si="12"/>
        <v/>
      </c>
      <c r="D206" s="194" t="str">
        <f t="shared" si="10"/>
        <v/>
      </c>
    </row>
    <row r="207" spans="2:4" x14ac:dyDescent="0.2">
      <c r="B207" s="188" t="str">
        <f t="shared" si="11"/>
        <v/>
      </c>
      <c r="C207" s="188" t="str">
        <f t="shared" si="12"/>
        <v/>
      </c>
      <c r="D207" s="194" t="str">
        <f t="shared" si="10"/>
        <v/>
      </c>
    </row>
    <row r="208" spans="2:4" x14ac:dyDescent="0.2">
      <c r="B208" s="188" t="str">
        <f t="shared" si="11"/>
        <v/>
      </c>
      <c r="C208" s="188" t="str">
        <f t="shared" si="12"/>
        <v/>
      </c>
      <c r="D208" s="194" t="str">
        <f t="shared" si="10"/>
        <v/>
      </c>
    </row>
    <row r="209" spans="2:4" x14ac:dyDescent="0.2">
      <c r="B209" s="188" t="str">
        <f t="shared" si="11"/>
        <v/>
      </c>
      <c r="C209" s="188" t="str">
        <f t="shared" si="12"/>
        <v/>
      </c>
      <c r="D209" s="194" t="str">
        <f t="shared" si="10"/>
        <v/>
      </c>
    </row>
    <row r="210" spans="2:4" x14ac:dyDescent="0.2">
      <c r="B210" s="188" t="str">
        <f t="shared" si="11"/>
        <v/>
      </c>
      <c r="C210" s="188" t="str">
        <f t="shared" si="12"/>
        <v/>
      </c>
      <c r="D210" s="194" t="str">
        <f t="shared" si="10"/>
        <v/>
      </c>
    </row>
    <row r="211" spans="2:4" x14ac:dyDescent="0.2">
      <c r="B211" s="188" t="str">
        <f t="shared" si="11"/>
        <v/>
      </c>
      <c r="C211" s="188" t="str">
        <f t="shared" si="12"/>
        <v/>
      </c>
      <c r="D211" s="194" t="str">
        <f t="shared" si="10"/>
        <v/>
      </c>
    </row>
    <row r="212" spans="2:4" x14ac:dyDescent="0.2">
      <c r="B212" s="188" t="str">
        <f t="shared" si="11"/>
        <v/>
      </c>
      <c r="C212" s="188" t="str">
        <f t="shared" si="12"/>
        <v/>
      </c>
      <c r="D212" s="194" t="str">
        <f t="shared" si="10"/>
        <v/>
      </c>
    </row>
    <row r="213" spans="2:4" x14ac:dyDescent="0.2">
      <c r="B213" s="188" t="str">
        <f t="shared" si="11"/>
        <v/>
      </c>
      <c r="C213" s="188" t="str">
        <f t="shared" si="12"/>
        <v/>
      </c>
      <c r="D213" s="194" t="str">
        <f t="shared" si="10"/>
        <v/>
      </c>
    </row>
    <row r="214" spans="2:4" x14ac:dyDescent="0.2">
      <c r="B214" s="188" t="str">
        <f t="shared" si="11"/>
        <v/>
      </c>
      <c r="C214" s="188" t="str">
        <f t="shared" si="12"/>
        <v/>
      </c>
      <c r="D214" s="194" t="str">
        <f t="shared" si="10"/>
        <v/>
      </c>
    </row>
    <row r="215" spans="2:4" x14ac:dyDescent="0.2">
      <c r="B215" s="188" t="str">
        <f t="shared" si="11"/>
        <v/>
      </c>
      <c r="C215" s="188" t="str">
        <f t="shared" si="12"/>
        <v/>
      </c>
      <c r="D215" s="194" t="str">
        <f t="shared" si="10"/>
        <v/>
      </c>
    </row>
    <row r="216" spans="2:4" x14ac:dyDescent="0.2">
      <c r="B216" s="188" t="str">
        <f t="shared" si="11"/>
        <v/>
      </c>
      <c r="C216" s="188" t="str">
        <f t="shared" si="12"/>
        <v/>
      </c>
      <c r="D216" s="194" t="str">
        <f t="shared" si="10"/>
        <v/>
      </c>
    </row>
    <row r="217" spans="2:4" x14ac:dyDescent="0.2">
      <c r="B217" s="188" t="str">
        <f t="shared" si="11"/>
        <v/>
      </c>
      <c r="C217" s="188" t="str">
        <f t="shared" si="12"/>
        <v/>
      </c>
      <c r="D217" s="194" t="str">
        <f t="shared" si="10"/>
        <v/>
      </c>
    </row>
    <row r="218" spans="2:4" x14ac:dyDescent="0.2">
      <c r="B218" s="188" t="str">
        <f t="shared" si="11"/>
        <v/>
      </c>
      <c r="C218" s="188" t="str">
        <f t="shared" si="12"/>
        <v/>
      </c>
      <c r="D218" s="194" t="str">
        <f t="shared" si="10"/>
        <v/>
      </c>
    </row>
    <row r="219" spans="2:4" x14ac:dyDescent="0.2">
      <c r="B219" s="188" t="str">
        <f t="shared" si="11"/>
        <v/>
      </c>
      <c r="C219" s="188" t="str">
        <f t="shared" si="12"/>
        <v/>
      </c>
      <c r="D219" s="194" t="str">
        <f t="shared" si="10"/>
        <v/>
      </c>
    </row>
    <row r="220" spans="2:4" x14ac:dyDescent="0.2">
      <c r="B220" s="188" t="str">
        <f t="shared" si="11"/>
        <v/>
      </c>
      <c r="C220" s="188" t="str">
        <f t="shared" si="12"/>
        <v/>
      </c>
      <c r="D220" s="194" t="str">
        <f t="shared" si="10"/>
        <v/>
      </c>
    </row>
    <row r="221" spans="2:4" x14ac:dyDescent="0.2">
      <c r="B221" s="188" t="str">
        <f t="shared" si="11"/>
        <v/>
      </c>
      <c r="C221" s="188" t="str">
        <f t="shared" si="12"/>
        <v/>
      </c>
      <c r="D221" s="194" t="str">
        <f t="shared" si="10"/>
        <v/>
      </c>
    </row>
    <row r="222" spans="2:4" x14ac:dyDescent="0.2">
      <c r="B222" s="188" t="str">
        <f t="shared" si="11"/>
        <v/>
      </c>
      <c r="C222" s="188" t="str">
        <f t="shared" si="12"/>
        <v/>
      </c>
      <c r="D222" s="194" t="str">
        <f t="shared" si="10"/>
        <v/>
      </c>
    </row>
    <row r="223" spans="2:4" x14ac:dyDescent="0.2">
      <c r="B223" s="188" t="str">
        <f t="shared" si="11"/>
        <v/>
      </c>
      <c r="C223" s="188" t="str">
        <f t="shared" si="12"/>
        <v/>
      </c>
      <c r="D223" s="194" t="str">
        <f t="shared" si="10"/>
        <v/>
      </c>
    </row>
    <row r="224" spans="2:4" x14ac:dyDescent="0.2">
      <c r="B224" s="188" t="str">
        <f t="shared" si="11"/>
        <v/>
      </c>
      <c r="C224" s="188" t="str">
        <f t="shared" si="12"/>
        <v/>
      </c>
      <c r="D224" s="194" t="str">
        <f t="shared" si="10"/>
        <v/>
      </c>
    </row>
    <row r="225" spans="2:4" x14ac:dyDescent="0.2">
      <c r="B225" s="188" t="str">
        <f t="shared" si="11"/>
        <v/>
      </c>
      <c r="C225" s="188" t="str">
        <f t="shared" si="12"/>
        <v/>
      </c>
      <c r="D225" s="194" t="str">
        <f t="shared" si="10"/>
        <v/>
      </c>
    </row>
    <row r="226" spans="2:4" x14ac:dyDescent="0.2">
      <c r="B226" s="188" t="str">
        <f t="shared" si="11"/>
        <v/>
      </c>
      <c r="C226" s="188" t="str">
        <f t="shared" si="12"/>
        <v/>
      </c>
      <c r="D226" s="194" t="str">
        <f t="shared" si="10"/>
        <v/>
      </c>
    </row>
    <row r="227" spans="2:4" x14ac:dyDescent="0.2">
      <c r="B227" s="188" t="str">
        <f t="shared" si="11"/>
        <v/>
      </c>
      <c r="C227" s="188" t="str">
        <f t="shared" si="12"/>
        <v/>
      </c>
      <c r="D227" s="194" t="str">
        <f t="shared" si="10"/>
        <v/>
      </c>
    </row>
    <row r="228" spans="2:4" x14ac:dyDescent="0.2">
      <c r="B228" s="188" t="str">
        <f t="shared" si="11"/>
        <v/>
      </c>
      <c r="C228" s="188" t="str">
        <f t="shared" si="12"/>
        <v/>
      </c>
      <c r="D228" s="194" t="str">
        <f t="shared" si="10"/>
        <v/>
      </c>
    </row>
    <row r="229" spans="2:4" x14ac:dyDescent="0.2">
      <c r="B229" s="188" t="str">
        <f t="shared" si="11"/>
        <v/>
      </c>
      <c r="C229" s="188" t="str">
        <f t="shared" si="12"/>
        <v/>
      </c>
      <c r="D229" s="194" t="str">
        <f t="shared" si="10"/>
        <v/>
      </c>
    </row>
    <row r="230" spans="2:4" x14ac:dyDescent="0.2">
      <c r="B230" s="188" t="str">
        <f t="shared" si="11"/>
        <v/>
      </c>
      <c r="C230" s="188" t="str">
        <f t="shared" si="12"/>
        <v/>
      </c>
      <c r="D230" s="194" t="str">
        <f t="shared" si="10"/>
        <v/>
      </c>
    </row>
    <row r="231" spans="2:4" x14ac:dyDescent="0.2">
      <c r="B231" s="188" t="str">
        <f t="shared" si="11"/>
        <v/>
      </c>
      <c r="C231" s="188" t="str">
        <f t="shared" si="12"/>
        <v/>
      </c>
      <c r="D231" s="194" t="str">
        <f t="shared" si="10"/>
        <v/>
      </c>
    </row>
    <row r="232" spans="2:4" x14ac:dyDescent="0.2">
      <c r="B232" s="188" t="str">
        <f t="shared" si="11"/>
        <v/>
      </c>
      <c r="C232" s="188" t="str">
        <f t="shared" si="12"/>
        <v/>
      </c>
      <c r="D232" s="194" t="str">
        <f t="shared" si="10"/>
        <v/>
      </c>
    </row>
    <row r="233" spans="2:4" x14ac:dyDescent="0.2">
      <c r="B233" s="188" t="str">
        <f t="shared" si="11"/>
        <v/>
      </c>
      <c r="C233" s="188" t="str">
        <f t="shared" si="12"/>
        <v/>
      </c>
      <c r="D233" s="194" t="str">
        <f t="shared" si="10"/>
        <v/>
      </c>
    </row>
    <row r="234" spans="2:4" x14ac:dyDescent="0.2">
      <c r="B234" s="188" t="str">
        <f t="shared" si="11"/>
        <v/>
      </c>
      <c r="C234" s="188" t="str">
        <f t="shared" si="12"/>
        <v/>
      </c>
      <c r="D234" s="194" t="str">
        <f t="shared" si="10"/>
        <v/>
      </c>
    </row>
    <row r="235" spans="2:4" x14ac:dyDescent="0.2">
      <c r="B235" s="188" t="str">
        <f t="shared" si="11"/>
        <v/>
      </c>
      <c r="C235" s="188" t="str">
        <f t="shared" si="12"/>
        <v/>
      </c>
      <c r="D235" s="194" t="str">
        <f t="shared" si="10"/>
        <v/>
      </c>
    </row>
    <row r="236" spans="2:4" x14ac:dyDescent="0.2">
      <c r="B236" s="188" t="str">
        <f t="shared" si="11"/>
        <v/>
      </c>
      <c r="C236" s="188" t="str">
        <f t="shared" si="12"/>
        <v/>
      </c>
      <c r="D236" s="194" t="str">
        <f t="shared" si="10"/>
        <v/>
      </c>
    </row>
    <row r="237" spans="2:4" x14ac:dyDescent="0.2">
      <c r="B237" s="188" t="str">
        <f t="shared" si="11"/>
        <v/>
      </c>
      <c r="C237" s="188" t="str">
        <f t="shared" si="12"/>
        <v/>
      </c>
      <c r="D237" s="194" t="str">
        <f t="shared" si="10"/>
        <v/>
      </c>
    </row>
    <row r="238" spans="2:4" x14ac:dyDescent="0.2">
      <c r="B238" s="188" t="str">
        <f t="shared" si="11"/>
        <v/>
      </c>
      <c r="C238" s="188" t="str">
        <f t="shared" si="12"/>
        <v/>
      </c>
      <c r="D238" s="194" t="str">
        <f t="shared" si="10"/>
        <v/>
      </c>
    </row>
    <row r="239" spans="2:4" x14ac:dyDescent="0.2">
      <c r="B239" s="188" t="str">
        <f t="shared" si="11"/>
        <v/>
      </c>
      <c r="C239" s="188" t="str">
        <f t="shared" si="12"/>
        <v/>
      </c>
      <c r="D239" s="194" t="str">
        <f t="shared" si="10"/>
        <v/>
      </c>
    </row>
    <row r="240" spans="2:4" x14ac:dyDescent="0.2">
      <c r="B240" s="188" t="str">
        <f t="shared" si="11"/>
        <v/>
      </c>
      <c r="C240" s="188" t="str">
        <f t="shared" si="12"/>
        <v/>
      </c>
      <c r="D240" s="194" t="str">
        <f t="shared" si="10"/>
        <v/>
      </c>
    </row>
    <row r="241" spans="2:4" x14ac:dyDescent="0.2">
      <c r="B241" s="188" t="str">
        <f t="shared" si="11"/>
        <v/>
      </c>
      <c r="C241" s="188" t="str">
        <f t="shared" si="12"/>
        <v/>
      </c>
      <c r="D241" s="194" t="str">
        <f t="shared" si="10"/>
        <v/>
      </c>
    </row>
    <row r="242" spans="2:4" x14ac:dyDescent="0.2">
      <c r="B242" s="188" t="str">
        <f t="shared" si="11"/>
        <v/>
      </c>
      <c r="C242" s="188" t="str">
        <f t="shared" si="12"/>
        <v/>
      </c>
      <c r="D242" s="194" t="str">
        <f t="shared" si="10"/>
        <v/>
      </c>
    </row>
    <row r="243" spans="2:4" x14ac:dyDescent="0.2">
      <c r="B243" s="188" t="str">
        <f t="shared" si="11"/>
        <v/>
      </c>
      <c r="C243" s="188" t="str">
        <f t="shared" si="12"/>
        <v/>
      </c>
      <c r="D243" s="194" t="str">
        <f t="shared" si="10"/>
        <v/>
      </c>
    </row>
    <row r="244" spans="2:4" x14ac:dyDescent="0.2">
      <c r="B244" s="188" t="str">
        <f t="shared" si="11"/>
        <v/>
      </c>
      <c r="C244" s="188" t="str">
        <f t="shared" si="12"/>
        <v/>
      </c>
      <c r="D244" s="194" t="str">
        <f t="shared" si="10"/>
        <v/>
      </c>
    </row>
    <row r="245" spans="2:4" x14ac:dyDescent="0.2">
      <c r="B245" s="188" t="str">
        <f t="shared" si="11"/>
        <v/>
      </c>
      <c r="C245" s="188" t="str">
        <f t="shared" si="12"/>
        <v/>
      </c>
      <c r="D245" s="194" t="str">
        <f t="shared" si="10"/>
        <v/>
      </c>
    </row>
    <row r="246" spans="2:4" x14ac:dyDescent="0.2">
      <c r="B246" s="188" t="str">
        <f t="shared" si="11"/>
        <v/>
      </c>
      <c r="C246" s="188" t="str">
        <f t="shared" si="12"/>
        <v/>
      </c>
      <c r="D246" s="194" t="str">
        <f t="shared" si="10"/>
        <v/>
      </c>
    </row>
    <row r="247" spans="2:4" x14ac:dyDescent="0.2">
      <c r="B247" s="188" t="str">
        <f t="shared" si="11"/>
        <v/>
      </c>
      <c r="C247" s="188" t="str">
        <f t="shared" si="12"/>
        <v/>
      </c>
      <c r="D247" s="194" t="str">
        <f t="shared" si="10"/>
        <v/>
      </c>
    </row>
    <row r="248" spans="2:4" x14ac:dyDescent="0.2">
      <c r="B248" s="188" t="str">
        <f t="shared" si="11"/>
        <v/>
      </c>
      <c r="C248" s="188" t="str">
        <f t="shared" si="12"/>
        <v/>
      </c>
      <c r="D248" s="194" t="str">
        <f t="shared" si="10"/>
        <v/>
      </c>
    </row>
    <row r="249" spans="2:4" x14ac:dyDescent="0.2">
      <c r="B249" s="188" t="str">
        <f t="shared" si="11"/>
        <v/>
      </c>
      <c r="C249" s="188" t="str">
        <f t="shared" si="12"/>
        <v/>
      </c>
      <c r="D249" s="194" t="str">
        <f t="shared" si="10"/>
        <v/>
      </c>
    </row>
    <row r="250" spans="2:4" x14ac:dyDescent="0.2">
      <c r="B250" s="188" t="str">
        <f t="shared" si="11"/>
        <v/>
      </c>
      <c r="C250" s="188" t="str">
        <f t="shared" si="12"/>
        <v/>
      </c>
      <c r="D250" s="194" t="str">
        <f t="shared" si="10"/>
        <v/>
      </c>
    </row>
    <row r="251" spans="2:4" x14ac:dyDescent="0.2">
      <c r="B251" s="188" t="str">
        <f t="shared" si="11"/>
        <v/>
      </c>
      <c r="C251" s="188" t="str">
        <f t="shared" si="12"/>
        <v/>
      </c>
      <c r="D251" s="194" t="str">
        <f t="shared" si="10"/>
        <v/>
      </c>
    </row>
    <row r="252" spans="2:4" x14ac:dyDescent="0.2">
      <c r="B252" s="188" t="str">
        <f t="shared" si="11"/>
        <v/>
      </c>
      <c r="C252" s="188" t="str">
        <f t="shared" si="12"/>
        <v/>
      </c>
      <c r="D252" s="194" t="str">
        <f t="shared" si="10"/>
        <v/>
      </c>
    </row>
    <row r="253" spans="2:4" x14ac:dyDescent="0.2">
      <c r="B253" s="188" t="str">
        <f t="shared" si="11"/>
        <v/>
      </c>
      <c r="C253" s="188" t="str">
        <f t="shared" si="12"/>
        <v/>
      </c>
      <c r="D253" s="194" t="str">
        <f t="shared" si="10"/>
        <v/>
      </c>
    </row>
    <row r="254" spans="2:4" x14ac:dyDescent="0.2">
      <c r="B254" s="188" t="str">
        <f t="shared" si="11"/>
        <v/>
      </c>
      <c r="C254" s="188" t="str">
        <f t="shared" si="12"/>
        <v/>
      </c>
      <c r="D254" s="194" t="str">
        <f t="shared" si="10"/>
        <v/>
      </c>
    </row>
    <row r="255" spans="2:4" x14ac:dyDescent="0.2">
      <c r="B255" s="188" t="str">
        <f t="shared" si="11"/>
        <v/>
      </c>
      <c r="C255" s="188" t="str">
        <f t="shared" si="12"/>
        <v/>
      </c>
      <c r="D255" s="194" t="str">
        <f t="shared" si="10"/>
        <v/>
      </c>
    </row>
    <row r="256" spans="2:4" x14ac:dyDescent="0.2">
      <c r="B256" s="188" t="str">
        <f t="shared" si="11"/>
        <v/>
      </c>
      <c r="C256" s="188" t="str">
        <f t="shared" si="12"/>
        <v/>
      </c>
      <c r="D256" s="194" t="str">
        <f t="shared" si="10"/>
        <v/>
      </c>
    </row>
    <row r="257" spans="2:4" x14ac:dyDescent="0.2">
      <c r="B257" s="188" t="str">
        <f t="shared" si="11"/>
        <v/>
      </c>
      <c r="C257" s="188" t="str">
        <f t="shared" si="12"/>
        <v/>
      </c>
      <c r="D257" s="194" t="str">
        <f t="shared" si="10"/>
        <v/>
      </c>
    </row>
    <row r="258" spans="2:4" x14ac:dyDescent="0.2">
      <c r="B258" s="188" t="str">
        <f t="shared" si="11"/>
        <v/>
      </c>
      <c r="C258" s="188" t="str">
        <f t="shared" si="12"/>
        <v/>
      </c>
      <c r="D258" s="194" t="str">
        <f t="shared" si="10"/>
        <v/>
      </c>
    </row>
    <row r="259" spans="2:4" x14ac:dyDescent="0.2">
      <c r="B259" s="188" t="str">
        <f t="shared" si="11"/>
        <v/>
      </c>
      <c r="C259" s="188" t="str">
        <f t="shared" si="12"/>
        <v/>
      </c>
      <c r="D259" s="194" t="str">
        <f t="shared" si="10"/>
        <v/>
      </c>
    </row>
    <row r="260" spans="2:4" x14ac:dyDescent="0.2">
      <c r="B260" s="188" t="str">
        <f t="shared" si="11"/>
        <v/>
      </c>
      <c r="C260" s="188" t="str">
        <f t="shared" si="12"/>
        <v/>
      </c>
      <c r="D260" s="194" t="str">
        <f t="shared" ref="D260:D323" si="13">IF(E260="","",IF(MID(E260,1,1)="A",MID(E260,FIND(" ",E260,1)+3,2),MID(E260,FIND(" ",E260,1)+8,2)))</f>
        <v/>
      </c>
    </row>
    <row r="261" spans="2:4" x14ac:dyDescent="0.2">
      <c r="B261" s="188" t="str">
        <f t="shared" si="11"/>
        <v/>
      </c>
      <c r="C261" s="188" t="str">
        <f t="shared" si="12"/>
        <v/>
      </c>
      <c r="D261" s="194" t="str">
        <f t="shared" si="13"/>
        <v/>
      </c>
    </row>
    <row r="262" spans="2:4" x14ac:dyDescent="0.2">
      <c r="B262" s="188" t="str">
        <f t="shared" ref="B262:B325" si="14">IF(E262="","",IF(MID(E262,1,5)="AAXX ","SYNOP",MID(E262,1,5)))</f>
        <v/>
      </c>
      <c r="C262" s="188" t="str">
        <f t="shared" ref="C262:C325" si="15">IF(E262="","",IF(MID(E262,1,1)="A",MID(E262,FIND(" ",E262,1),3),MID(E262,FIND(" ",E262,1)+5,3)))</f>
        <v/>
      </c>
      <c r="D262" s="194" t="str">
        <f t="shared" si="13"/>
        <v/>
      </c>
    </row>
    <row r="263" spans="2:4" x14ac:dyDescent="0.2">
      <c r="B263" s="188" t="str">
        <f t="shared" si="14"/>
        <v/>
      </c>
      <c r="C263" s="188" t="str">
        <f t="shared" si="15"/>
        <v/>
      </c>
      <c r="D263" s="194" t="str">
        <f t="shared" si="13"/>
        <v/>
      </c>
    </row>
    <row r="264" spans="2:4" x14ac:dyDescent="0.2">
      <c r="B264" s="188" t="str">
        <f t="shared" si="14"/>
        <v/>
      </c>
      <c r="C264" s="188" t="str">
        <f t="shared" si="15"/>
        <v/>
      </c>
      <c r="D264" s="194" t="str">
        <f t="shared" si="13"/>
        <v/>
      </c>
    </row>
    <row r="265" spans="2:4" x14ac:dyDescent="0.2">
      <c r="B265" s="188" t="str">
        <f t="shared" si="14"/>
        <v/>
      </c>
      <c r="C265" s="188" t="str">
        <f t="shared" si="15"/>
        <v/>
      </c>
      <c r="D265" s="194" t="str">
        <f t="shared" si="13"/>
        <v/>
      </c>
    </row>
    <row r="266" spans="2:4" x14ac:dyDescent="0.2">
      <c r="B266" s="188" t="str">
        <f t="shared" si="14"/>
        <v/>
      </c>
      <c r="C266" s="188" t="str">
        <f t="shared" si="15"/>
        <v/>
      </c>
      <c r="D266" s="194" t="str">
        <f t="shared" si="13"/>
        <v/>
      </c>
    </row>
    <row r="267" spans="2:4" x14ac:dyDescent="0.2">
      <c r="B267" s="188" t="str">
        <f t="shared" si="14"/>
        <v/>
      </c>
      <c r="C267" s="188" t="str">
        <f t="shared" si="15"/>
        <v/>
      </c>
      <c r="D267" s="194" t="str">
        <f t="shared" si="13"/>
        <v/>
      </c>
    </row>
    <row r="268" spans="2:4" x14ac:dyDescent="0.2">
      <c r="B268" s="188" t="str">
        <f t="shared" si="14"/>
        <v/>
      </c>
      <c r="C268" s="188" t="str">
        <f t="shared" si="15"/>
        <v/>
      </c>
      <c r="D268" s="194" t="str">
        <f t="shared" si="13"/>
        <v/>
      </c>
    </row>
    <row r="269" spans="2:4" x14ac:dyDescent="0.2">
      <c r="B269" s="188" t="str">
        <f t="shared" si="14"/>
        <v/>
      </c>
      <c r="C269" s="188" t="str">
        <f t="shared" si="15"/>
        <v/>
      </c>
      <c r="D269" s="194" t="str">
        <f t="shared" si="13"/>
        <v/>
      </c>
    </row>
    <row r="270" spans="2:4" x14ac:dyDescent="0.2">
      <c r="B270" s="188" t="str">
        <f t="shared" si="14"/>
        <v/>
      </c>
      <c r="C270" s="188" t="str">
        <f t="shared" si="15"/>
        <v/>
      </c>
      <c r="D270" s="194" t="str">
        <f t="shared" si="13"/>
        <v/>
      </c>
    </row>
    <row r="271" spans="2:4" x14ac:dyDescent="0.2">
      <c r="B271" s="188" t="str">
        <f t="shared" si="14"/>
        <v/>
      </c>
      <c r="C271" s="188" t="str">
        <f t="shared" si="15"/>
        <v/>
      </c>
      <c r="D271" s="194" t="str">
        <f t="shared" si="13"/>
        <v/>
      </c>
    </row>
    <row r="272" spans="2:4" x14ac:dyDescent="0.2">
      <c r="B272" s="188" t="str">
        <f t="shared" si="14"/>
        <v/>
      </c>
      <c r="C272" s="188" t="str">
        <f t="shared" si="15"/>
        <v/>
      </c>
      <c r="D272" s="194" t="str">
        <f t="shared" si="13"/>
        <v/>
      </c>
    </row>
    <row r="273" spans="2:4" x14ac:dyDescent="0.2">
      <c r="B273" s="188" t="str">
        <f t="shared" si="14"/>
        <v/>
      </c>
      <c r="C273" s="188" t="str">
        <f t="shared" si="15"/>
        <v/>
      </c>
      <c r="D273" s="194" t="str">
        <f t="shared" si="13"/>
        <v/>
      </c>
    </row>
    <row r="274" spans="2:4" x14ac:dyDescent="0.2">
      <c r="B274" s="188" t="str">
        <f t="shared" si="14"/>
        <v/>
      </c>
      <c r="C274" s="188" t="str">
        <f t="shared" si="15"/>
        <v/>
      </c>
      <c r="D274" s="194" t="str">
        <f t="shared" si="13"/>
        <v/>
      </c>
    </row>
    <row r="275" spans="2:4" x14ac:dyDescent="0.2">
      <c r="B275" s="188" t="str">
        <f t="shared" si="14"/>
        <v/>
      </c>
      <c r="C275" s="188" t="str">
        <f t="shared" si="15"/>
        <v/>
      </c>
      <c r="D275" s="194" t="str">
        <f t="shared" si="13"/>
        <v/>
      </c>
    </row>
    <row r="276" spans="2:4" x14ac:dyDescent="0.2">
      <c r="B276" s="188" t="str">
        <f t="shared" si="14"/>
        <v/>
      </c>
      <c r="C276" s="188" t="str">
        <f t="shared" si="15"/>
        <v/>
      </c>
      <c r="D276" s="194" t="str">
        <f t="shared" si="13"/>
        <v/>
      </c>
    </row>
    <row r="277" spans="2:4" x14ac:dyDescent="0.2">
      <c r="B277" s="188" t="str">
        <f t="shared" si="14"/>
        <v/>
      </c>
      <c r="C277" s="188" t="str">
        <f t="shared" si="15"/>
        <v/>
      </c>
      <c r="D277" s="194" t="str">
        <f t="shared" si="13"/>
        <v/>
      </c>
    </row>
    <row r="278" spans="2:4" x14ac:dyDescent="0.2">
      <c r="B278" s="188" t="str">
        <f t="shared" si="14"/>
        <v/>
      </c>
      <c r="C278" s="188" t="str">
        <f t="shared" si="15"/>
        <v/>
      </c>
      <c r="D278" s="194" t="str">
        <f t="shared" si="13"/>
        <v/>
      </c>
    </row>
    <row r="279" spans="2:4" x14ac:dyDescent="0.2">
      <c r="B279" s="188" t="str">
        <f t="shared" si="14"/>
        <v/>
      </c>
      <c r="C279" s="188" t="str">
        <f t="shared" si="15"/>
        <v/>
      </c>
      <c r="D279" s="194" t="str">
        <f t="shared" si="13"/>
        <v/>
      </c>
    </row>
    <row r="280" spans="2:4" x14ac:dyDescent="0.2">
      <c r="B280" s="188" t="str">
        <f t="shared" si="14"/>
        <v/>
      </c>
      <c r="C280" s="188" t="str">
        <f t="shared" si="15"/>
        <v/>
      </c>
      <c r="D280" s="194" t="str">
        <f t="shared" si="13"/>
        <v/>
      </c>
    </row>
    <row r="281" spans="2:4" x14ac:dyDescent="0.2">
      <c r="B281" s="188" t="str">
        <f t="shared" si="14"/>
        <v/>
      </c>
      <c r="C281" s="188" t="str">
        <f t="shared" si="15"/>
        <v/>
      </c>
      <c r="D281" s="194" t="str">
        <f t="shared" si="13"/>
        <v/>
      </c>
    </row>
    <row r="282" spans="2:4" x14ac:dyDescent="0.2">
      <c r="B282" s="188" t="str">
        <f t="shared" si="14"/>
        <v/>
      </c>
      <c r="C282" s="188" t="str">
        <f t="shared" si="15"/>
        <v/>
      </c>
      <c r="D282" s="194" t="str">
        <f t="shared" si="13"/>
        <v/>
      </c>
    </row>
    <row r="283" spans="2:4" x14ac:dyDescent="0.2">
      <c r="B283" s="188" t="str">
        <f t="shared" si="14"/>
        <v/>
      </c>
      <c r="C283" s="188" t="str">
        <f t="shared" si="15"/>
        <v/>
      </c>
      <c r="D283" s="194" t="str">
        <f t="shared" si="13"/>
        <v/>
      </c>
    </row>
    <row r="284" spans="2:4" x14ac:dyDescent="0.2">
      <c r="B284" s="188" t="str">
        <f t="shared" si="14"/>
        <v/>
      </c>
      <c r="C284" s="188" t="str">
        <f t="shared" si="15"/>
        <v/>
      </c>
      <c r="D284" s="194" t="str">
        <f t="shared" si="13"/>
        <v/>
      </c>
    </row>
    <row r="285" spans="2:4" x14ac:dyDescent="0.2">
      <c r="B285" s="188" t="str">
        <f t="shared" si="14"/>
        <v/>
      </c>
      <c r="C285" s="188" t="str">
        <f t="shared" si="15"/>
        <v/>
      </c>
      <c r="D285" s="194" t="str">
        <f t="shared" si="13"/>
        <v/>
      </c>
    </row>
    <row r="286" spans="2:4" x14ac:dyDescent="0.2">
      <c r="B286" s="188" t="str">
        <f t="shared" si="14"/>
        <v/>
      </c>
      <c r="C286" s="188" t="str">
        <f t="shared" si="15"/>
        <v/>
      </c>
      <c r="D286" s="194" t="str">
        <f t="shared" si="13"/>
        <v/>
      </c>
    </row>
    <row r="287" spans="2:4" x14ac:dyDescent="0.2">
      <c r="B287" s="188" t="str">
        <f t="shared" si="14"/>
        <v/>
      </c>
      <c r="C287" s="188" t="str">
        <f t="shared" si="15"/>
        <v/>
      </c>
      <c r="D287" s="194" t="str">
        <f t="shared" si="13"/>
        <v/>
      </c>
    </row>
    <row r="288" spans="2:4" x14ac:dyDescent="0.2">
      <c r="B288" s="188" t="str">
        <f t="shared" si="14"/>
        <v/>
      </c>
      <c r="C288" s="188" t="str">
        <f t="shared" si="15"/>
        <v/>
      </c>
      <c r="D288" s="194" t="str">
        <f t="shared" si="13"/>
        <v/>
      </c>
    </row>
    <row r="289" spans="2:4" x14ac:dyDescent="0.2">
      <c r="B289" s="188" t="str">
        <f t="shared" si="14"/>
        <v/>
      </c>
      <c r="C289" s="188" t="str">
        <f t="shared" si="15"/>
        <v/>
      </c>
      <c r="D289" s="194" t="str">
        <f t="shared" si="13"/>
        <v/>
      </c>
    </row>
    <row r="290" spans="2:4" x14ac:dyDescent="0.2">
      <c r="B290" s="188" t="str">
        <f t="shared" si="14"/>
        <v/>
      </c>
      <c r="C290" s="188" t="str">
        <f t="shared" si="15"/>
        <v/>
      </c>
      <c r="D290" s="194" t="str">
        <f t="shared" si="13"/>
        <v/>
      </c>
    </row>
    <row r="291" spans="2:4" x14ac:dyDescent="0.2">
      <c r="B291" s="188" t="str">
        <f t="shared" si="14"/>
        <v/>
      </c>
      <c r="C291" s="188" t="str">
        <f t="shared" si="15"/>
        <v/>
      </c>
      <c r="D291" s="194" t="str">
        <f t="shared" si="13"/>
        <v/>
      </c>
    </row>
    <row r="292" spans="2:4" x14ac:dyDescent="0.2">
      <c r="B292" s="188" t="str">
        <f t="shared" si="14"/>
        <v/>
      </c>
      <c r="C292" s="188" t="str">
        <f t="shared" si="15"/>
        <v/>
      </c>
      <c r="D292" s="194" t="str">
        <f t="shared" si="13"/>
        <v/>
      </c>
    </row>
    <row r="293" spans="2:4" x14ac:dyDescent="0.2">
      <c r="B293" s="188" t="str">
        <f t="shared" si="14"/>
        <v/>
      </c>
      <c r="C293" s="188" t="str">
        <f t="shared" si="15"/>
        <v/>
      </c>
      <c r="D293" s="194" t="str">
        <f t="shared" si="13"/>
        <v/>
      </c>
    </row>
    <row r="294" spans="2:4" x14ac:dyDescent="0.2">
      <c r="B294" s="188" t="str">
        <f t="shared" si="14"/>
        <v/>
      </c>
      <c r="C294" s="188" t="str">
        <f t="shared" si="15"/>
        <v/>
      </c>
      <c r="D294" s="194" t="str">
        <f t="shared" si="13"/>
        <v/>
      </c>
    </row>
    <row r="295" spans="2:4" x14ac:dyDescent="0.2">
      <c r="B295" s="188" t="str">
        <f t="shared" si="14"/>
        <v/>
      </c>
      <c r="C295" s="188" t="str">
        <f t="shared" si="15"/>
        <v/>
      </c>
      <c r="D295" s="194" t="str">
        <f t="shared" si="13"/>
        <v/>
      </c>
    </row>
    <row r="296" spans="2:4" x14ac:dyDescent="0.2">
      <c r="B296" s="188" t="str">
        <f t="shared" si="14"/>
        <v/>
      </c>
      <c r="C296" s="188" t="str">
        <f t="shared" si="15"/>
        <v/>
      </c>
      <c r="D296" s="194" t="str">
        <f t="shared" si="13"/>
        <v/>
      </c>
    </row>
    <row r="297" spans="2:4" x14ac:dyDescent="0.2">
      <c r="B297" s="188" t="str">
        <f t="shared" si="14"/>
        <v/>
      </c>
      <c r="C297" s="188" t="str">
        <f t="shared" si="15"/>
        <v/>
      </c>
      <c r="D297" s="194" t="str">
        <f t="shared" si="13"/>
        <v/>
      </c>
    </row>
    <row r="298" spans="2:4" x14ac:dyDescent="0.2">
      <c r="B298" s="188" t="str">
        <f t="shared" si="14"/>
        <v/>
      </c>
      <c r="C298" s="188" t="str">
        <f t="shared" si="15"/>
        <v/>
      </c>
      <c r="D298" s="194" t="str">
        <f t="shared" si="13"/>
        <v/>
      </c>
    </row>
    <row r="299" spans="2:4" x14ac:dyDescent="0.2">
      <c r="B299" s="188" t="str">
        <f t="shared" si="14"/>
        <v/>
      </c>
      <c r="C299" s="188" t="str">
        <f t="shared" si="15"/>
        <v/>
      </c>
      <c r="D299" s="194" t="str">
        <f t="shared" si="13"/>
        <v/>
      </c>
    </row>
    <row r="300" spans="2:4" x14ac:dyDescent="0.2">
      <c r="B300" s="188" t="str">
        <f t="shared" si="14"/>
        <v/>
      </c>
      <c r="C300" s="188" t="str">
        <f t="shared" si="15"/>
        <v/>
      </c>
      <c r="D300" s="194" t="str">
        <f t="shared" si="13"/>
        <v/>
      </c>
    </row>
    <row r="301" spans="2:4" x14ac:dyDescent="0.2">
      <c r="B301" s="188" t="str">
        <f t="shared" si="14"/>
        <v/>
      </c>
      <c r="C301" s="188" t="str">
        <f t="shared" si="15"/>
        <v/>
      </c>
      <c r="D301" s="194" t="str">
        <f t="shared" si="13"/>
        <v/>
      </c>
    </row>
    <row r="302" spans="2:4" x14ac:dyDescent="0.2">
      <c r="B302" s="188" t="str">
        <f t="shared" si="14"/>
        <v/>
      </c>
      <c r="C302" s="188" t="str">
        <f t="shared" si="15"/>
        <v/>
      </c>
      <c r="D302" s="194" t="str">
        <f t="shared" si="13"/>
        <v/>
      </c>
    </row>
    <row r="303" spans="2:4" x14ac:dyDescent="0.2">
      <c r="B303" s="188" t="str">
        <f t="shared" si="14"/>
        <v/>
      </c>
      <c r="C303" s="188" t="str">
        <f t="shared" si="15"/>
        <v/>
      </c>
      <c r="D303" s="194" t="str">
        <f t="shared" si="13"/>
        <v/>
      </c>
    </row>
    <row r="304" spans="2:4" x14ac:dyDescent="0.2">
      <c r="B304" s="188" t="str">
        <f t="shared" si="14"/>
        <v/>
      </c>
      <c r="C304" s="188" t="str">
        <f t="shared" si="15"/>
        <v/>
      </c>
      <c r="D304" s="194" t="str">
        <f t="shared" si="13"/>
        <v/>
      </c>
    </row>
    <row r="305" spans="2:4" x14ac:dyDescent="0.2">
      <c r="B305" s="188" t="str">
        <f t="shared" si="14"/>
        <v/>
      </c>
      <c r="C305" s="188" t="str">
        <f t="shared" si="15"/>
        <v/>
      </c>
      <c r="D305" s="194" t="str">
        <f t="shared" si="13"/>
        <v/>
      </c>
    </row>
    <row r="306" spans="2:4" x14ac:dyDescent="0.2">
      <c r="B306" s="188" t="str">
        <f t="shared" si="14"/>
        <v/>
      </c>
      <c r="C306" s="188" t="str">
        <f t="shared" si="15"/>
        <v/>
      </c>
      <c r="D306" s="194" t="str">
        <f t="shared" si="13"/>
        <v/>
      </c>
    </row>
    <row r="307" spans="2:4" x14ac:dyDescent="0.2">
      <c r="B307" s="188" t="str">
        <f t="shared" si="14"/>
        <v/>
      </c>
      <c r="C307" s="188" t="str">
        <f t="shared" si="15"/>
        <v/>
      </c>
      <c r="D307" s="194" t="str">
        <f t="shared" si="13"/>
        <v/>
      </c>
    </row>
    <row r="308" spans="2:4" x14ac:dyDescent="0.2">
      <c r="B308" s="188" t="str">
        <f t="shared" si="14"/>
        <v/>
      </c>
      <c r="C308" s="188" t="str">
        <f t="shared" si="15"/>
        <v/>
      </c>
      <c r="D308" s="194" t="str">
        <f t="shared" si="13"/>
        <v/>
      </c>
    </row>
    <row r="309" spans="2:4" x14ac:dyDescent="0.2">
      <c r="B309" s="188" t="str">
        <f t="shared" si="14"/>
        <v/>
      </c>
      <c r="C309" s="188" t="str">
        <f t="shared" si="15"/>
        <v/>
      </c>
      <c r="D309" s="194" t="str">
        <f t="shared" si="13"/>
        <v/>
      </c>
    </row>
    <row r="310" spans="2:4" x14ac:dyDescent="0.2">
      <c r="B310" s="188" t="str">
        <f t="shared" si="14"/>
        <v/>
      </c>
      <c r="C310" s="188" t="str">
        <f t="shared" si="15"/>
        <v/>
      </c>
      <c r="D310" s="194" t="str">
        <f t="shared" si="13"/>
        <v/>
      </c>
    </row>
    <row r="311" spans="2:4" x14ac:dyDescent="0.2">
      <c r="B311" s="188" t="str">
        <f t="shared" si="14"/>
        <v/>
      </c>
      <c r="C311" s="188" t="str">
        <f t="shared" si="15"/>
        <v/>
      </c>
      <c r="D311" s="194" t="str">
        <f t="shared" si="13"/>
        <v/>
      </c>
    </row>
    <row r="312" spans="2:4" x14ac:dyDescent="0.2">
      <c r="B312" s="188" t="str">
        <f t="shared" si="14"/>
        <v/>
      </c>
      <c r="C312" s="188" t="str">
        <f t="shared" si="15"/>
        <v/>
      </c>
      <c r="D312" s="194" t="str">
        <f t="shared" si="13"/>
        <v/>
      </c>
    </row>
    <row r="313" spans="2:4" x14ac:dyDescent="0.2">
      <c r="B313" s="188" t="str">
        <f t="shared" si="14"/>
        <v/>
      </c>
      <c r="C313" s="188" t="str">
        <f t="shared" si="15"/>
        <v/>
      </c>
      <c r="D313" s="194" t="str">
        <f t="shared" si="13"/>
        <v/>
      </c>
    </row>
    <row r="314" spans="2:4" x14ac:dyDescent="0.2">
      <c r="B314" s="188" t="str">
        <f t="shared" si="14"/>
        <v/>
      </c>
      <c r="C314" s="188" t="str">
        <f t="shared" si="15"/>
        <v/>
      </c>
      <c r="D314" s="194" t="str">
        <f t="shared" si="13"/>
        <v/>
      </c>
    </row>
    <row r="315" spans="2:4" x14ac:dyDescent="0.2">
      <c r="B315" s="188" t="str">
        <f t="shared" si="14"/>
        <v/>
      </c>
      <c r="C315" s="188" t="str">
        <f t="shared" si="15"/>
        <v/>
      </c>
      <c r="D315" s="194" t="str">
        <f t="shared" si="13"/>
        <v/>
      </c>
    </row>
    <row r="316" spans="2:4" x14ac:dyDescent="0.2">
      <c r="B316" s="188" t="str">
        <f t="shared" si="14"/>
        <v/>
      </c>
      <c r="C316" s="188" t="str">
        <f t="shared" si="15"/>
        <v/>
      </c>
      <c r="D316" s="194" t="str">
        <f t="shared" si="13"/>
        <v/>
      </c>
    </row>
    <row r="317" spans="2:4" x14ac:dyDescent="0.2">
      <c r="B317" s="188" t="str">
        <f t="shared" si="14"/>
        <v/>
      </c>
      <c r="C317" s="188" t="str">
        <f t="shared" si="15"/>
        <v/>
      </c>
      <c r="D317" s="194" t="str">
        <f t="shared" si="13"/>
        <v/>
      </c>
    </row>
    <row r="318" spans="2:4" x14ac:dyDescent="0.2">
      <c r="B318" s="188" t="str">
        <f t="shared" si="14"/>
        <v/>
      </c>
      <c r="C318" s="188" t="str">
        <f t="shared" si="15"/>
        <v/>
      </c>
      <c r="D318" s="194" t="str">
        <f t="shared" si="13"/>
        <v/>
      </c>
    </row>
    <row r="319" spans="2:4" x14ac:dyDescent="0.2">
      <c r="B319" s="188" t="str">
        <f t="shared" si="14"/>
        <v/>
      </c>
      <c r="C319" s="188" t="str">
        <f t="shared" si="15"/>
        <v/>
      </c>
      <c r="D319" s="194" t="str">
        <f t="shared" si="13"/>
        <v/>
      </c>
    </row>
    <row r="320" spans="2:4" x14ac:dyDescent="0.2">
      <c r="B320" s="188" t="str">
        <f t="shared" si="14"/>
        <v/>
      </c>
      <c r="C320" s="188" t="str">
        <f t="shared" si="15"/>
        <v/>
      </c>
      <c r="D320" s="194" t="str">
        <f t="shared" si="13"/>
        <v/>
      </c>
    </row>
    <row r="321" spans="2:4" x14ac:dyDescent="0.2">
      <c r="B321" s="188" t="str">
        <f t="shared" si="14"/>
        <v/>
      </c>
      <c r="C321" s="188" t="str">
        <f t="shared" si="15"/>
        <v/>
      </c>
      <c r="D321" s="194" t="str">
        <f t="shared" si="13"/>
        <v/>
      </c>
    </row>
    <row r="322" spans="2:4" x14ac:dyDescent="0.2">
      <c r="B322" s="188" t="str">
        <f t="shared" si="14"/>
        <v/>
      </c>
      <c r="C322" s="188" t="str">
        <f t="shared" si="15"/>
        <v/>
      </c>
      <c r="D322" s="194" t="str">
        <f t="shared" si="13"/>
        <v/>
      </c>
    </row>
    <row r="323" spans="2:4" x14ac:dyDescent="0.2">
      <c r="B323" s="188" t="str">
        <f t="shared" si="14"/>
        <v/>
      </c>
      <c r="C323" s="188" t="str">
        <f t="shared" si="15"/>
        <v/>
      </c>
      <c r="D323" s="194" t="str">
        <f t="shared" si="13"/>
        <v/>
      </c>
    </row>
    <row r="324" spans="2:4" x14ac:dyDescent="0.2">
      <c r="B324" s="188" t="str">
        <f t="shared" si="14"/>
        <v/>
      </c>
      <c r="C324" s="188" t="str">
        <f t="shared" si="15"/>
        <v/>
      </c>
      <c r="D324" s="194" t="str">
        <f t="shared" ref="D324:D387" si="16">IF(E324="","",IF(MID(E324,1,1)="A",MID(E324,FIND(" ",E324,1)+3,2),MID(E324,FIND(" ",E324,1)+8,2)))</f>
        <v/>
      </c>
    </row>
    <row r="325" spans="2:4" x14ac:dyDescent="0.2">
      <c r="B325" s="188" t="str">
        <f t="shared" si="14"/>
        <v/>
      </c>
      <c r="C325" s="188" t="str">
        <f t="shared" si="15"/>
        <v/>
      </c>
      <c r="D325" s="194" t="str">
        <f t="shared" si="16"/>
        <v/>
      </c>
    </row>
    <row r="326" spans="2:4" x14ac:dyDescent="0.2">
      <c r="B326" s="188" t="str">
        <f t="shared" ref="B326:B389" si="17">IF(E326="","",IF(MID(E326,1,5)="AAXX ","SYNOP",MID(E326,1,5)))</f>
        <v/>
      </c>
      <c r="C326" s="188" t="str">
        <f t="shared" ref="C326:C389" si="18">IF(E326="","",IF(MID(E326,1,1)="A",MID(E326,FIND(" ",E326,1),3),MID(E326,FIND(" ",E326,1)+5,3)))</f>
        <v/>
      </c>
      <c r="D326" s="194" t="str">
        <f t="shared" si="16"/>
        <v/>
      </c>
    </row>
    <row r="327" spans="2:4" x14ac:dyDescent="0.2">
      <c r="B327" s="188" t="str">
        <f t="shared" si="17"/>
        <v/>
      </c>
      <c r="C327" s="188" t="str">
        <f t="shared" si="18"/>
        <v/>
      </c>
      <c r="D327" s="194" t="str">
        <f t="shared" si="16"/>
        <v/>
      </c>
    </row>
    <row r="328" spans="2:4" x14ac:dyDescent="0.2">
      <c r="B328" s="188" t="str">
        <f t="shared" si="17"/>
        <v/>
      </c>
      <c r="C328" s="188" t="str">
        <f t="shared" si="18"/>
        <v/>
      </c>
      <c r="D328" s="194" t="str">
        <f t="shared" si="16"/>
        <v/>
      </c>
    </row>
    <row r="329" spans="2:4" x14ac:dyDescent="0.2">
      <c r="B329" s="188" t="str">
        <f t="shared" si="17"/>
        <v/>
      </c>
      <c r="C329" s="188" t="str">
        <f t="shared" si="18"/>
        <v/>
      </c>
      <c r="D329" s="194" t="str">
        <f t="shared" si="16"/>
        <v/>
      </c>
    </row>
    <row r="330" spans="2:4" x14ac:dyDescent="0.2">
      <c r="B330" s="188" t="str">
        <f t="shared" si="17"/>
        <v/>
      </c>
      <c r="C330" s="188" t="str">
        <f t="shared" si="18"/>
        <v/>
      </c>
      <c r="D330" s="194" t="str">
        <f t="shared" si="16"/>
        <v/>
      </c>
    </row>
    <row r="331" spans="2:4" x14ac:dyDescent="0.2">
      <c r="B331" s="188" t="str">
        <f t="shared" si="17"/>
        <v/>
      </c>
      <c r="C331" s="188" t="str">
        <f t="shared" si="18"/>
        <v/>
      </c>
      <c r="D331" s="194" t="str">
        <f t="shared" si="16"/>
        <v/>
      </c>
    </row>
    <row r="332" spans="2:4" x14ac:dyDescent="0.2">
      <c r="B332" s="188" t="str">
        <f t="shared" si="17"/>
        <v/>
      </c>
      <c r="C332" s="188" t="str">
        <f t="shared" si="18"/>
        <v/>
      </c>
      <c r="D332" s="194" t="str">
        <f t="shared" si="16"/>
        <v/>
      </c>
    </row>
    <row r="333" spans="2:4" x14ac:dyDescent="0.2">
      <c r="B333" s="188" t="str">
        <f t="shared" si="17"/>
        <v/>
      </c>
      <c r="C333" s="188" t="str">
        <f t="shared" si="18"/>
        <v/>
      </c>
      <c r="D333" s="194" t="str">
        <f t="shared" si="16"/>
        <v/>
      </c>
    </row>
    <row r="334" spans="2:4" x14ac:dyDescent="0.2">
      <c r="B334" s="188" t="str">
        <f t="shared" si="17"/>
        <v/>
      </c>
      <c r="C334" s="188" t="str">
        <f t="shared" si="18"/>
        <v/>
      </c>
      <c r="D334" s="194" t="str">
        <f t="shared" si="16"/>
        <v/>
      </c>
    </row>
    <row r="335" spans="2:4" x14ac:dyDescent="0.2">
      <c r="B335" s="188" t="str">
        <f t="shared" si="17"/>
        <v/>
      </c>
      <c r="C335" s="188" t="str">
        <f t="shared" si="18"/>
        <v/>
      </c>
      <c r="D335" s="194" t="str">
        <f t="shared" si="16"/>
        <v/>
      </c>
    </row>
    <row r="336" spans="2:4" x14ac:dyDescent="0.2">
      <c r="B336" s="188" t="str">
        <f t="shared" si="17"/>
        <v/>
      </c>
      <c r="C336" s="188" t="str">
        <f t="shared" si="18"/>
        <v/>
      </c>
      <c r="D336" s="194" t="str">
        <f t="shared" si="16"/>
        <v/>
      </c>
    </row>
    <row r="337" spans="2:4" x14ac:dyDescent="0.2">
      <c r="B337" s="188" t="str">
        <f t="shared" si="17"/>
        <v/>
      </c>
      <c r="C337" s="188" t="str">
        <f t="shared" si="18"/>
        <v/>
      </c>
      <c r="D337" s="194" t="str">
        <f t="shared" si="16"/>
        <v/>
      </c>
    </row>
    <row r="338" spans="2:4" x14ac:dyDescent="0.2">
      <c r="B338" s="188" t="str">
        <f t="shared" si="17"/>
        <v/>
      </c>
      <c r="C338" s="188" t="str">
        <f t="shared" si="18"/>
        <v/>
      </c>
      <c r="D338" s="194" t="str">
        <f t="shared" si="16"/>
        <v/>
      </c>
    </row>
    <row r="339" spans="2:4" x14ac:dyDescent="0.2">
      <c r="B339" s="188" t="str">
        <f t="shared" si="17"/>
        <v/>
      </c>
      <c r="C339" s="188" t="str">
        <f t="shared" si="18"/>
        <v/>
      </c>
      <c r="D339" s="194" t="str">
        <f t="shared" si="16"/>
        <v/>
      </c>
    </row>
    <row r="340" spans="2:4" x14ac:dyDescent="0.2">
      <c r="B340" s="188" t="str">
        <f t="shared" si="17"/>
        <v/>
      </c>
      <c r="C340" s="188" t="str">
        <f t="shared" si="18"/>
        <v/>
      </c>
      <c r="D340" s="194" t="str">
        <f t="shared" si="16"/>
        <v/>
      </c>
    </row>
    <row r="341" spans="2:4" x14ac:dyDescent="0.2">
      <c r="B341" s="188" t="str">
        <f t="shared" si="17"/>
        <v/>
      </c>
      <c r="C341" s="188" t="str">
        <f t="shared" si="18"/>
        <v/>
      </c>
      <c r="D341" s="194" t="str">
        <f t="shared" si="16"/>
        <v/>
      </c>
    </row>
    <row r="342" spans="2:4" x14ac:dyDescent="0.2">
      <c r="B342" s="188" t="str">
        <f t="shared" si="17"/>
        <v/>
      </c>
      <c r="C342" s="188" t="str">
        <f t="shared" si="18"/>
        <v/>
      </c>
      <c r="D342" s="194" t="str">
        <f t="shared" si="16"/>
        <v/>
      </c>
    </row>
    <row r="343" spans="2:4" x14ac:dyDescent="0.2">
      <c r="B343" s="188" t="str">
        <f t="shared" si="17"/>
        <v/>
      </c>
      <c r="C343" s="188" t="str">
        <f t="shared" si="18"/>
        <v/>
      </c>
      <c r="D343" s="194" t="str">
        <f t="shared" si="16"/>
        <v/>
      </c>
    </row>
    <row r="344" spans="2:4" x14ac:dyDescent="0.2">
      <c r="B344" s="188" t="str">
        <f t="shared" si="17"/>
        <v/>
      </c>
      <c r="C344" s="188" t="str">
        <f t="shared" si="18"/>
        <v/>
      </c>
      <c r="D344" s="194" t="str">
        <f t="shared" si="16"/>
        <v/>
      </c>
    </row>
    <row r="345" spans="2:4" x14ac:dyDescent="0.2">
      <c r="B345" s="188" t="str">
        <f t="shared" si="17"/>
        <v/>
      </c>
      <c r="C345" s="188" t="str">
        <f t="shared" si="18"/>
        <v/>
      </c>
      <c r="D345" s="194" t="str">
        <f t="shared" si="16"/>
        <v/>
      </c>
    </row>
    <row r="346" spans="2:4" x14ac:dyDescent="0.2">
      <c r="B346" s="188" t="str">
        <f t="shared" si="17"/>
        <v/>
      </c>
      <c r="C346" s="188" t="str">
        <f t="shared" si="18"/>
        <v/>
      </c>
      <c r="D346" s="194" t="str">
        <f t="shared" si="16"/>
        <v/>
      </c>
    </row>
    <row r="347" spans="2:4" x14ac:dyDescent="0.2">
      <c r="B347" s="188" t="str">
        <f t="shared" si="17"/>
        <v/>
      </c>
      <c r="C347" s="188" t="str">
        <f t="shared" si="18"/>
        <v/>
      </c>
      <c r="D347" s="194" t="str">
        <f t="shared" si="16"/>
        <v/>
      </c>
    </row>
    <row r="348" spans="2:4" x14ac:dyDescent="0.2">
      <c r="B348" s="188" t="str">
        <f t="shared" si="17"/>
        <v/>
      </c>
      <c r="C348" s="188" t="str">
        <f t="shared" si="18"/>
        <v/>
      </c>
      <c r="D348" s="194" t="str">
        <f t="shared" si="16"/>
        <v/>
      </c>
    </row>
    <row r="349" spans="2:4" x14ac:dyDescent="0.2">
      <c r="B349" s="188" t="str">
        <f t="shared" si="17"/>
        <v/>
      </c>
      <c r="C349" s="188" t="str">
        <f t="shared" si="18"/>
        <v/>
      </c>
      <c r="D349" s="194" t="str">
        <f t="shared" si="16"/>
        <v/>
      </c>
    </row>
    <row r="350" spans="2:4" x14ac:dyDescent="0.2">
      <c r="B350" s="188" t="str">
        <f t="shared" si="17"/>
        <v/>
      </c>
      <c r="C350" s="188" t="str">
        <f t="shared" si="18"/>
        <v/>
      </c>
      <c r="D350" s="194" t="str">
        <f t="shared" si="16"/>
        <v/>
      </c>
    </row>
    <row r="351" spans="2:4" x14ac:dyDescent="0.2">
      <c r="B351" s="188" t="str">
        <f t="shared" si="17"/>
        <v/>
      </c>
      <c r="C351" s="188" t="str">
        <f t="shared" si="18"/>
        <v/>
      </c>
      <c r="D351" s="194" t="str">
        <f t="shared" si="16"/>
        <v/>
      </c>
    </row>
    <row r="352" spans="2:4" x14ac:dyDescent="0.2">
      <c r="B352" s="188" t="str">
        <f t="shared" si="17"/>
        <v/>
      </c>
      <c r="C352" s="188" t="str">
        <f t="shared" si="18"/>
        <v/>
      </c>
      <c r="D352" s="194" t="str">
        <f t="shared" si="16"/>
        <v/>
      </c>
    </row>
    <row r="353" spans="2:4" x14ac:dyDescent="0.2">
      <c r="B353" s="188" t="str">
        <f t="shared" si="17"/>
        <v/>
      </c>
      <c r="C353" s="188" t="str">
        <f t="shared" si="18"/>
        <v/>
      </c>
      <c r="D353" s="194" t="str">
        <f t="shared" si="16"/>
        <v/>
      </c>
    </row>
    <row r="354" spans="2:4" x14ac:dyDescent="0.2">
      <c r="B354" s="188" t="str">
        <f t="shared" si="17"/>
        <v/>
      </c>
      <c r="C354" s="188" t="str">
        <f t="shared" si="18"/>
        <v/>
      </c>
      <c r="D354" s="194" t="str">
        <f t="shared" si="16"/>
        <v/>
      </c>
    </row>
    <row r="355" spans="2:4" x14ac:dyDescent="0.2">
      <c r="B355" s="188" t="str">
        <f t="shared" si="17"/>
        <v/>
      </c>
      <c r="C355" s="188" t="str">
        <f t="shared" si="18"/>
        <v/>
      </c>
      <c r="D355" s="194" t="str">
        <f t="shared" si="16"/>
        <v/>
      </c>
    </row>
    <row r="356" spans="2:4" x14ac:dyDescent="0.2">
      <c r="B356" s="188" t="str">
        <f t="shared" si="17"/>
        <v/>
      </c>
      <c r="C356" s="188" t="str">
        <f t="shared" si="18"/>
        <v/>
      </c>
      <c r="D356" s="194" t="str">
        <f t="shared" si="16"/>
        <v/>
      </c>
    </row>
    <row r="357" spans="2:4" x14ac:dyDescent="0.2">
      <c r="B357" s="188" t="str">
        <f t="shared" si="17"/>
        <v/>
      </c>
      <c r="C357" s="188" t="str">
        <f t="shared" si="18"/>
        <v/>
      </c>
      <c r="D357" s="194" t="str">
        <f t="shared" si="16"/>
        <v/>
      </c>
    </row>
    <row r="358" spans="2:4" x14ac:dyDescent="0.2">
      <c r="B358" s="188" t="str">
        <f t="shared" si="17"/>
        <v/>
      </c>
      <c r="C358" s="188" t="str">
        <f t="shared" si="18"/>
        <v/>
      </c>
      <c r="D358" s="194" t="str">
        <f t="shared" si="16"/>
        <v/>
      </c>
    </row>
    <row r="359" spans="2:4" x14ac:dyDescent="0.2">
      <c r="B359" s="188" t="str">
        <f t="shared" si="17"/>
        <v/>
      </c>
      <c r="C359" s="188" t="str">
        <f t="shared" si="18"/>
        <v/>
      </c>
      <c r="D359" s="194" t="str">
        <f t="shared" si="16"/>
        <v/>
      </c>
    </row>
    <row r="360" spans="2:4" x14ac:dyDescent="0.2">
      <c r="B360" s="188" t="str">
        <f t="shared" si="17"/>
        <v/>
      </c>
      <c r="C360" s="188" t="str">
        <f t="shared" si="18"/>
        <v/>
      </c>
      <c r="D360" s="194" t="str">
        <f t="shared" si="16"/>
        <v/>
      </c>
    </row>
    <row r="361" spans="2:4" x14ac:dyDescent="0.2">
      <c r="B361" s="188" t="str">
        <f t="shared" si="17"/>
        <v/>
      </c>
      <c r="C361" s="188" t="str">
        <f t="shared" si="18"/>
        <v/>
      </c>
      <c r="D361" s="194" t="str">
        <f t="shared" si="16"/>
        <v/>
      </c>
    </row>
    <row r="362" spans="2:4" x14ac:dyDescent="0.2">
      <c r="B362" s="188" t="str">
        <f t="shared" si="17"/>
        <v/>
      </c>
      <c r="C362" s="188" t="str">
        <f t="shared" si="18"/>
        <v/>
      </c>
      <c r="D362" s="194" t="str">
        <f t="shared" si="16"/>
        <v/>
      </c>
    </row>
    <row r="363" spans="2:4" x14ac:dyDescent="0.2">
      <c r="B363" s="188" t="str">
        <f t="shared" si="17"/>
        <v/>
      </c>
      <c r="C363" s="188" t="str">
        <f t="shared" si="18"/>
        <v/>
      </c>
      <c r="D363" s="194" t="str">
        <f t="shared" si="16"/>
        <v/>
      </c>
    </row>
    <row r="364" spans="2:4" x14ac:dyDescent="0.2">
      <c r="B364" s="188" t="str">
        <f t="shared" si="17"/>
        <v/>
      </c>
      <c r="C364" s="188" t="str">
        <f t="shared" si="18"/>
        <v/>
      </c>
      <c r="D364" s="194" t="str">
        <f t="shared" si="16"/>
        <v/>
      </c>
    </row>
    <row r="365" spans="2:4" x14ac:dyDescent="0.2">
      <c r="B365" s="188" t="str">
        <f t="shared" si="17"/>
        <v/>
      </c>
      <c r="C365" s="188" t="str">
        <f t="shared" si="18"/>
        <v/>
      </c>
      <c r="D365" s="194" t="str">
        <f t="shared" si="16"/>
        <v/>
      </c>
    </row>
    <row r="366" spans="2:4" x14ac:dyDescent="0.2">
      <c r="B366" s="188" t="str">
        <f t="shared" si="17"/>
        <v/>
      </c>
      <c r="C366" s="188" t="str">
        <f t="shared" si="18"/>
        <v/>
      </c>
      <c r="D366" s="194" t="str">
        <f t="shared" si="16"/>
        <v/>
      </c>
    </row>
    <row r="367" spans="2:4" x14ac:dyDescent="0.2">
      <c r="B367" s="188" t="str">
        <f t="shared" si="17"/>
        <v/>
      </c>
      <c r="C367" s="188" t="str">
        <f t="shared" si="18"/>
        <v/>
      </c>
      <c r="D367" s="194" t="str">
        <f t="shared" si="16"/>
        <v/>
      </c>
    </row>
    <row r="368" spans="2:4" x14ac:dyDescent="0.2">
      <c r="B368" s="188" t="str">
        <f t="shared" si="17"/>
        <v/>
      </c>
      <c r="C368" s="188" t="str">
        <f t="shared" si="18"/>
        <v/>
      </c>
      <c r="D368" s="194" t="str">
        <f t="shared" si="16"/>
        <v/>
      </c>
    </row>
    <row r="369" spans="2:4" x14ac:dyDescent="0.2">
      <c r="B369" s="188" t="str">
        <f t="shared" si="17"/>
        <v/>
      </c>
      <c r="C369" s="188" t="str">
        <f t="shared" si="18"/>
        <v/>
      </c>
      <c r="D369" s="194" t="str">
        <f t="shared" si="16"/>
        <v/>
      </c>
    </row>
    <row r="370" spans="2:4" x14ac:dyDescent="0.2">
      <c r="B370" s="188" t="str">
        <f t="shared" si="17"/>
        <v/>
      </c>
      <c r="C370" s="188" t="str">
        <f t="shared" si="18"/>
        <v/>
      </c>
      <c r="D370" s="194" t="str">
        <f t="shared" si="16"/>
        <v/>
      </c>
    </row>
    <row r="371" spans="2:4" x14ac:dyDescent="0.2">
      <c r="B371" s="188" t="str">
        <f t="shared" si="17"/>
        <v/>
      </c>
      <c r="C371" s="188" t="str">
        <f t="shared" si="18"/>
        <v/>
      </c>
      <c r="D371" s="194" t="str">
        <f t="shared" si="16"/>
        <v/>
      </c>
    </row>
    <row r="372" spans="2:4" x14ac:dyDescent="0.2">
      <c r="B372" s="188" t="str">
        <f t="shared" si="17"/>
        <v/>
      </c>
      <c r="C372" s="188" t="str">
        <f t="shared" si="18"/>
        <v/>
      </c>
      <c r="D372" s="194" t="str">
        <f t="shared" si="16"/>
        <v/>
      </c>
    </row>
    <row r="373" spans="2:4" x14ac:dyDescent="0.2">
      <c r="B373" s="188" t="str">
        <f t="shared" si="17"/>
        <v/>
      </c>
      <c r="C373" s="188" t="str">
        <f t="shared" si="18"/>
        <v/>
      </c>
      <c r="D373" s="194" t="str">
        <f t="shared" si="16"/>
        <v/>
      </c>
    </row>
    <row r="374" spans="2:4" x14ac:dyDescent="0.2">
      <c r="B374" s="188" t="str">
        <f t="shared" si="17"/>
        <v/>
      </c>
      <c r="C374" s="188" t="str">
        <f t="shared" si="18"/>
        <v/>
      </c>
      <c r="D374" s="194" t="str">
        <f t="shared" si="16"/>
        <v/>
      </c>
    </row>
    <row r="375" spans="2:4" x14ac:dyDescent="0.2">
      <c r="B375" s="188" t="str">
        <f t="shared" si="17"/>
        <v/>
      </c>
      <c r="C375" s="188" t="str">
        <f t="shared" si="18"/>
        <v/>
      </c>
      <c r="D375" s="194" t="str">
        <f t="shared" si="16"/>
        <v/>
      </c>
    </row>
    <row r="376" spans="2:4" x14ac:dyDescent="0.2">
      <c r="B376" s="188" t="str">
        <f t="shared" si="17"/>
        <v/>
      </c>
      <c r="C376" s="188" t="str">
        <f t="shared" si="18"/>
        <v/>
      </c>
      <c r="D376" s="194" t="str">
        <f t="shared" si="16"/>
        <v/>
      </c>
    </row>
    <row r="377" spans="2:4" x14ac:dyDescent="0.2">
      <c r="B377" s="188" t="str">
        <f t="shared" si="17"/>
        <v/>
      </c>
      <c r="C377" s="188" t="str">
        <f t="shared" si="18"/>
        <v/>
      </c>
      <c r="D377" s="194" t="str">
        <f t="shared" si="16"/>
        <v/>
      </c>
    </row>
    <row r="378" spans="2:4" x14ac:dyDescent="0.2">
      <c r="B378" s="188" t="str">
        <f t="shared" si="17"/>
        <v/>
      </c>
      <c r="C378" s="188" t="str">
        <f t="shared" si="18"/>
        <v/>
      </c>
      <c r="D378" s="194" t="str">
        <f t="shared" si="16"/>
        <v/>
      </c>
    </row>
    <row r="379" spans="2:4" x14ac:dyDescent="0.2">
      <c r="B379" s="188" t="str">
        <f t="shared" si="17"/>
        <v/>
      </c>
      <c r="C379" s="188" t="str">
        <f t="shared" si="18"/>
        <v/>
      </c>
      <c r="D379" s="194" t="str">
        <f t="shared" si="16"/>
        <v/>
      </c>
    </row>
    <row r="380" spans="2:4" x14ac:dyDescent="0.2">
      <c r="B380" s="188" t="str">
        <f t="shared" si="17"/>
        <v/>
      </c>
      <c r="C380" s="188" t="str">
        <f t="shared" si="18"/>
        <v/>
      </c>
      <c r="D380" s="194" t="str">
        <f t="shared" si="16"/>
        <v/>
      </c>
    </row>
    <row r="381" spans="2:4" x14ac:dyDescent="0.2">
      <c r="B381" s="188" t="str">
        <f t="shared" si="17"/>
        <v/>
      </c>
      <c r="C381" s="188" t="str">
        <f t="shared" si="18"/>
        <v/>
      </c>
      <c r="D381" s="194" t="str">
        <f t="shared" si="16"/>
        <v/>
      </c>
    </row>
    <row r="382" spans="2:4" x14ac:dyDescent="0.2">
      <c r="B382" s="188" t="str">
        <f t="shared" si="17"/>
        <v/>
      </c>
      <c r="C382" s="188" t="str">
        <f t="shared" si="18"/>
        <v/>
      </c>
      <c r="D382" s="194" t="str">
        <f t="shared" si="16"/>
        <v/>
      </c>
    </row>
    <row r="383" spans="2:4" x14ac:dyDescent="0.2">
      <c r="B383" s="188" t="str">
        <f t="shared" si="17"/>
        <v/>
      </c>
      <c r="C383" s="188" t="str">
        <f t="shared" si="18"/>
        <v/>
      </c>
      <c r="D383" s="194" t="str">
        <f t="shared" si="16"/>
        <v/>
      </c>
    </row>
    <row r="384" spans="2:4" x14ac:dyDescent="0.2">
      <c r="B384" s="188" t="str">
        <f t="shared" si="17"/>
        <v/>
      </c>
      <c r="C384" s="188" t="str">
        <f t="shared" si="18"/>
        <v/>
      </c>
      <c r="D384" s="194" t="str">
        <f t="shared" si="16"/>
        <v/>
      </c>
    </row>
    <row r="385" spans="2:4" x14ac:dyDescent="0.2">
      <c r="B385" s="188" t="str">
        <f t="shared" si="17"/>
        <v/>
      </c>
      <c r="C385" s="188" t="str">
        <f t="shared" si="18"/>
        <v/>
      </c>
      <c r="D385" s="194" t="str">
        <f t="shared" si="16"/>
        <v/>
      </c>
    </row>
    <row r="386" spans="2:4" x14ac:dyDescent="0.2">
      <c r="B386" s="188" t="str">
        <f t="shared" si="17"/>
        <v/>
      </c>
      <c r="C386" s="188" t="str">
        <f t="shared" si="18"/>
        <v/>
      </c>
      <c r="D386" s="194" t="str">
        <f t="shared" si="16"/>
        <v/>
      </c>
    </row>
    <row r="387" spans="2:4" x14ac:dyDescent="0.2">
      <c r="B387" s="188" t="str">
        <f t="shared" si="17"/>
        <v/>
      </c>
      <c r="C387" s="188" t="str">
        <f t="shared" si="18"/>
        <v/>
      </c>
      <c r="D387" s="194" t="str">
        <f t="shared" si="16"/>
        <v/>
      </c>
    </row>
    <row r="388" spans="2:4" x14ac:dyDescent="0.2">
      <c r="B388" s="188" t="str">
        <f t="shared" si="17"/>
        <v/>
      </c>
      <c r="C388" s="188" t="str">
        <f t="shared" si="18"/>
        <v/>
      </c>
      <c r="D388" s="194" t="str">
        <f t="shared" ref="D388:D451" si="19">IF(E388="","",IF(MID(E388,1,1)="A",MID(E388,FIND(" ",E388,1)+3,2),MID(E388,FIND(" ",E388,1)+8,2)))</f>
        <v/>
      </c>
    </row>
    <row r="389" spans="2:4" x14ac:dyDescent="0.2">
      <c r="B389" s="188" t="str">
        <f t="shared" si="17"/>
        <v/>
      </c>
      <c r="C389" s="188" t="str">
        <f t="shared" si="18"/>
        <v/>
      </c>
      <c r="D389" s="194" t="str">
        <f t="shared" si="19"/>
        <v/>
      </c>
    </row>
    <row r="390" spans="2:4" x14ac:dyDescent="0.2">
      <c r="B390" s="188" t="str">
        <f t="shared" ref="B390:B453" si="20">IF(E390="","",IF(MID(E390,1,5)="AAXX ","SYNOP",MID(E390,1,5)))</f>
        <v/>
      </c>
      <c r="C390" s="188" t="str">
        <f t="shared" ref="C390:C453" si="21">IF(E390="","",IF(MID(E390,1,1)="A",MID(E390,FIND(" ",E390,1),3),MID(E390,FIND(" ",E390,1)+5,3)))</f>
        <v/>
      </c>
      <c r="D390" s="194" t="str">
        <f t="shared" si="19"/>
        <v/>
      </c>
    </row>
    <row r="391" spans="2:4" x14ac:dyDescent="0.2">
      <c r="B391" s="188" t="str">
        <f t="shared" si="20"/>
        <v/>
      </c>
      <c r="C391" s="188" t="str">
        <f t="shared" si="21"/>
        <v/>
      </c>
      <c r="D391" s="194" t="str">
        <f t="shared" si="19"/>
        <v/>
      </c>
    </row>
    <row r="392" spans="2:4" x14ac:dyDescent="0.2">
      <c r="B392" s="188" t="str">
        <f t="shared" si="20"/>
        <v/>
      </c>
      <c r="C392" s="188" t="str">
        <f t="shared" si="21"/>
        <v/>
      </c>
      <c r="D392" s="194" t="str">
        <f t="shared" si="19"/>
        <v/>
      </c>
    </row>
    <row r="393" spans="2:4" x14ac:dyDescent="0.2">
      <c r="B393" s="188" t="str">
        <f t="shared" si="20"/>
        <v/>
      </c>
      <c r="C393" s="188" t="str">
        <f t="shared" si="21"/>
        <v/>
      </c>
      <c r="D393" s="194" t="str">
        <f t="shared" si="19"/>
        <v/>
      </c>
    </row>
    <row r="394" spans="2:4" x14ac:dyDescent="0.2">
      <c r="B394" s="188" t="str">
        <f t="shared" si="20"/>
        <v/>
      </c>
      <c r="C394" s="188" t="str">
        <f t="shared" si="21"/>
        <v/>
      </c>
      <c r="D394" s="194" t="str">
        <f t="shared" si="19"/>
        <v/>
      </c>
    </row>
    <row r="395" spans="2:4" x14ac:dyDescent="0.2">
      <c r="B395" s="188" t="str">
        <f t="shared" si="20"/>
        <v/>
      </c>
      <c r="C395" s="188" t="str">
        <f t="shared" si="21"/>
        <v/>
      </c>
      <c r="D395" s="194" t="str">
        <f t="shared" si="19"/>
        <v/>
      </c>
    </row>
    <row r="396" spans="2:4" x14ac:dyDescent="0.2">
      <c r="B396" s="188" t="str">
        <f t="shared" si="20"/>
        <v/>
      </c>
      <c r="C396" s="188" t="str">
        <f t="shared" si="21"/>
        <v/>
      </c>
      <c r="D396" s="194" t="str">
        <f t="shared" si="19"/>
        <v/>
      </c>
    </row>
    <row r="397" spans="2:4" x14ac:dyDescent="0.2">
      <c r="B397" s="188" t="str">
        <f t="shared" si="20"/>
        <v/>
      </c>
      <c r="C397" s="188" t="str">
        <f t="shared" si="21"/>
        <v/>
      </c>
      <c r="D397" s="194" t="str">
        <f t="shared" si="19"/>
        <v/>
      </c>
    </row>
    <row r="398" spans="2:4" x14ac:dyDescent="0.2">
      <c r="B398" s="188" t="str">
        <f t="shared" si="20"/>
        <v/>
      </c>
      <c r="C398" s="188" t="str">
        <f t="shared" si="21"/>
        <v/>
      </c>
      <c r="D398" s="194" t="str">
        <f t="shared" si="19"/>
        <v/>
      </c>
    </row>
    <row r="399" spans="2:4" x14ac:dyDescent="0.2">
      <c r="B399" s="188" t="str">
        <f t="shared" si="20"/>
        <v/>
      </c>
      <c r="C399" s="188" t="str">
        <f t="shared" si="21"/>
        <v/>
      </c>
      <c r="D399" s="194" t="str">
        <f t="shared" si="19"/>
        <v/>
      </c>
    </row>
    <row r="400" spans="2:4" x14ac:dyDescent="0.2">
      <c r="B400" s="188" t="str">
        <f t="shared" si="20"/>
        <v/>
      </c>
      <c r="C400" s="188" t="str">
        <f t="shared" si="21"/>
        <v/>
      </c>
      <c r="D400" s="194" t="str">
        <f t="shared" si="19"/>
        <v/>
      </c>
    </row>
    <row r="401" spans="2:4" x14ac:dyDescent="0.2">
      <c r="B401" s="188" t="str">
        <f t="shared" si="20"/>
        <v/>
      </c>
      <c r="C401" s="188" t="str">
        <f t="shared" si="21"/>
        <v/>
      </c>
      <c r="D401" s="194" t="str">
        <f t="shared" si="19"/>
        <v/>
      </c>
    </row>
    <row r="402" spans="2:4" x14ac:dyDescent="0.2">
      <c r="B402" s="188" t="str">
        <f t="shared" si="20"/>
        <v/>
      </c>
      <c r="C402" s="188" t="str">
        <f t="shared" si="21"/>
        <v/>
      </c>
      <c r="D402" s="194" t="str">
        <f t="shared" si="19"/>
        <v/>
      </c>
    </row>
    <row r="403" spans="2:4" x14ac:dyDescent="0.2">
      <c r="B403" s="188" t="str">
        <f t="shared" si="20"/>
        <v/>
      </c>
      <c r="C403" s="188" t="str">
        <f t="shared" si="21"/>
        <v/>
      </c>
      <c r="D403" s="194" t="str">
        <f t="shared" si="19"/>
        <v/>
      </c>
    </row>
    <row r="404" spans="2:4" x14ac:dyDescent="0.2">
      <c r="B404" s="188" t="str">
        <f t="shared" si="20"/>
        <v/>
      </c>
      <c r="C404" s="188" t="str">
        <f t="shared" si="21"/>
        <v/>
      </c>
      <c r="D404" s="194" t="str">
        <f t="shared" si="19"/>
        <v/>
      </c>
    </row>
    <row r="405" spans="2:4" x14ac:dyDescent="0.2">
      <c r="B405" s="188" t="str">
        <f t="shared" si="20"/>
        <v/>
      </c>
      <c r="C405" s="188" t="str">
        <f t="shared" si="21"/>
        <v/>
      </c>
      <c r="D405" s="194" t="str">
        <f t="shared" si="19"/>
        <v/>
      </c>
    </row>
    <row r="406" spans="2:4" x14ac:dyDescent="0.2">
      <c r="B406" s="188" t="str">
        <f t="shared" si="20"/>
        <v/>
      </c>
      <c r="C406" s="188" t="str">
        <f t="shared" si="21"/>
        <v/>
      </c>
      <c r="D406" s="194" t="str">
        <f t="shared" si="19"/>
        <v/>
      </c>
    </row>
    <row r="407" spans="2:4" x14ac:dyDescent="0.2">
      <c r="B407" s="188" t="str">
        <f t="shared" si="20"/>
        <v/>
      </c>
      <c r="C407" s="188" t="str">
        <f t="shared" si="21"/>
        <v/>
      </c>
      <c r="D407" s="194" t="str">
        <f t="shared" si="19"/>
        <v/>
      </c>
    </row>
    <row r="408" spans="2:4" x14ac:dyDescent="0.2">
      <c r="B408" s="188" t="str">
        <f t="shared" si="20"/>
        <v/>
      </c>
      <c r="C408" s="188" t="str">
        <f t="shared" si="21"/>
        <v/>
      </c>
      <c r="D408" s="194" t="str">
        <f t="shared" si="19"/>
        <v/>
      </c>
    </row>
    <row r="409" spans="2:4" x14ac:dyDescent="0.2">
      <c r="B409" s="188" t="str">
        <f t="shared" si="20"/>
        <v/>
      </c>
      <c r="C409" s="188" t="str">
        <f t="shared" si="21"/>
        <v/>
      </c>
      <c r="D409" s="194" t="str">
        <f t="shared" si="19"/>
        <v/>
      </c>
    </row>
    <row r="410" spans="2:4" x14ac:dyDescent="0.2">
      <c r="B410" s="188" t="str">
        <f t="shared" si="20"/>
        <v/>
      </c>
      <c r="C410" s="188" t="str">
        <f t="shared" si="21"/>
        <v/>
      </c>
      <c r="D410" s="194" t="str">
        <f t="shared" si="19"/>
        <v/>
      </c>
    </row>
    <row r="411" spans="2:4" x14ac:dyDescent="0.2">
      <c r="B411" s="188" t="str">
        <f t="shared" si="20"/>
        <v/>
      </c>
      <c r="C411" s="188" t="str">
        <f t="shared" si="21"/>
        <v/>
      </c>
      <c r="D411" s="194" t="str">
        <f t="shared" si="19"/>
        <v/>
      </c>
    </row>
    <row r="412" spans="2:4" x14ac:dyDescent="0.2">
      <c r="B412" s="188" t="str">
        <f t="shared" si="20"/>
        <v/>
      </c>
      <c r="C412" s="188" t="str">
        <f t="shared" si="21"/>
        <v/>
      </c>
      <c r="D412" s="194" t="str">
        <f t="shared" si="19"/>
        <v/>
      </c>
    </row>
    <row r="413" spans="2:4" x14ac:dyDescent="0.2">
      <c r="B413" s="188" t="str">
        <f t="shared" si="20"/>
        <v/>
      </c>
      <c r="C413" s="188" t="str">
        <f t="shared" si="21"/>
        <v/>
      </c>
      <c r="D413" s="194" t="str">
        <f t="shared" si="19"/>
        <v/>
      </c>
    </row>
    <row r="414" spans="2:4" x14ac:dyDescent="0.2">
      <c r="B414" s="188" t="str">
        <f t="shared" si="20"/>
        <v/>
      </c>
      <c r="C414" s="188" t="str">
        <f t="shared" si="21"/>
        <v/>
      </c>
      <c r="D414" s="194" t="str">
        <f t="shared" si="19"/>
        <v/>
      </c>
    </row>
    <row r="415" spans="2:4" x14ac:dyDescent="0.2">
      <c r="B415" s="188" t="str">
        <f t="shared" si="20"/>
        <v/>
      </c>
      <c r="C415" s="188" t="str">
        <f t="shared" si="21"/>
        <v/>
      </c>
      <c r="D415" s="194" t="str">
        <f t="shared" si="19"/>
        <v/>
      </c>
    </row>
    <row r="416" spans="2:4" x14ac:dyDescent="0.2">
      <c r="B416" s="188" t="str">
        <f t="shared" si="20"/>
        <v/>
      </c>
      <c r="C416" s="188" t="str">
        <f t="shared" si="21"/>
        <v/>
      </c>
      <c r="D416" s="194" t="str">
        <f t="shared" si="19"/>
        <v/>
      </c>
    </row>
    <row r="417" spans="2:4" x14ac:dyDescent="0.2">
      <c r="B417" s="188" t="str">
        <f t="shared" si="20"/>
        <v/>
      </c>
      <c r="C417" s="188" t="str">
        <f t="shared" si="21"/>
        <v/>
      </c>
      <c r="D417" s="194" t="str">
        <f t="shared" si="19"/>
        <v/>
      </c>
    </row>
    <row r="418" spans="2:4" x14ac:dyDescent="0.2">
      <c r="B418" s="188" t="str">
        <f t="shared" si="20"/>
        <v/>
      </c>
      <c r="C418" s="188" t="str">
        <f t="shared" si="21"/>
        <v/>
      </c>
      <c r="D418" s="194" t="str">
        <f t="shared" si="19"/>
        <v/>
      </c>
    </row>
    <row r="419" spans="2:4" x14ac:dyDescent="0.2">
      <c r="B419" s="188" t="str">
        <f t="shared" si="20"/>
        <v/>
      </c>
      <c r="C419" s="188" t="str">
        <f t="shared" si="21"/>
        <v/>
      </c>
      <c r="D419" s="194" t="str">
        <f t="shared" si="19"/>
        <v/>
      </c>
    </row>
    <row r="420" spans="2:4" x14ac:dyDescent="0.2">
      <c r="B420" s="188" t="str">
        <f t="shared" si="20"/>
        <v/>
      </c>
      <c r="C420" s="188" t="str">
        <f t="shared" si="21"/>
        <v/>
      </c>
      <c r="D420" s="194" t="str">
        <f t="shared" si="19"/>
        <v/>
      </c>
    </row>
    <row r="421" spans="2:4" x14ac:dyDescent="0.2">
      <c r="B421" s="188" t="str">
        <f t="shared" si="20"/>
        <v/>
      </c>
      <c r="C421" s="188" t="str">
        <f t="shared" si="21"/>
        <v/>
      </c>
      <c r="D421" s="194" t="str">
        <f t="shared" si="19"/>
        <v/>
      </c>
    </row>
    <row r="422" spans="2:4" x14ac:dyDescent="0.2">
      <c r="B422" s="188" t="str">
        <f t="shared" si="20"/>
        <v/>
      </c>
      <c r="C422" s="188" t="str">
        <f t="shared" si="21"/>
        <v/>
      </c>
      <c r="D422" s="194" t="str">
        <f t="shared" si="19"/>
        <v/>
      </c>
    </row>
    <row r="423" spans="2:4" x14ac:dyDescent="0.2">
      <c r="B423" s="188" t="str">
        <f t="shared" si="20"/>
        <v/>
      </c>
      <c r="C423" s="188" t="str">
        <f t="shared" si="21"/>
        <v/>
      </c>
      <c r="D423" s="194" t="str">
        <f t="shared" si="19"/>
        <v/>
      </c>
    </row>
    <row r="424" spans="2:4" x14ac:dyDescent="0.2">
      <c r="B424" s="188" t="str">
        <f t="shared" si="20"/>
        <v/>
      </c>
      <c r="C424" s="188" t="str">
        <f t="shared" si="21"/>
        <v/>
      </c>
      <c r="D424" s="194" t="str">
        <f t="shared" si="19"/>
        <v/>
      </c>
    </row>
    <row r="425" spans="2:4" x14ac:dyDescent="0.2">
      <c r="B425" s="188" t="str">
        <f t="shared" si="20"/>
        <v/>
      </c>
      <c r="C425" s="188" t="str">
        <f t="shared" si="21"/>
        <v/>
      </c>
      <c r="D425" s="194" t="str">
        <f t="shared" si="19"/>
        <v/>
      </c>
    </row>
    <row r="426" spans="2:4" x14ac:dyDescent="0.2">
      <c r="B426" s="188" t="str">
        <f t="shared" si="20"/>
        <v/>
      </c>
      <c r="C426" s="188" t="str">
        <f t="shared" si="21"/>
        <v/>
      </c>
      <c r="D426" s="194" t="str">
        <f t="shared" si="19"/>
        <v/>
      </c>
    </row>
    <row r="427" spans="2:4" x14ac:dyDescent="0.2">
      <c r="B427" s="188" t="str">
        <f t="shared" si="20"/>
        <v/>
      </c>
      <c r="C427" s="188" t="str">
        <f t="shared" si="21"/>
        <v/>
      </c>
      <c r="D427" s="194" t="str">
        <f t="shared" si="19"/>
        <v/>
      </c>
    </row>
    <row r="428" spans="2:4" x14ac:dyDescent="0.2">
      <c r="B428" s="188" t="str">
        <f t="shared" si="20"/>
        <v/>
      </c>
      <c r="C428" s="188" t="str">
        <f t="shared" si="21"/>
        <v/>
      </c>
      <c r="D428" s="194" t="str">
        <f t="shared" si="19"/>
        <v/>
      </c>
    </row>
    <row r="429" spans="2:4" x14ac:dyDescent="0.2">
      <c r="B429" s="188" t="str">
        <f t="shared" si="20"/>
        <v/>
      </c>
      <c r="C429" s="188" t="str">
        <f t="shared" si="21"/>
        <v/>
      </c>
      <c r="D429" s="194" t="str">
        <f t="shared" si="19"/>
        <v/>
      </c>
    </row>
    <row r="430" spans="2:4" x14ac:dyDescent="0.2">
      <c r="B430" s="188" t="str">
        <f t="shared" si="20"/>
        <v/>
      </c>
      <c r="C430" s="188" t="str">
        <f t="shared" si="21"/>
        <v/>
      </c>
      <c r="D430" s="194" t="str">
        <f t="shared" si="19"/>
        <v/>
      </c>
    </row>
    <row r="431" spans="2:4" x14ac:dyDescent="0.2">
      <c r="B431" s="188" t="str">
        <f t="shared" si="20"/>
        <v/>
      </c>
      <c r="C431" s="188" t="str">
        <f t="shared" si="21"/>
        <v/>
      </c>
      <c r="D431" s="194" t="str">
        <f t="shared" si="19"/>
        <v/>
      </c>
    </row>
    <row r="432" spans="2:4" x14ac:dyDescent="0.2">
      <c r="B432" s="188" t="str">
        <f t="shared" si="20"/>
        <v/>
      </c>
      <c r="C432" s="188" t="str">
        <f t="shared" si="21"/>
        <v/>
      </c>
      <c r="D432" s="194" t="str">
        <f t="shared" si="19"/>
        <v/>
      </c>
    </row>
    <row r="433" spans="2:4" x14ac:dyDescent="0.2">
      <c r="B433" s="188" t="str">
        <f t="shared" si="20"/>
        <v/>
      </c>
      <c r="C433" s="188" t="str">
        <f t="shared" si="21"/>
        <v/>
      </c>
      <c r="D433" s="194" t="str">
        <f t="shared" si="19"/>
        <v/>
      </c>
    </row>
    <row r="434" spans="2:4" x14ac:dyDescent="0.2">
      <c r="B434" s="188" t="str">
        <f t="shared" si="20"/>
        <v/>
      </c>
      <c r="C434" s="188" t="str">
        <f t="shared" si="21"/>
        <v/>
      </c>
      <c r="D434" s="194" t="str">
        <f t="shared" si="19"/>
        <v/>
      </c>
    </row>
    <row r="435" spans="2:4" x14ac:dyDescent="0.2">
      <c r="B435" s="188" t="str">
        <f t="shared" si="20"/>
        <v/>
      </c>
      <c r="C435" s="188" t="str">
        <f t="shared" si="21"/>
        <v/>
      </c>
      <c r="D435" s="194" t="str">
        <f t="shared" si="19"/>
        <v/>
      </c>
    </row>
    <row r="436" spans="2:4" x14ac:dyDescent="0.2">
      <c r="B436" s="188" t="str">
        <f t="shared" si="20"/>
        <v/>
      </c>
      <c r="C436" s="188" t="str">
        <f t="shared" si="21"/>
        <v/>
      </c>
      <c r="D436" s="194" t="str">
        <f t="shared" si="19"/>
        <v/>
      </c>
    </row>
    <row r="437" spans="2:4" x14ac:dyDescent="0.2">
      <c r="B437" s="188" t="str">
        <f t="shared" si="20"/>
        <v/>
      </c>
      <c r="C437" s="188" t="str">
        <f t="shared" si="21"/>
        <v/>
      </c>
      <c r="D437" s="194" t="str">
        <f t="shared" si="19"/>
        <v/>
      </c>
    </row>
    <row r="438" spans="2:4" x14ac:dyDescent="0.2">
      <c r="B438" s="188" t="str">
        <f t="shared" si="20"/>
        <v/>
      </c>
      <c r="C438" s="188" t="str">
        <f t="shared" si="21"/>
        <v/>
      </c>
      <c r="D438" s="194" t="str">
        <f t="shared" si="19"/>
        <v/>
      </c>
    </row>
    <row r="439" spans="2:4" x14ac:dyDescent="0.2">
      <c r="B439" s="188" t="str">
        <f t="shared" si="20"/>
        <v/>
      </c>
      <c r="C439" s="188" t="str">
        <f t="shared" si="21"/>
        <v/>
      </c>
      <c r="D439" s="194" t="str">
        <f t="shared" si="19"/>
        <v/>
      </c>
    </row>
    <row r="440" spans="2:4" x14ac:dyDescent="0.2">
      <c r="B440" s="188" t="str">
        <f t="shared" si="20"/>
        <v/>
      </c>
      <c r="C440" s="188" t="str">
        <f t="shared" si="21"/>
        <v/>
      </c>
      <c r="D440" s="194" t="str">
        <f t="shared" si="19"/>
        <v/>
      </c>
    </row>
    <row r="441" spans="2:4" x14ac:dyDescent="0.2">
      <c r="B441" s="188" t="str">
        <f t="shared" si="20"/>
        <v/>
      </c>
      <c r="C441" s="188" t="str">
        <f t="shared" si="21"/>
        <v/>
      </c>
      <c r="D441" s="194" t="str">
        <f t="shared" si="19"/>
        <v/>
      </c>
    </row>
    <row r="442" spans="2:4" x14ac:dyDescent="0.2">
      <c r="B442" s="188" t="str">
        <f t="shared" si="20"/>
        <v/>
      </c>
      <c r="C442" s="188" t="str">
        <f t="shared" si="21"/>
        <v/>
      </c>
      <c r="D442" s="194" t="str">
        <f t="shared" si="19"/>
        <v/>
      </c>
    </row>
    <row r="443" spans="2:4" x14ac:dyDescent="0.2">
      <c r="B443" s="188" t="str">
        <f t="shared" si="20"/>
        <v/>
      </c>
      <c r="C443" s="188" t="str">
        <f t="shared" si="21"/>
        <v/>
      </c>
      <c r="D443" s="194" t="str">
        <f t="shared" si="19"/>
        <v/>
      </c>
    </row>
    <row r="444" spans="2:4" x14ac:dyDescent="0.2">
      <c r="B444" s="188" t="str">
        <f t="shared" si="20"/>
        <v/>
      </c>
      <c r="C444" s="188" t="str">
        <f t="shared" si="21"/>
        <v/>
      </c>
      <c r="D444" s="194" t="str">
        <f t="shared" si="19"/>
        <v/>
      </c>
    </row>
    <row r="445" spans="2:4" x14ac:dyDescent="0.2">
      <c r="B445" s="188" t="str">
        <f t="shared" si="20"/>
        <v/>
      </c>
      <c r="C445" s="188" t="str">
        <f t="shared" si="21"/>
        <v/>
      </c>
      <c r="D445" s="194" t="str">
        <f t="shared" si="19"/>
        <v/>
      </c>
    </row>
    <row r="446" spans="2:4" x14ac:dyDescent="0.2">
      <c r="B446" s="188" t="str">
        <f t="shared" si="20"/>
        <v/>
      </c>
      <c r="C446" s="188" t="str">
        <f t="shared" si="21"/>
        <v/>
      </c>
      <c r="D446" s="194" t="str">
        <f t="shared" si="19"/>
        <v/>
      </c>
    </row>
    <row r="447" spans="2:4" x14ac:dyDescent="0.2">
      <c r="B447" s="188" t="str">
        <f t="shared" si="20"/>
        <v/>
      </c>
      <c r="C447" s="188" t="str">
        <f t="shared" si="21"/>
        <v/>
      </c>
      <c r="D447" s="194" t="str">
        <f t="shared" si="19"/>
        <v/>
      </c>
    </row>
    <row r="448" spans="2:4" x14ac:dyDescent="0.2">
      <c r="B448" s="188" t="str">
        <f t="shared" si="20"/>
        <v/>
      </c>
      <c r="C448" s="188" t="str">
        <f t="shared" si="21"/>
        <v/>
      </c>
      <c r="D448" s="194" t="str">
        <f t="shared" si="19"/>
        <v/>
      </c>
    </row>
    <row r="449" spans="2:4" x14ac:dyDescent="0.2">
      <c r="B449" s="188" t="str">
        <f t="shared" si="20"/>
        <v/>
      </c>
      <c r="C449" s="188" t="str">
        <f t="shared" si="21"/>
        <v/>
      </c>
      <c r="D449" s="194" t="str">
        <f t="shared" si="19"/>
        <v/>
      </c>
    </row>
    <row r="450" spans="2:4" x14ac:dyDescent="0.2">
      <c r="B450" s="188" t="str">
        <f t="shared" si="20"/>
        <v/>
      </c>
      <c r="C450" s="188" t="str">
        <f t="shared" si="21"/>
        <v/>
      </c>
      <c r="D450" s="194" t="str">
        <f t="shared" si="19"/>
        <v/>
      </c>
    </row>
    <row r="451" spans="2:4" x14ac:dyDescent="0.2">
      <c r="B451" s="188" t="str">
        <f t="shared" si="20"/>
        <v/>
      </c>
      <c r="C451" s="188" t="str">
        <f t="shared" si="21"/>
        <v/>
      </c>
      <c r="D451" s="194" t="str">
        <f t="shared" si="19"/>
        <v/>
      </c>
    </row>
    <row r="452" spans="2:4" x14ac:dyDescent="0.2">
      <c r="B452" s="188" t="str">
        <f t="shared" si="20"/>
        <v/>
      </c>
      <c r="C452" s="188" t="str">
        <f t="shared" si="21"/>
        <v/>
      </c>
      <c r="D452" s="194" t="str">
        <f t="shared" ref="D452:D515" si="22">IF(E452="","",IF(MID(E452,1,1)="A",MID(E452,FIND(" ",E452,1)+3,2),MID(E452,FIND(" ",E452,1)+8,2)))</f>
        <v/>
      </c>
    </row>
    <row r="453" spans="2:4" x14ac:dyDescent="0.2">
      <c r="B453" s="188" t="str">
        <f t="shared" si="20"/>
        <v/>
      </c>
      <c r="C453" s="188" t="str">
        <f t="shared" si="21"/>
        <v/>
      </c>
      <c r="D453" s="194" t="str">
        <f t="shared" si="22"/>
        <v/>
      </c>
    </row>
    <row r="454" spans="2:4" x14ac:dyDescent="0.2">
      <c r="B454" s="188" t="str">
        <f t="shared" ref="B454:B517" si="23">IF(E454="","",IF(MID(E454,1,5)="AAXX ","SYNOP",MID(E454,1,5)))</f>
        <v/>
      </c>
      <c r="C454" s="188" t="str">
        <f t="shared" ref="C454:C517" si="24">IF(E454="","",IF(MID(E454,1,1)="A",MID(E454,FIND(" ",E454,1),3),MID(E454,FIND(" ",E454,1)+5,3)))</f>
        <v/>
      </c>
      <c r="D454" s="194" t="str">
        <f t="shared" si="22"/>
        <v/>
      </c>
    </row>
    <row r="455" spans="2:4" x14ac:dyDescent="0.2">
      <c r="B455" s="188" t="str">
        <f t="shared" si="23"/>
        <v/>
      </c>
      <c r="C455" s="188" t="str">
        <f t="shared" si="24"/>
        <v/>
      </c>
      <c r="D455" s="194" t="str">
        <f t="shared" si="22"/>
        <v/>
      </c>
    </row>
    <row r="456" spans="2:4" x14ac:dyDescent="0.2">
      <c r="B456" s="188" t="str">
        <f t="shared" si="23"/>
        <v/>
      </c>
      <c r="C456" s="188" t="str">
        <f t="shared" si="24"/>
        <v/>
      </c>
      <c r="D456" s="194" t="str">
        <f t="shared" si="22"/>
        <v/>
      </c>
    </row>
    <row r="457" spans="2:4" x14ac:dyDescent="0.2">
      <c r="B457" s="188" t="str">
        <f t="shared" si="23"/>
        <v/>
      </c>
      <c r="C457" s="188" t="str">
        <f t="shared" si="24"/>
        <v/>
      </c>
      <c r="D457" s="194" t="str">
        <f t="shared" si="22"/>
        <v/>
      </c>
    </row>
    <row r="458" spans="2:4" x14ac:dyDescent="0.2">
      <c r="B458" s="188" t="str">
        <f t="shared" si="23"/>
        <v/>
      </c>
      <c r="C458" s="188" t="str">
        <f t="shared" si="24"/>
        <v/>
      </c>
      <c r="D458" s="194" t="str">
        <f t="shared" si="22"/>
        <v/>
      </c>
    </row>
    <row r="459" spans="2:4" x14ac:dyDescent="0.2">
      <c r="B459" s="188" t="str">
        <f t="shared" si="23"/>
        <v/>
      </c>
      <c r="C459" s="188" t="str">
        <f t="shared" si="24"/>
        <v/>
      </c>
      <c r="D459" s="194" t="str">
        <f t="shared" si="22"/>
        <v/>
      </c>
    </row>
    <row r="460" spans="2:4" x14ac:dyDescent="0.2">
      <c r="B460" s="188" t="str">
        <f t="shared" si="23"/>
        <v/>
      </c>
      <c r="C460" s="188" t="str">
        <f t="shared" si="24"/>
        <v/>
      </c>
      <c r="D460" s="194" t="str">
        <f t="shared" si="22"/>
        <v/>
      </c>
    </row>
    <row r="461" spans="2:4" x14ac:dyDescent="0.2">
      <c r="B461" s="188" t="str">
        <f t="shared" si="23"/>
        <v/>
      </c>
      <c r="C461" s="188" t="str">
        <f t="shared" si="24"/>
        <v/>
      </c>
      <c r="D461" s="194" t="str">
        <f t="shared" si="22"/>
        <v/>
      </c>
    </row>
    <row r="462" spans="2:4" x14ac:dyDescent="0.2">
      <c r="B462" s="188" t="str">
        <f t="shared" si="23"/>
        <v/>
      </c>
      <c r="C462" s="188" t="str">
        <f t="shared" si="24"/>
        <v/>
      </c>
      <c r="D462" s="194" t="str">
        <f t="shared" si="22"/>
        <v/>
      </c>
    </row>
    <row r="463" spans="2:4" x14ac:dyDescent="0.2">
      <c r="B463" s="188" t="str">
        <f t="shared" si="23"/>
        <v/>
      </c>
      <c r="C463" s="188" t="str">
        <f t="shared" si="24"/>
        <v/>
      </c>
      <c r="D463" s="194" t="str">
        <f t="shared" si="22"/>
        <v/>
      </c>
    </row>
    <row r="464" spans="2:4" x14ac:dyDescent="0.2">
      <c r="B464" s="188" t="str">
        <f t="shared" si="23"/>
        <v/>
      </c>
      <c r="C464" s="188" t="str">
        <f t="shared" si="24"/>
        <v/>
      </c>
      <c r="D464" s="194" t="str">
        <f t="shared" si="22"/>
        <v/>
      </c>
    </row>
    <row r="465" spans="2:4" x14ac:dyDescent="0.2">
      <c r="B465" s="188" t="str">
        <f t="shared" si="23"/>
        <v/>
      </c>
      <c r="C465" s="188" t="str">
        <f t="shared" si="24"/>
        <v/>
      </c>
      <c r="D465" s="194" t="str">
        <f t="shared" si="22"/>
        <v/>
      </c>
    </row>
    <row r="466" spans="2:4" x14ac:dyDescent="0.2">
      <c r="B466" s="188" t="str">
        <f t="shared" si="23"/>
        <v/>
      </c>
      <c r="C466" s="188" t="str">
        <f t="shared" si="24"/>
        <v/>
      </c>
      <c r="D466" s="194" t="str">
        <f t="shared" si="22"/>
        <v/>
      </c>
    </row>
    <row r="467" spans="2:4" x14ac:dyDescent="0.2">
      <c r="B467" s="188" t="str">
        <f t="shared" si="23"/>
        <v/>
      </c>
      <c r="C467" s="188" t="str">
        <f t="shared" si="24"/>
        <v/>
      </c>
      <c r="D467" s="194" t="str">
        <f t="shared" si="22"/>
        <v/>
      </c>
    </row>
    <row r="468" spans="2:4" x14ac:dyDescent="0.2">
      <c r="B468" s="188" t="str">
        <f t="shared" si="23"/>
        <v/>
      </c>
      <c r="C468" s="188" t="str">
        <f t="shared" si="24"/>
        <v/>
      </c>
      <c r="D468" s="194" t="str">
        <f t="shared" si="22"/>
        <v/>
      </c>
    </row>
    <row r="469" spans="2:4" x14ac:dyDescent="0.2">
      <c r="B469" s="188" t="str">
        <f t="shared" si="23"/>
        <v/>
      </c>
      <c r="C469" s="188" t="str">
        <f t="shared" si="24"/>
        <v/>
      </c>
      <c r="D469" s="194" t="str">
        <f t="shared" si="22"/>
        <v/>
      </c>
    </row>
    <row r="470" spans="2:4" x14ac:dyDescent="0.2">
      <c r="B470" s="188" t="str">
        <f t="shared" si="23"/>
        <v/>
      </c>
      <c r="C470" s="188" t="str">
        <f t="shared" si="24"/>
        <v/>
      </c>
      <c r="D470" s="194" t="str">
        <f t="shared" si="22"/>
        <v/>
      </c>
    </row>
    <row r="471" spans="2:4" x14ac:dyDescent="0.2">
      <c r="B471" s="188" t="str">
        <f t="shared" si="23"/>
        <v/>
      </c>
      <c r="C471" s="188" t="str">
        <f t="shared" si="24"/>
        <v/>
      </c>
      <c r="D471" s="194" t="str">
        <f t="shared" si="22"/>
        <v/>
      </c>
    </row>
    <row r="472" spans="2:4" x14ac:dyDescent="0.2">
      <c r="B472" s="188" t="str">
        <f t="shared" si="23"/>
        <v/>
      </c>
      <c r="C472" s="188" t="str">
        <f t="shared" si="24"/>
        <v/>
      </c>
      <c r="D472" s="194" t="str">
        <f t="shared" si="22"/>
        <v/>
      </c>
    </row>
    <row r="473" spans="2:4" x14ac:dyDescent="0.2">
      <c r="B473" s="188" t="str">
        <f t="shared" si="23"/>
        <v/>
      </c>
      <c r="C473" s="188" t="str">
        <f t="shared" si="24"/>
        <v/>
      </c>
      <c r="D473" s="194" t="str">
        <f t="shared" si="22"/>
        <v/>
      </c>
    </row>
    <row r="474" spans="2:4" x14ac:dyDescent="0.2">
      <c r="B474" s="188" t="str">
        <f t="shared" si="23"/>
        <v/>
      </c>
      <c r="C474" s="188" t="str">
        <f t="shared" si="24"/>
        <v/>
      </c>
      <c r="D474" s="194" t="str">
        <f t="shared" si="22"/>
        <v/>
      </c>
    </row>
    <row r="475" spans="2:4" x14ac:dyDescent="0.2">
      <c r="B475" s="188" t="str">
        <f t="shared" si="23"/>
        <v/>
      </c>
      <c r="C475" s="188" t="str">
        <f t="shared" si="24"/>
        <v/>
      </c>
      <c r="D475" s="194" t="str">
        <f t="shared" si="22"/>
        <v/>
      </c>
    </row>
    <row r="476" spans="2:4" x14ac:dyDescent="0.2">
      <c r="B476" s="188" t="str">
        <f t="shared" si="23"/>
        <v/>
      </c>
      <c r="C476" s="188" t="str">
        <f t="shared" si="24"/>
        <v/>
      </c>
      <c r="D476" s="194" t="str">
        <f t="shared" si="22"/>
        <v/>
      </c>
    </row>
    <row r="477" spans="2:4" x14ac:dyDescent="0.2">
      <c r="B477" s="188" t="str">
        <f t="shared" si="23"/>
        <v/>
      </c>
      <c r="C477" s="188" t="str">
        <f t="shared" si="24"/>
        <v/>
      </c>
      <c r="D477" s="194" t="str">
        <f t="shared" si="22"/>
        <v/>
      </c>
    </row>
    <row r="478" spans="2:4" x14ac:dyDescent="0.2">
      <c r="B478" s="188" t="str">
        <f t="shared" si="23"/>
        <v/>
      </c>
      <c r="C478" s="188" t="str">
        <f t="shared" si="24"/>
        <v/>
      </c>
      <c r="D478" s="194" t="str">
        <f t="shared" si="22"/>
        <v/>
      </c>
    </row>
    <row r="479" spans="2:4" x14ac:dyDescent="0.2">
      <c r="B479" s="188" t="str">
        <f t="shared" si="23"/>
        <v/>
      </c>
      <c r="C479" s="188" t="str">
        <f t="shared" si="24"/>
        <v/>
      </c>
      <c r="D479" s="194" t="str">
        <f t="shared" si="22"/>
        <v/>
      </c>
    </row>
    <row r="480" spans="2:4" x14ac:dyDescent="0.2">
      <c r="B480" s="188" t="str">
        <f t="shared" si="23"/>
        <v/>
      </c>
      <c r="C480" s="188" t="str">
        <f t="shared" si="24"/>
        <v/>
      </c>
      <c r="D480" s="194" t="str">
        <f t="shared" si="22"/>
        <v/>
      </c>
    </row>
    <row r="481" spans="2:4" x14ac:dyDescent="0.2">
      <c r="B481" s="188" t="str">
        <f t="shared" si="23"/>
        <v/>
      </c>
      <c r="C481" s="188" t="str">
        <f t="shared" si="24"/>
        <v/>
      </c>
      <c r="D481" s="194" t="str">
        <f t="shared" si="22"/>
        <v/>
      </c>
    </row>
    <row r="482" spans="2:4" x14ac:dyDescent="0.2">
      <c r="B482" s="188" t="str">
        <f t="shared" si="23"/>
        <v/>
      </c>
      <c r="C482" s="188" t="str">
        <f t="shared" si="24"/>
        <v/>
      </c>
      <c r="D482" s="194" t="str">
        <f t="shared" si="22"/>
        <v/>
      </c>
    </row>
    <row r="483" spans="2:4" x14ac:dyDescent="0.2">
      <c r="B483" s="188" t="str">
        <f t="shared" si="23"/>
        <v/>
      </c>
      <c r="C483" s="188" t="str">
        <f t="shared" si="24"/>
        <v/>
      </c>
      <c r="D483" s="194" t="str">
        <f t="shared" si="22"/>
        <v/>
      </c>
    </row>
    <row r="484" spans="2:4" x14ac:dyDescent="0.2">
      <c r="B484" s="188" t="str">
        <f t="shared" si="23"/>
        <v/>
      </c>
      <c r="C484" s="188" t="str">
        <f t="shared" si="24"/>
        <v/>
      </c>
      <c r="D484" s="194" t="str">
        <f t="shared" si="22"/>
        <v/>
      </c>
    </row>
    <row r="485" spans="2:4" x14ac:dyDescent="0.2">
      <c r="B485" s="188" t="str">
        <f t="shared" si="23"/>
        <v/>
      </c>
      <c r="C485" s="188" t="str">
        <f t="shared" si="24"/>
        <v/>
      </c>
      <c r="D485" s="194" t="str">
        <f t="shared" si="22"/>
        <v/>
      </c>
    </row>
    <row r="486" spans="2:4" x14ac:dyDescent="0.2">
      <c r="B486" s="188" t="str">
        <f t="shared" si="23"/>
        <v/>
      </c>
      <c r="C486" s="188" t="str">
        <f t="shared" si="24"/>
        <v/>
      </c>
      <c r="D486" s="194" t="str">
        <f t="shared" si="22"/>
        <v/>
      </c>
    </row>
    <row r="487" spans="2:4" x14ac:dyDescent="0.2">
      <c r="B487" s="188" t="str">
        <f t="shared" si="23"/>
        <v/>
      </c>
      <c r="C487" s="188" t="str">
        <f t="shared" si="24"/>
        <v/>
      </c>
      <c r="D487" s="194" t="str">
        <f t="shared" si="22"/>
        <v/>
      </c>
    </row>
    <row r="488" spans="2:4" x14ac:dyDescent="0.2">
      <c r="B488" s="188" t="str">
        <f t="shared" si="23"/>
        <v/>
      </c>
      <c r="C488" s="188" t="str">
        <f t="shared" si="24"/>
        <v/>
      </c>
      <c r="D488" s="194" t="str">
        <f t="shared" si="22"/>
        <v/>
      </c>
    </row>
    <row r="489" spans="2:4" x14ac:dyDescent="0.2">
      <c r="B489" s="188" t="str">
        <f t="shared" si="23"/>
        <v/>
      </c>
      <c r="C489" s="188" t="str">
        <f t="shared" si="24"/>
        <v/>
      </c>
      <c r="D489" s="194" t="str">
        <f t="shared" si="22"/>
        <v/>
      </c>
    </row>
    <row r="490" spans="2:4" x14ac:dyDescent="0.2">
      <c r="B490" s="188" t="str">
        <f t="shared" si="23"/>
        <v/>
      </c>
      <c r="C490" s="188" t="str">
        <f t="shared" si="24"/>
        <v/>
      </c>
      <c r="D490" s="194" t="str">
        <f t="shared" si="22"/>
        <v/>
      </c>
    </row>
    <row r="491" spans="2:4" x14ac:dyDescent="0.2">
      <c r="B491" s="188" t="str">
        <f t="shared" si="23"/>
        <v/>
      </c>
      <c r="C491" s="188" t="str">
        <f t="shared" si="24"/>
        <v/>
      </c>
      <c r="D491" s="194" t="str">
        <f t="shared" si="22"/>
        <v/>
      </c>
    </row>
    <row r="492" spans="2:4" x14ac:dyDescent="0.2">
      <c r="B492" s="188" t="str">
        <f t="shared" si="23"/>
        <v/>
      </c>
      <c r="C492" s="188" t="str">
        <f t="shared" si="24"/>
        <v/>
      </c>
      <c r="D492" s="194" t="str">
        <f t="shared" si="22"/>
        <v/>
      </c>
    </row>
    <row r="493" spans="2:4" x14ac:dyDescent="0.2">
      <c r="B493" s="188" t="str">
        <f t="shared" si="23"/>
        <v/>
      </c>
      <c r="C493" s="188" t="str">
        <f t="shared" si="24"/>
        <v/>
      </c>
      <c r="D493" s="194" t="str">
        <f t="shared" si="22"/>
        <v/>
      </c>
    </row>
    <row r="494" spans="2:4" x14ac:dyDescent="0.2">
      <c r="B494" s="188" t="str">
        <f t="shared" si="23"/>
        <v/>
      </c>
      <c r="C494" s="188" t="str">
        <f t="shared" si="24"/>
        <v/>
      </c>
      <c r="D494" s="194" t="str">
        <f t="shared" si="22"/>
        <v/>
      </c>
    </row>
    <row r="495" spans="2:4" x14ac:dyDescent="0.2">
      <c r="B495" s="188" t="str">
        <f t="shared" si="23"/>
        <v/>
      </c>
      <c r="C495" s="188" t="str">
        <f t="shared" si="24"/>
        <v/>
      </c>
      <c r="D495" s="194" t="str">
        <f t="shared" si="22"/>
        <v/>
      </c>
    </row>
    <row r="496" spans="2:4" x14ac:dyDescent="0.2">
      <c r="B496" s="188" t="str">
        <f t="shared" si="23"/>
        <v/>
      </c>
      <c r="C496" s="188" t="str">
        <f t="shared" si="24"/>
        <v/>
      </c>
      <c r="D496" s="194" t="str">
        <f t="shared" si="22"/>
        <v/>
      </c>
    </row>
    <row r="497" spans="2:4" x14ac:dyDescent="0.2">
      <c r="B497" s="188" t="str">
        <f t="shared" si="23"/>
        <v/>
      </c>
      <c r="C497" s="188" t="str">
        <f t="shared" si="24"/>
        <v/>
      </c>
      <c r="D497" s="194" t="str">
        <f t="shared" si="22"/>
        <v/>
      </c>
    </row>
    <row r="498" spans="2:4" x14ac:dyDescent="0.2">
      <c r="B498" s="188" t="str">
        <f t="shared" si="23"/>
        <v/>
      </c>
      <c r="C498" s="188" t="str">
        <f t="shared" si="24"/>
        <v/>
      </c>
      <c r="D498" s="194" t="str">
        <f t="shared" si="22"/>
        <v/>
      </c>
    </row>
    <row r="499" spans="2:4" x14ac:dyDescent="0.2">
      <c r="B499" s="188" t="str">
        <f t="shared" si="23"/>
        <v/>
      </c>
      <c r="C499" s="188" t="str">
        <f t="shared" si="24"/>
        <v/>
      </c>
      <c r="D499" s="194" t="str">
        <f t="shared" si="22"/>
        <v/>
      </c>
    </row>
    <row r="500" spans="2:4" x14ac:dyDescent="0.2">
      <c r="B500" s="188" t="str">
        <f t="shared" si="23"/>
        <v/>
      </c>
      <c r="C500" s="188" t="str">
        <f t="shared" si="24"/>
        <v/>
      </c>
      <c r="D500" s="194" t="str">
        <f t="shared" si="22"/>
        <v/>
      </c>
    </row>
    <row r="501" spans="2:4" x14ac:dyDescent="0.2">
      <c r="B501" s="188" t="str">
        <f t="shared" si="23"/>
        <v/>
      </c>
      <c r="C501" s="188" t="str">
        <f t="shared" si="24"/>
        <v/>
      </c>
      <c r="D501" s="194" t="str">
        <f t="shared" si="22"/>
        <v/>
      </c>
    </row>
    <row r="502" spans="2:4" x14ac:dyDescent="0.2">
      <c r="B502" s="188" t="str">
        <f t="shared" si="23"/>
        <v/>
      </c>
      <c r="C502" s="188" t="str">
        <f t="shared" si="24"/>
        <v/>
      </c>
      <c r="D502" s="194" t="str">
        <f t="shared" si="22"/>
        <v/>
      </c>
    </row>
    <row r="503" spans="2:4" x14ac:dyDescent="0.2">
      <c r="B503" s="188" t="str">
        <f t="shared" si="23"/>
        <v/>
      </c>
      <c r="C503" s="188" t="str">
        <f t="shared" si="24"/>
        <v/>
      </c>
      <c r="D503" s="194" t="str">
        <f t="shared" si="22"/>
        <v/>
      </c>
    </row>
    <row r="504" spans="2:4" x14ac:dyDescent="0.2">
      <c r="B504" s="188" t="str">
        <f t="shared" si="23"/>
        <v/>
      </c>
      <c r="C504" s="188" t="str">
        <f t="shared" si="24"/>
        <v/>
      </c>
      <c r="D504" s="194" t="str">
        <f t="shared" si="22"/>
        <v/>
      </c>
    </row>
    <row r="505" spans="2:4" x14ac:dyDescent="0.2">
      <c r="B505" s="188" t="str">
        <f t="shared" si="23"/>
        <v/>
      </c>
      <c r="C505" s="188" t="str">
        <f t="shared" si="24"/>
        <v/>
      </c>
      <c r="D505" s="194" t="str">
        <f t="shared" si="22"/>
        <v/>
      </c>
    </row>
    <row r="506" spans="2:4" x14ac:dyDescent="0.2">
      <c r="B506" s="188" t="str">
        <f t="shared" si="23"/>
        <v/>
      </c>
      <c r="C506" s="188" t="str">
        <f t="shared" si="24"/>
        <v/>
      </c>
      <c r="D506" s="194" t="str">
        <f t="shared" si="22"/>
        <v/>
      </c>
    </row>
    <row r="507" spans="2:4" x14ac:dyDescent="0.2">
      <c r="B507" s="188" t="str">
        <f t="shared" si="23"/>
        <v/>
      </c>
      <c r="C507" s="188" t="str">
        <f t="shared" si="24"/>
        <v/>
      </c>
      <c r="D507" s="194" t="str">
        <f t="shared" si="22"/>
        <v/>
      </c>
    </row>
    <row r="508" spans="2:4" x14ac:dyDescent="0.2">
      <c r="B508" s="188" t="str">
        <f t="shared" si="23"/>
        <v/>
      </c>
      <c r="C508" s="188" t="str">
        <f t="shared" si="24"/>
        <v/>
      </c>
      <c r="D508" s="194" t="str">
        <f t="shared" si="22"/>
        <v/>
      </c>
    </row>
    <row r="509" spans="2:4" x14ac:dyDescent="0.2">
      <c r="B509" s="188" t="str">
        <f t="shared" si="23"/>
        <v/>
      </c>
      <c r="C509" s="188" t="str">
        <f t="shared" si="24"/>
        <v/>
      </c>
      <c r="D509" s="194" t="str">
        <f t="shared" si="22"/>
        <v/>
      </c>
    </row>
    <row r="510" spans="2:4" x14ac:dyDescent="0.2">
      <c r="B510" s="188" t="str">
        <f t="shared" si="23"/>
        <v/>
      </c>
      <c r="C510" s="188" t="str">
        <f t="shared" si="24"/>
        <v/>
      </c>
      <c r="D510" s="194" t="str">
        <f t="shared" si="22"/>
        <v/>
      </c>
    </row>
    <row r="511" spans="2:4" x14ac:dyDescent="0.2">
      <c r="B511" s="188" t="str">
        <f t="shared" si="23"/>
        <v/>
      </c>
      <c r="C511" s="188" t="str">
        <f t="shared" si="24"/>
        <v/>
      </c>
      <c r="D511" s="194" t="str">
        <f t="shared" si="22"/>
        <v/>
      </c>
    </row>
    <row r="512" spans="2:4" x14ac:dyDescent="0.2">
      <c r="B512" s="188" t="str">
        <f t="shared" si="23"/>
        <v/>
      </c>
      <c r="C512" s="188" t="str">
        <f t="shared" si="24"/>
        <v/>
      </c>
      <c r="D512" s="194" t="str">
        <f t="shared" si="22"/>
        <v/>
      </c>
    </row>
    <row r="513" spans="2:4" x14ac:dyDescent="0.2">
      <c r="B513" s="188" t="str">
        <f t="shared" si="23"/>
        <v/>
      </c>
      <c r="C513" s="188" t="str">
        <f t="shared" si="24"/>
        <v/>
      </c>
      <c r="D513" s="194" t="str">
        <f t="shared" si="22"/>
        <v/>
      </c>
    </row>
    <row r="514" spans="2:4" x14ac:dyDescent="0.2">
      <c r="B514" s="188" t="str">
        <f t="shared" si="23"/>
        <v/>
      </c>
      <c r="C514" s="188" t="str">
        <f t="shared" si="24"/>
        <v/>
      </c>
      <c r="D514" s="194" t="str">
        <f t="shared" si="22"/>
        <v/>
      </c>
    </row>
    <row r="515" spans="2:4" x14ac:dyDescent="0.2">
      <c r="B515" s="188" t="str">
        <f t="shared" si="23"/>
        <v/>
      </c>
      <c r="C515" s="188" t="str">
        <f t="shared" si="24"/>
        <v/>
      </c>
      <c r="D515" s="194" t="str">
        <f t="shared" si="22"/>
        <v/>
      </c>
    </row>
    <row r="516" spans="2:4" x14ac:dyDescent="0.2">
      <c r="B516" s="188" t="str">
        <f t="shared" si="23"/>
        <v/>
      </c>
      <c r="C516" s="188" t="str">
        <f t="shared" si="24"/>
        <v/>
      </c>
      <c r="D516" s="194" t="str">
        <f t="shared" ref="D516:D579" si="25">IF(E516="","",IF(MID(E516,1,1)="A",MID(E516,FIND(" ",E516,1)+3,2),MID(E516,FIND(" ",E516,1)+8,2)))</f>
        <v/>
      </c>
    </row>
    <row r="517" spans="2:4" x14ac:dyDescent="0.2">
      <c r="B517" s="188" t="str">
        <f t="shared" si="23"/>
        <v/>
      </c>
      <c r="C517" s="188" t="str">
        <f t="shared" si="24"/>
        <v/>
      </c>
      <c r="D517" s="194" t="str">
        <f t="shared" si="25"/>
        <v/>
      </c>
    </row>
    <row r="518" spans="2:4" x14ac:dyDescent="0.2">
      <c r="B518" s="188" t="str">
        <f t="shared" ref="B518:B581" si="26">IF(E518="","",IF(MID(E518,1,5)="AAXX ","SYNOP",MID(E518,1,5)))</f>
        <v/>
      </c>
      <c r="C518" s="188" t="str">
        <f t="shared" ref="C518:C581" si="27">IF(E518="","",IF(MID(E518,1,1)="A",MID(E518,FIND(" ",E518,1),3),MID(E518,FIND(" ",E518,1)+5,3)))</f>
        <v/>
      </c>
      <c r="D518" s="194" t="str">
        <f t="shared" si="25"/>
        <v/>
      </c>
    </row>
    <row r="519" spans="2:4" x14ac:dyDescent="0.2">
      <c r="B519" s="188" t="str">
        <f t="shared" si="26"/>
        <v/>
      </c>
      <c r="C519" s="188" t="str">
        <f t="shared" si="27"/>
        <v/>
      </c>
      <c r="D519" s="194" t="str">
        <f t="shared" si="25"/>
        <v/>
      </c>
    </row>
    <row r="520" spans="2:4" x14ac:dyDescent="0.2">
      <c r="B520" s="188" t="str">
        <f t="shared" si="26"/>
        <v/>
      </c>
      <c r="C520" s="188" t="str">
        <f t="shared" si="27"/>
        <v/>
      </c>
      <c r="D520" s="194" t="str">
        <f t="shared" si="25"/>
        <v/>
      </c>
    </row>
    <row r="521" spans="2:4" x14ac:dyDescent="0.2">
      <c r="B521" s="188" t="str">
        <f t="shared" si="26"/>
        <v/>
      </c>
      <c r="C521" s="188" t="str">
        <f t="shared" si="27"/>
        <v/>
      </c>
      <c r="D521" s="194" t="str">
        <f t="shared" si="25"/>
        <v/>
      </c>
    </row>
    <row r="522" spans="2:4" x14ac:dyDescent="0.2">
      <c r="B522" s="188" t="str">
        <f t="shared" si="26"/>
        <v/>
      </c>
      <c r="C522" s="188" t="str">
        <f t="shared" si="27"/>
        <v/>
      </c>
      <c r="D522" s="194" t="str">
        <f t="shared" si="25"/>
        <v/>
      </c>
    </row>
    <row r="523" spans="2:4" x14ac:dyDescent="0.2">
      <c r="B523" s="188" t="str">
        <f t="shared" si="26"/>
        <v/>
      </c>
      <c r="C523" s="188" t="str">
        <f t="shared" si="27"/>
        <v/>
      </c>
      <c r="D523" s="194" t="str">
        <f t="shared" si="25"/>
        <v/>
      </c>
    </row>
    <row r="524" spans="2:4" x14ac:dyDescent="0.2">
      <c r="B524" s="188" t="str">
        <f t="shared" si="26"/>
        <v/>
      </c>
      <c r="C524" s="188" t="str">
        <f t="shared" si="27"/>
        <v/>
      </c>
      <c r="D524" s="194" t="str">
        <f t="shared" si="25"/>
        <v/>
      </c>
    </row>
    <row r="525" spans="2:4" x14ac:dyDescent="0.2">
      <c r="B525" s="188" t="str">
        <f t="shared" si="26"/>
        <v/>
      </c>
      <c r="C525" s="188" t="str">
        <f t="shared" si="27"/>
        <v/>
      </c>
      <c r="D525" s="194" t="str">
        <f t="shared" si="25"/>
        <v/>
      </c>
    </row>
    <row r="526" spans="2:4" x14ac:dyDescent="0.2">
      <c r="B526" s="188" t="str">
        <f t="shared" si="26"/>
        <v/>
      </c>
      <c r="C526" s="188" t="str">
        <f t="shared" si="27"/>
        <v/>
      </c>
      <c r="D526" s="194" t="str">
        <f t="shared" si="25"/>
        <v/>
      </c>
    </row>
    <row r="527" spans="2:4" x14ac:dyDescent="0.2">
      <c r="B527" s="188" t="str">
        <f t="shared" si="26"/>
        <v/>
      </c>
      <c r="C527" s="188" t="str">
        <f t="shared" si="27"/>
        <v/>
      </c>
      <c r="D527" s="194" t="str">
        <f t="shared" si="25"/>
        <v/>
      </c>
    </row>
    <row r="528" spans="2:4" x14ac:dyDescent="0.2">
      <c r="B528" s="188" t="str">
        <f t="shared" si="26"/>
        <v/>
      </c>
      <c r="C528" s="188" t="str">
        <f t="shared" si="27"/>
        <v/>
      </c>
      <c r="D528" s="194" t="str">
        <f t="shared" si="25"/>
        <v/>
      </c>
    </row>
    <row r="529" spans="2:4" x14ac:dyDescent="0.2">
      <c r="B529" s="188" t="str">
        <f t="shared" si="26"/>
        <v/>
      </c>
      <c r="C529" s="188" t="str">
        <f t="shared" si="27"/>
        <v/>
      </c>
      <c r="D529" s="194" t="str">
        <f t="shared" si="25"/>
        <v/>
      </c>
    </row>
    <row r="530" spans="2:4" x14ac:dyDescent="0.2">
      <c r="B530" s="188" t="str">
        <f t="shared" si="26"/>
        <v/>
      </c>
      <c r="C530" s="188" t="str">
        <f t="shared" si="27"/>
        <v/>
      </c>
      <c r="D530" s="194" t="str">
        <f t="shared" si="25"/>
        <v/>
      </c>
    </row>
    <row r="531" spans="2:4" x14ac:dyDescent="0.2">
      <c r="B531" s="188" t="str">
        <f t="shared" si="26"/>
        <v/>
      </c>
      <c r="C531" s="188" t="str">
        <f t="shared" si="27"/>
        <v/>
      </c>
      <c r="D531" s="194" t="str">
        <f t="shared" si="25"/>
        <v/>
      </c>
    </row>
    <row r="532" spans="2:4" x14ac:dyDescent="0.2">
      <c r="B532" s="188" t="str">
        <f t="shared" si="26"/>
        <v/>
      </c>
      <c r="C532" s="188" t="str">
        <f t="shared" si="27"/>
        <v/>
      </c>
      <c r="D532" s="194" t="str">
        <f t="shared" si="25"/>
        <v/>
      </c>
    </row>
    <row r="533" spans="2:4" x14ac:dyDescent="0.2">
      <c r="B533" s="188" t="str">
        <f t="shared" si="26"/>
        <v/>
      </c>
      <c r="C533" s="188" t="str">
        <f t="shared" si="27"/>
        <v/>
      </c>
      <c r="D533" s="194" t="str">
        <f t="shared" si="25"/>
        <v/>
      </c>
    </row>
    <row r="534" spans="2:4" x14ac:dyDescent="0.2">
      <c r="B534" s="188" t="str">
        <f t="shared" si="26"/>
        <v/>
      </c>
      <c r="C534" s="188" t="str">
        <f t="shared" si="27"/>
        <v/>
      </c>
      <c r="D534" s="194" t="str">
        <f t="shared" si="25"/>
        <v/>
      </c>
    </row>
    <row r="535" spans="2:4" x14ac:dyDescent="0.2">
      <c r="B535" s="188" t="str">
        <f t="shared" si="26"/>
        <v/>
      </c>
      <c r="C535" s="188" t="str">
        <f t="shared" si="27"/>
        <v/>
      </c>
      <c r="D535" s="194" t="str">
        <f t="shared" si="25"/>
        <v/>
      </c>
    </row>
    <row r="536" spans="2:4" x14ac:dyDescent="0.2">
      <c r="B536" s="188" t="str">
        <f t="shared" si="26"/>
        <v/>
      </c>
      <c r="C536" s="188" t="str">
        <f t="shared" si="27"/>
        <v/>
      </c>
      <c r="D536" s="194" t="str">
        <f t="shared" si="25"/>
        <v/>
      </c>
    </row>
    <row r="537" spans="2:4" x14ac:dyDescent="0.2">
      <c r="B537" s="188" t="str">
        <f t="shared" si="26"/>
        <v/>
      </c>
      <c r="C537" s="188" t="str">
        <f t="shared" si="27"/>
        <v/>
      </c>
      <c r="D537" s="194" t="str">
        <f t="shared" si="25"/>
        <v/>
      </c>
    </row>
    <row r="538" spans="2:4" x14ac:dyDescent="0.2">
      <c r="B538" s="188" t="str">
        <f t="shared" si="26"/>
        <v/>
      </c>
      <c r="C538" s="188" t="str">
        <f t="shared" si="27"/>
        <v/>
      </c>
      <c r="D538" s="194" t="str">
        <f t="shared" si="25"/>
        <v/>
      </c>
    </row>
    <row r="539" spans="2:4" x14ac:dyDescent="0.2">
      <c r="B539" s="188" t="str">
        <f t="shared" si="26"/>
        <v/>
      </c>
      <c r="C539" s="188" t="str">
        <f t="shared" si="27"/>
        <v/>
      </c>
      <c r="D539" s="194" t="str">
        <f t="shared" si="25"/>
        <v/>
      </c>
    </row>
    <row r="540" spans="2:4" x14ac:dyDescent="0.2">
      <c r="B540" s="188" t="str">
        <f t="shared" si="26"/>
        <v/>
      </c>
      <c r="C540" s="188" t="str">
        <f t="shared" si="27"/>
        <v/>
      </c>
      <c r="D540" s="194" t="str">
        <f t="shared" si="25"/>
        <v/>
      </c>
    </row>
    <row r="541" spans="2:4" x14ac:dyDescent="0.2">
      <c r="B541" s="188" t="str">
        <f t="shared" si="26"/>
        <v/>
      </c>
      <c r="C541" s="188" t="str">
        <f t="shared" si="27"/>
        <v/>
      </c>
      <c r="D541" s="194" t="str">
        <f t="shared" si="25"/>
        <v/>
      </c>
    </row>
    <row r="542" spans="2:4" x14ac:dyDescent="0.2">
      <c r="B542" s="188" t="str">
        <f t="shared" si="26"/>
        <v/>
      </c>
      <c r="C542" s="188" t="str">
        <f t="shared" si="27"/>
        <v/>
      </c>
      <c r="D542" s="194" t="str">
        <f t="shared" si="25"/>
        <v/>
      </c>
    </row>
    <row r="543" spans="2:4" x14ac:dyDescent="0.2">
      <c r="B543" s="188" t="str">
        <f t="shared" si="26"/>
        <v/>
      </c>
      <c r="C543" s="188" t="str">
        <f t="shared" si="27"/>
        <v/>
      </c>
      <c r="D543" s="194" t="str">
        <f t="shared" si="25"/>
        <v/>
      </c>
    </row>
    <row r="544" spans="2:4" x14ac:dyDescent="0.2">
      <c r="B544" s="188" t="str">
        <f t="shared" si="26"/>
        <v/>
      </c>
      <c r="C544" s="188" t="str">
        <f t="shared" si="27"/>
        <v/>
      </c>
      <c r="D544" s="194" t="str">
        <f t="shared" si="25"/>
        <v/>
      </c>
    </row>
    <row r="545" spans="2:4" x14ac:dyDescent="0.2">
      <c r="B545" s="188" t="str">
        <f t="shared" si="26"/>
        <v/>
      </c>
      <c r="C545" s="188" t="str">
        <f t="shared" si="27"/>
        <v/>
      </c>
      <c r="D545" s="194" t="str">
        <f t="shared" si="25"/>
        <v/>
      </c>
    </row>
    <row r="546" spans="2:4" x14ac:dyDescent="0.2">
      <c r="B546" s="188" t="str">
        <f t="shared" si="26"/>
        <v/>
      </c>
      <c r="C546" s="188" t="str">
        <f t="shared" si="27"/>
        <v/>
      </c>
      <c r="D546" s="194" t="str">
        <f t="shared" si="25"/>
        <v/>
      </c>
    </row>
    <row r="547" spans="2:4" x14ac:dyDescent="0.2">
      <c r="B547" s="188" t="str">
        <f t="shared" si="26"/>
        <v/>
      </c>
      <c r="C547" s="188" t="str">
        <f t="shared" si="27"/>
        <v/>
      </c>
      <c r="D547" s="194" t="str">
        <f t="shared" si="25"/>
        <v/>
      </c>
    </row>
    <row r="548" spans="2:4" x14ac:dyDescent="0.2">
      <c r="B548" s="188" t="str">
        <f t="shared" si="26"/>
        <v/>
      </c>
      <c r="C548" s="188" t="str">
        <f t="shared" si="27"/>
        <v/>
      </c>
      <c r="D548" s="194" t="str">
        <f t="shared" si="25"/>
        <v/>
      </c>
    </row>
    <row r="549" spans="2:4" x14ac:dyDescent="0.2">
      <c r="B549" s="188" t="str">
        <f t="shared" si="26"/>
        <v/>
      </c>
      <c r="C549" s="188" t="str">
        <f t="shared" si="27"/>
        <v/>
      </c>
      <c r="D549" s="194" t="str">
        <f t="shared" si="25"/>
        <v/>
      </c>
    </row>
    <row r="550" spans="2:4" x14ac:dyDescent="0.2">
      <c r="B550" s="188" t="str">
        <f t="shared" si="26"/>
        <v/>
      </c>
      <c r="C550" s="188" t="str">
        <f t="shared" si="27"/>
        <v/>
      </c>
      <c r="D550" s="194" t="str">
        <f t="shared" si="25"/>
        <v/>
      </c>
    </row>
    <row r="551" spans="2:4" x14ac:dyDescent="0.2">
      <c r="B551" s="188" t="str">
        <f t="shared" si="26"/>
        <v/>
      </c>
      <c r="C551" s="188" t="str">
        <f t="shared" si="27"/>
        <v/>
      </c>
      <c r="D551" s="194" t="str">
        <f t="shared" si="25"/>
        <v/>
      </c>
    </row>
    <row r="552" spans="2:4" x14ac:dyDescent="0.2">
      <c r="B552" s="188" t="str">
        <f t="shared" si="26"/>
        <v/>
      </c>
      <c r="C552" s="188" t="str">
        <f t="shared" si="27"/>
        <v/>
      </c>
      <c r="D552" s="194" t="str">
        <f t="shared" si="25"/>
        <v/>
      </c>
    </row>
    <row r="553" spans="2:4" x14ac:dyDescent="0.2">
      <c r="B553" s="188" t="str">
        <f t="shared" si="26"/>
        <v/>
      </c>
      <c r="C553" s="188" t="str">
        <f t="shared" si="27"/>
        <v/>
      </c>
      <c r="D553" s="194" t="str">
        <f t="shared" si="25"/>
        <v/>
      </c>
    </row>
    <row r="554" spans="2:4" x14ac:dyDescent="0.2">
      <c r="B554" s="188" t="str">
        <f t="shared" si="26"/>
        <v/>
      </c>
      <c r="C554" s="188" t="str">
        <f t="shared" si="27"/>
        <v/>
      </c>
      <c r="D554" s="194" t="str">
        <f t="shared" si="25"/>
        <v/>
      </c>
    </row>
    <row r="555" spans="2:4" x14ac:dyDescent="0.2">
      <c r="B555" s="188" t="str">
        <f t="shared" si="26"/>
        <v/>
      </c>
      <c r="C555" s="188" t="str">
        <f t="shared" si="27"/>
        <v/>
      </c>
      <c r="D555" s="194" t="str">
        <f t="shared" si="25"/>
        <v/>
      </c>
    </row>
    <row r="556" spans="2:4" x14ac:dyDescent="0.2">
      <c r="B556" s="188" t="str">
        <f t="shared" si="26"/>
        <v/>
      </c>
      <c r="C556" s="188" t="str">
        <f t="shared" si="27"/>
        <v/>
      </c>
      <c r="D556" s="194" t="str">
        <f t="shared" si="25"/>
        <v/>
      </c>
    </row>
    <row r="557" spans="2:4" x14ac:dyDescent="0.2">
      <c r="B557" s="188" t="str">
        <f t="shared" si="26"/>
        <v/>
      </c>
      <c r="C557" s="188" t="str">
        <f t="shared" si="27"/>
        <v/>
      </c>
      <c r="D557" s="194" t="str">
        <f t="shared" si="25"/>
        <v/>
      </c>
    </row>
    <row r="558" spans="2:4" x14ac:dyDescent="0.2">
      <c r="B558" s="188" t="str">
        <f t="shared" si="26"/>
        <v/>
      </c>
      <c r="C558" s="188" t="str">
        <f t="shared" si="27"/>
        <v/>
      </c>
      <c r="D558" s="194" t="str">
        <f t="shared" si="25"/>
        <v/>
      </c>
    </row>
    <row r="559" spans="2:4" x14ac:dyDescent="0.2">
      <c r="B559" s="188" t="str">
        <f t="shared" si="26"/>
        <v/>
      </c>
      <c r="C559" s="188" t="str">
        <f t="shared" si="27"/>
        <v/>
      </c>
      <c r="D559" s="194" t="str">
        <f t="shared" si="25"/>
        <v/>
      </c>
    </row>
    <row r="560" spans="2:4" x14ac:dyDescent="0.2">
      <c r="B560" s="188" t="str">
        <f t="shared" si="26"/>
        <v/>
      </c>
      <c r="C560" s="188" t="str">
        <f t="shared" si="27"/>
        <v/>
      </c>
      <c r="D560" s="194" t="str">
        <f t="shared" si="25"/>
        <v/>
      </c>
    </row>
    <row r="561" spans="2:4" x14ac:dyDescent="0.2">
      <c r="B561" s="188" t="str">
        <f t="shared" si="26"/>
        <v/>
      </c>
      <c r="C561" s="188" t="str">
        <f t="shared" si="27"/>
        <v/>
      </c>
      <c r="D561" s="194" t="str">
        <f t="shared" si="25"/>
        <v/>
      </c>
    </row>
    <row r="562" spans="2:4" x14ac:dyDescent="0.2">
      <c r="B562" s="188" t="str">
        <f t="shared" si="26"/>
        <v/>
      </c>
      <c r="C562" s="188" t="str">
        <f t="shared" si="27"/>
        <v/>
      </c>
      <c r="D562" s="194" t="str">
        <f t="shared" si="25"/>
        <v/>
      </c>
    </row>
    <row r="563" spans="2:4" x14ac:dyDescent="0.2">
      <c r="B563" s="188" t="str">
        <f t="shared" si="26"/>
        <v/>
      </c>
      <c r="C563" s="188" t="str">
        <f t="shared" si="27"/>
        <v/>
      </c>
      <c r="D563" s="194" t="str">
        <f t="shared" si="25"/>
        <v/>
      </c>
    </row>
    <row r="564" spans="2:4" x14ac:dyDescent="0.2">
      <c r="B564" s="188" t="str">
        <f t="shared" si="26"/>
        <v/>
      </c>
      <c r="C564" s="188" t="str">
        <f t="shared" si="27"/>
        <v/>
      </c>
      <c r="D564" s="194" t="str">
        <f t="shared" si="25"/>
        <v/>
      </c>
    </row>
    <row r="565" spans="2:4" x14ac:dyDescent="0.2">
      <c r="B565" s="188" t="str">
        <f t="shared" si="26"/>
        <v/>
      </c>
      <c r="C565" s="188" t="str">
        <f t="shared" si="27"/>
        <v/>
      </c>
      <c r="D565" s="194" t="str">
        <f t="shared" si="25"/>
        <v/>
      </c>
    </row>
    <row r="566" spans="2:4" x14ac:dyDescent="0.2">
      <c r="B566" s="188" t="str">
        <f t="shared" si="26"/>
        <v/>
      </c>
      <c r="C566" s="188" t="str">
        <f t="shared" si="27"/>
        <v/>
      </c>
      <c r="D566" s="194" t="str">
        <f t="shared" si="25"/>
        <v/>
      </c>
    </row>
    <row r="567" spans="2:4" x14ac:dyDescent="0.2">
      <c r="B567" s="188" t="str">
        <f t="shared" si="26"/>
        <v/>
      </c>
      <c r="C567" s="188" t="str">
        <f t="shared" si="27"/>
        <v/>
      </c>
      <c r="D567" s="194" t="str">
        <f t="shared" si="25"/>
        <v/>
      </c>
    </row>
    <row r="568" spans="2:4" x14ac:dyDescent="0.2">
      <c r="B568" s="188" t="str">
        <f t="shared" si="26"/>
        <v/>
      </c>
      <c r="C568" s="188" t="str">
        <f t="shared" si="27"/>
        <v/>
      </c>
      <c r="D568" s="194" t="str">
        <f t="shared" si="25"/>
        <v/>
      </c>
    </row>
    <row r="569" spans="2:4" x14ac:dyDescent="0.2">
      <c r="B569" s="188" t="str">
        <f t="shared" si="26"/>
        <v/>
      </c>
      <c r="C569" s="188" t="str">
        <f t="shared" si="27"/>
        <v/>
      </c>
      <c r="D569" s="194" t="str">
        <f t="shared" si="25"/>
        <v/>
      </c>
    </row>
    <row r="570" spans="2:4" x14ac:dyDescent="0.2">
      <c r="B570" s="188" t="str">
        <f t="shared" si="26"/>
        <v/>
      </c>
      <c r="C570" s="188" t="str">
        <f t="shared" si="27"/>
        <v/>
      </c>
      <c r="D570" s="194" t="str">
        <f t="shared" si="25"/>
        <v/>
      </c>
    </row>
    <row r="571" spans="2:4" x14ac:dyDescent="0.2">
      <c r="B571" s="188" t="str">
        <f t="shared" si="26"/>
        <v/>
      </c>
      <c r="C571" s="188" t="str">
        <f t="shared" si="27"/>
        <v/>
      </c>
      <c r="D571" s="194" t="str">
        <f t="shared" si="25"/>
        <v/>
      </c>
    </row>
    <row r="572" spans="2:4" x14ac:dyDescent="0.2">
      <c r="B572" s="188" t="str">
        <f t="shared" si="26"/>
        <v/>
      </c>
      <c r="C572" s="188" t="str">
        <f t="shared" si="27"/>
        <v/>
      </c>
      <c r="D572" s="194" t="str">
        <f t="shared" si="25"/>
        <v/>
      </c>
    </row>
    <row r="573" spans="2:4" x14ac:dyDescent="0.2">
      <c r="B573" s="188" t="str">
        <f t="shared" si="26"/>
        <v/>
      </c>
      <c r="C573" s="188" t="str">
        <f t="shared" si="27"/>
        <v/>
      </c>
      <c r="D573" s="194" t="str">
        <f t="shared" si="25"/>
        <v/>
      </c>
    </row>
    <row r="574" spans="2:4" x14ac:dyDescent="0.2">
      <c r="B574" s="188" t="str">
        <f t="shared" si="26"/>
        <v/>
      </c>
      <c r="C574" s="188" t="str">
        <f t="shared" si="27"/>
        <v/>
      </c>
      <c r="D574" s="194" t="str">
        <f t="shared" si="25"/>
        <v/>
      </c>
    </row>
    <row r="575" spans="2:4" x14ac:dyDescent="0.2">
      <c r="B575" s="188" t="str">
        <f t="shared" si="26"/>
        <v/>
      </c>
      <c r="C575" s="188" t="str">
        <f t="shared" si="27"/>
        <v/>
      </c>
      <c r="D575" s="194" t="str">
        <f t="shared" si="25"/>
        <v/>
      </c>
    </row>
    <row r="576" spans="2:4" x14ac:dyDescent="0.2">
      <c r="B576" s="188" t="str">
        <f t="shared" si="26"/>
        <v/>
      </c>
      <c r="C576" s="188" t="str">
        <f t="shared" si="27"/>
        <v/>
      </c>
      <c r="D576" s="194" t="str">
        <f t="shared" si="25"/>
        <v/>
      </c>
    </row>
    <row r="577" spans="2:4" x14ac:dyDescent="0.2">
      <c r="B577" s="188" t="str">
        <f t="shared" si="26"/>
        <v/>
      </c>
      <c r="C577" s="188" t="str">
        <f t="shared" si="27"/>
        <v/>
      </c>
      <c r="D577" s="194" t="str">
        <f t="shared" si="25"/>
        <v/>
      </c>
    </row>
    <row r="578" spans="2:4" x14ac:dyDescent="0.2">
      <c r="B578" s="188" t="str">
        <f t="shared" si="26"/>
        <v/>
      </c>
      <c r="C578" s="188" t="str">
        <f t="shared" si="27"/>
        <v/>
      </c>
      <c r="D578" s="194" t="str">
        <f t="shared" si="25"/>
        <v/>
      </c>
    </row>
    <row r="579" spans="2:4" x14ac:dyDescent="0.2">
      <c r="B579" s="188" t="str">
        <f t="shared" si="26"/>
        <v/>
      </c>
      <c r="C579" s="188" t="str">
        <f t="shared" si="27"/>
        <v/>
      </c>
      <c r="D579" s="194" t="str">
        <f t="shared" si="25"/>
        <v/>
      </c>
    </row>
    <row r="580" spans="2:4" x14ac:dyDescent="0.2">
      <c r="B580" s="188" t="str">
        <f t="shared" si="26"/>
        <v/>
      </c>
      <c r="C580" s="188" t="str">
        <f t="shared" si="27"/>
        <v/>
      </c>
      <c r="D580" s="194" t="str">
        <f t="shared" ref="D580:D643" si="28">IF(E580="","",IF(MID(E580,1,1)="A",MID(E580,FIND(" ",E580,1)+3,2),MID(E580,FIND(" ",E580,1)+8,2)))</f>
        <v/>
      </c>
    </row>
    <row r="581" spans="2:4" x14ac:dyDescent="0.2">
      <c r="B581" s="188" t="str">
        <f t="shared" si="26"/>
        <v/>
      </c>
      <c r="C581" s="188" t="str">
        <f t="shared" si="27"/>
        <v/>
      </c>
      <c r="D581" s="194" t="str">
        <f t="shared" si="28"/>
        <v/>
      </c>
    </row>
    <row r="582" spans="2:4" x14ac:dyDescent="0.2">
      <c r="B582" s="188" t="str">
        <f t="shared" ref="B582:B645" si="29">IF(E582="","",IF(MID(E582,1,5)="AAXX ","SYNOP",MID(E582,1,5)))</f>
        <v/>
      </c>
      <c r="C582" s="188" t="str">
        <f t="shared" ref="C582:C645" si="30">IF(E582="","",IF(MID(E582,1,1)="A",MID(E582,FIND(" ",E582,1),3),MID(E582,FIND(" ",E582,1)+5,3)))</f>
        <v/>
      </c>
      <c r="D582" s="194" t="str">
        <f t="shared" si="28"/>
        <v/>
      </c>
    </row>
    <row r="583" spans="2:4" x14ac:dyDescent="0.2">
      <c r="B583" s="188" t="str">
        <f t="shared" si="29"/>
        <v/>
      </c>
      <c r="C583" s="188" t="str">
        <f t="shared" si="30"/>
        <v/>
      </c>
      <c r="D583" s="194" t="str">
        <f t="shared" si="28"/>
        <v/>
      </c>
    </row>
    <row r="584" spans="2:4" x14ac:dyDescent="0.2">
      <c r="B584" s="188" t="str">
        <f t="shared" si="29"/>
        <v/>
      </c>
      <c r="C584" s="188" t="str">
        <f t="shared" si="30"/>
        <v/>
      </c>
      <c r="D584" s="194" t="str">
        <f t="shared" si="28"/>
        <v/>
      </c>
    </row>
    <row r="585" spans="2:4" x14ac:dyDescent="0.2">
      <c r="B585" s="188" t="str">
        <f t="shared" si="29"/>
        <v/>
      </c>
      <c r="C585" s="188" t="str">
        <f t="shared" si="30"/>
        <v/>
      </c>
      <c r="D585" s="194" t="str">
        <f t="shared" si="28"/>
        <v/>
      </c>
    </row>
    <row r="586" spans="2:4" x14ac:dyDescent="0.2">
      <c r="B586" s="188" t="str">
        <f t="shared" si="29"/>
        <v/>
      </c>
      <c r="C586" s="188" t="str">
        <f t="shared" si="30"/>
        <v/>
      </c>
      <c r="D586" s="194" t="str">
        <f t="shared" si="28"/>
        <v/>
      </c>
    </row>
    <row r="587" spans="2:4" x14ac:dyDescent="0.2">
      <c r="B587" s="188" t="str">
        <f t="shared" si="29"/>
        <v/>
      </c>
      <c r="C587" s="188" t="str">
        <f t="shared" si="30"/>
        <v/>
      </c>
      <c r="D587" s="194" t="str">
        <f t="shared" si="28"/>
        <v/>
      </c>
    </row>
    <row r="588" spans="2:4" x14ac:dyDescent="0.2">
      <c r="B588" s="188" t="str">
        <f t="shared" si="29"/>
        <v/>
      </c>
      <c r="C588" s="188" t="str">
        <f t="shared" si="30"/>
        <v/>
      </c>
      <c r="D588" s="194" t="str">
        <f t="shared" si="28"/>
        <v/>
      </c>
    </row>
    <row r="589" spans="2:4" x14ac:dyDescent="0.2">
      <c r="B589" s="188" t="str">
        <f t="shared" si="29"/>
        <v/>
      </c>
      <c r="C589" s="188" t="str">
        <f t="shared" si="30"/>
        <v/>
      </c>
      <c r="D589" s="194" t="str">
        <f t="shared" si="28"/>
        <v/>
      </c>
    </row>
    <row r="590" spans="2:4" x14ac:dyDescent="0.2">
      <c r="B590" s="188" t="str">
        <f t="shared" si="29"/>
        <v/>
      </c>
      <c r="C590" s="188" t="str">
        <f t="shared" si="30"/>
        <v/>
      </c>
      <c r="D590" s="194" t="str">
        <f t="shared" si="28"/>
        <v/>
      </c>
    </row>
    <row r="591" spans="2:4" x14ac:dyDescent="0.2">
      <c r="B591" s="188" t="str">
        <f t="shared" si="29"/>
        <v/>
      </c>
      <c r="C591" s="188" t="str">
        <f t="shared" si="30"/>
        <v/>
      </c>
      <c r="D591" s="194" t="str">
        <f t="shared" si="28"/>
        <v/>
      </c>
    </row>
    <row r="592" spans="2:4" x14ac:dyDescent="0.2">
      <c r="B592" s="188" t="str">
        <f t="shared" si="29"/>
        <v/>
      </c>
      <c r="C592" s="188" t="str">
        <f t="shared" si="30"/>
        <v/>
      </c>
      <c r="D592" s="194" t="str">
        <f t="shared" si="28"/>
        <v/>
      </c>
    </row>
    <row r="593" spans="2:4" x14ac:dyDescent="0.2">
      <c r="B593" s="188" t="str">
        <f t="shared" si="29"/>
        <v/>
      </c>
      <c r="C593" s="188" t="str">
        <f t="shared" si="30"/>
        <v/>
      </c>
      <c r="D593" s="194" t="str">
        <f t="shared" si="28"/>
        <v/>
      </c>
    </row>
    <row r="594" spans="2:4" x14ac:dyDescent="0.2">
      <c r="B594" s="188" t="str">
        <f t="shared" si="29"/>
        <v/>
      </c>
      <c r="C594" s="188" t="str">
        <f t="shared" si="30"/>
        <v/>
      </c>
      <c r="D594" s="194" t="str">
        <f t="shared" si="28"/>
        <v/>
      </c>
    </row>
    <row r="595" spans="2:4" x14ac:dyDescent="0.2">
      <c r="B595" s="188" t="str">
        <f t="shared" si="29"/>
        <v/>
      </c>
      <c r="C595" s="188" t="str">
        <f t="shared" si="30"/>
        <v/>
      </c>
      <c r="D595" s="194" t="str">
        <f t="shared" si="28"/>
        <v/>
      </c>
    </row>
    <row r="596" spans="2:4" x14ac:dyDescent="0.2">
      <c r="B596" s="188" t="str">
        <f t="shared" si="29"/>
        <v/>
      </c>
      <c r="C596" s="188" t="str">
        <f t="shared" si="30"/>
        <v/>
      </c>
      <c r="D596" s="194" t="str">
        <f t="shared" si="28"/>
        <v/>
      </c>
    </row>
    <row r="597" spans="2:4" x14ac:dyDescent="0.2">
      <c r="B597" s="188" t="str">
        <f t="shared" si="29"/>
        <v/>
      </c>
      <c r="C597" s="188" t="str">
        <f t="shared" si="30"/>
        <v/>
      </c>
      <c r="D597" s="194" t="str">
        <f t="shared" si="28"/>
        <v/>
      </c>
    </row>
    <row r="598" spans="2:4" x14ac:dyDescent="0.2">
      <c r="B598" s="188" t="str">
        <f t="shared" si="29"/>
        <v/>
      </c>
      <c r="C598" s="188" t="str">
        <f t="shared" si="30"/>
        <v/>
      </c>
      <c r="D598" s="194" t="str">
        <f t="shared" si="28"/>
        <v/>
      </c>
    </row>
    <row r="599" spans="2:4" x14ac:dyDescent="0.2">
      <c r="B599" s="188" t="str">
        <f t="shared" si="29"/>
        <v/>
      </c>
      <c r="C599" s="188" t="str">
        <f t="shared" si="30"/>
        <v/>
      </c>
      <c r="D599" s="194" t="str">
        <f t="shared" si="28"/>
        <v/>
      </c>
    </row>
    <row r="600" spans="2:4" x14ac:dyDescent="0.2">
      <c r="B600" s="188" t="str">
        <f t="shared" si="29"/>
        <v/>
      </c>
      <c r="C600" s="188" t="str">
        <f t="shared" si="30"/>
        <v/>
      </c>
      <c r="D600" s="194" t="str">
        <f t="shared" si="28"/>
        <v/>
      </c>
    </row>
    <row r="601" spans="2:4" x14ac:dyDescent="0.2">
      <c r="B601" s="188" t="str">
        <f t="shared" si="29"/>
        <v/>
      </c>
      <c r="C601" s="188" t="str">
        <f t="shared" si="30"/>
        <v/>
      </c>
      <c r="D601" s="194" t="str">
        <f t="shared" si="28"/>
        <v/>
      </c>
    </row>
    <row r="602" spans="2:4" x14ac:dyDescent="0.2">
      <c r="B602" s="188" t="str">
        <f t="shared" si="29"/>
        <v/>
      </c>
      <c r="C602" s="188" t="str">
        <f t="shared" si="30"/>
        <v/>
      </c>
      <c r="D602" s="194" t="str">
        <f t="shared" si="28"/>
        <v/>
      </c>
    </row>
    <row r="603" spans="2:4" x14ac:dyDescent="0.2">
      <c r="B603" s="188" t="str">
        <f t="shared" si="29"/>
        <v/>
      </c>
      <c r="C603" s="188" t="str">
        <f t="shared" si="30"/>
        <v/>
      </c>
      <c r="D603" s="194" t="str">
        <f t="shared" si="28"/>
        <v/>
      </c>
    </row>
    <row r="604" spans="2:4" x14ac:dyDescent="0.2">
      <c r="B604" s="188" t="str">
        <f t="shared" si="29"/>
        <v/>
      </c>
      <c r="C604" s="188" t="str">
        <f t="shared" si="30"/>
        <v/>
      </c>
      <c r="D604" s="194" t="str">
        <f t="shared" si="28"/>
        <v/>
      </c>
    </row>
    <row r="605" spans="2:4" x14ac:dyDescent="0.2">
      <c r="B605" s="188" t="str">
        <f t="shared" si="29"/>
        <v/>
      </c>
      <c r="C605" s="188" t="str">
        <f t="shared" si="30"/>
        <v/>
      </c>
      <c r="D605" s="194" t="str">
        <f t="shared" si="28"/>
        <v/>
      </c>
    </row>
    <row r="606" spans="2:4" x14ac:dyDescent="0.2">
      <c r="B606" s="188" t="str">
        <f t="shared" si="29"/>
        <v/>
      </c>
      <c r="C606" s="188" t="str">
        <f t="shared" si="30"/>
        <v/>
      </c>
      <c r="D606" s="194" t="str">
        <f t="shared" si="28"/>
        <v/>
      </c>
    </row>
    <row r="607" spans="2:4" x14ac:dyDescent="0.2">
      <c r="B607" s="188" t="str">
        <f t="shared" si="29"/>
        <v/>
      </c>
      <c r="C607" s="188" t="str">
        <f t="shared" si="30"/>
        <v/>
      </c>
      <c r="D607" s="194" t="str">
        <f t="shared" si="28"/>
        <v/>
      </c>
    </row>
    <row r="608" spans="2:4" x14ac:dyDescent="0.2">
      <c r="B608" s="188" t="str">
        <f t="shared" si="29"/>
        <v/>
      </c>
      <c r="C608" s="188" t="str">
        <f t="shared" si="30"/>
        <v/>
      </c>
      <c r="D608" s="194" t="str">
        <f t="shared" si="28"/>
        <v/>
      </c>
    </row>
    <row r="609" spans="2:4" x14ac:dyDescent="0.2">
      <c r="B609" s="188" t="str">
        <f t="shared" si="29"/>
        <v/>
      </c>
      <c r="C609" s="188" t="str">
        <f t="shared" si="30"/>
        <v/>
      </c>
      <c r="D609" s="194" t="str">
        <f t="shared" si="28"/>
        <v/>
      </c>
    </row>
    <row r="610" spans="2:4" x14ac:dyDescent="0.2">
      <c r="B610" s="188" t="str">
        <f t="shared" si="29"/>
        <v/>
      </c>
      <c r="C610" s="188" t="str">
        <f t="shared" si="30"/>
        <v/>
      </c>
      <c r="D610" s="194" t="str">
        <f t="shared" si="28"/>
        <v/>
      </c>
    </row>
    <row r="611" spans="2:4" x14ac:dyDescent="0.2">
      <c r="B611" s="188" t="str">
        <f t="shared" si="29"/>
        <v/>
      </c>
      <c r="C611" s="188" t="str">
        <f t="shared" si="30"/>
        <v/>
      </c>
      <c r="D611" s="194" t="str">
        <f t="shared" si="28"/>
        <v/>
      </c>
    </row>
    <row r="612" spans="2:4" x14ac:dyDescent="0.2">
      <c r="B612" s="188" t="str">
        <f t="shared" si="29"/>
        <v/>
      </c>
      <c r="C612" s="188" t="str">
        <f t="shared" si="30"/>
        <v/>
      </c>
      <c r="D612" s="194" t="str">
        <f t="shared" si="28"/>
        <v/>
      </c>
    </row>
    <row r="613" spans="2:4" x14ac:dyDescent="0.2">
      <c r="B613" s="188" t="str">
        <f t="shared" si="29"/>
        <v/>
      </c>
      <c r="C613" s="188" t="str">
        <f t="shared" si="30"/>
        <v/>
      </c>
      <c r="D613" s="194" t="str">
        <f t="shared" si="28"/>
        <v/>
      </c>
    </row>
    <row r="614" spans="2:4" x14ac:dyDescent="0.2">
      <c r="B614" s="188" t="str">
        <f t="shared" si="29"/>
        <v/>
      </c>
      <c r="C614" s="188" t="str">
        <f t="shared" si="30"/>
        <v/>
      </c>
      <c r="D614" s="194" t="str">
        <f t="shared" si="28"/>
        <v/>
      </c>
    </row>
    <row r="615" spans="2:4" x14ac:dyDescent="0.2">
      <c r="B615" s="188" t="str">
        <f t="shared" si="29"/>
        <v/>
      </c>
      <c r="C615" s="188" t="str">
        <f t="shared" si="30"/>
        <v/>
      </c>
      <c r="D615" s="194" t="str">
        <f t="shared" si="28"/>
        <v/>
      </c>
    </row>
    <row r="616" spans="2:4" x14ac:dyDescent="0.2">
      <c r="B616" s="188" t="str">
        <f t="shared" si="29"/>
        <v/>
      </c>
      <c r="C616" s="188" t="str">
        <f t="shared" si="30"/>
        <v/>
      </c>
      <c r="D616" s="194" t="str">
        <f t="shared" si="28"/>
        <v/>
      </c>
    </row>
    <row r="617" spans="2:4" x14ac:dyDescent="0.2">
      <c r="B617" s="188" t="str">
        <f t="shared" si="29"/>
        <v/>
      </c>
      <c r="C617" s="188" t="str">
        <f t="shared" si="30"/>
        <v/>
      </c>
      <c r="D617" s="194" t="str">
        <f t="shared" si="28"/>
        <v/>
      </c>
    </row>
    <row r="618" spans="2:4" x14ac:dyDescent="0.2">
      <c r="B618" s="188" t="str">
        <f t="shared" si="29"/>
        <v/>
      </c>
      <c r="C618" s="188" t="str">
        <f t="shared" si="30"/>
        <v/>
      </c>
      <c r="D618" s="194" t="str">
        <f t="shared" si="28"/>
        <v/>
      </c>
    </row>
    <row r="619" spans="2:4" x14ac:dyDescent="0.2">
      <c r="B619" s="188" t="str">
        <f t="shared" si="29"/>
        <v/>
      </c>
      <c r="C619" s="188" t="str">
        <f t="shared" si="30"/>
        <v/>
      </c>
      <c r="D619" s="194" t="str">
        <f t="shared" si="28"/>
        <v/>
      </c>
    </row>
    <row r="620" spans="2:4" x14ac:dyDescent="0.2">
      <c r="B620" s="188" t="str">
        <f t="shared" si="29"/>
        <v/>
      </c>
      <c r="C620" s="188" t="str">
        <f t="shared" si="30"/>
        <v/>
      </c>
      <c r="D620" s="194" t="str">
        <f t="shared" si="28"/>
        <v/>
      </c>
    </row>
    <row r="621" spans="2:4" x14ac:dyDescent="0.2">
      <c r="B621" s="188" t="str">
        <f t="shared" si="29"/>
        <v/>
      </c>
      <c r="C621" s="188" t="str">
        <f t="shared" si="30"/>
        <v/>
      </c>
      <c r="D621" s="194" t="str">
        <f t="shared" si="28"/>
        <v/>
      </c>
    </row>
    <row r="622" spans="2:4" x14ac:dyDescent="0.2">
      <c r="B622" s="188" t="str">
        <f t="shared" si="29"/>
        <v/>
      </c>
      <c r="C622" s="188" t="str">
        <f t="shared" si="30"/>
        <v/>
      </c>
      <c r="D622" s="194" t="str">
        <f t="shared" si="28"/>
        <v/>
      </c>
    </row>
    <row r="623" spans="2:4" x14ac:dyDescent="0.2">
      <c r="B623" s="188" t="str">
        <f t="shared" si="29"/>
        <v/>
      </c>
      <c r="C623" s="188" t="str">
        <f t="shared" si="30"/>
        <v/>
      </c>
      <c r="D623" s="194" t="str">
        <f t="shared" si="28"/>
        <v/>
      </c>
    </row>
    <row r="624" spans="2:4" x14ac:dyDescent="0.2">
      <c r="B624" s="188" t="str">
        <f t="shared" si="29"/>
        <v/>
      </c>
      <c r="C624" s="188" t="str">
        <f t="shared" si="30"/>
        <v/>
      </c>
      <c r="D624" s="194" t="str">
        <f t="shared" si="28"/>
        <v/>
      </c>
    </row>
    <row r="625" spans="2:4" x14ac:dyDescent="0.2">
      <c r="B625" s="188" t="str">
        <f t="shared" si="29"/>
        <v/>
      </c>
      <c r="C625" s="188" t="str">
        <f t="shared" si="30"/>
        <v/>
      </c>
      <c r="D625" s="194" t="str">
        <f t="shared" si="28"/>
        <v/>
      </c>
    </row>
    <row r="626" spans="2:4" x14ac:dyDescent="0.2">
      <c r="B626" s="188" t="str">
        <f t="shared" si="29"/>
        <v/>
      </c>
      <c r="C626" s="188" t="str">
        <f t="shared" si="30"/>
        <v/>
      </c>
      <c r="D626" s="194" t="str">
        <f t="shared" si="28"/>
        <v/>
      </c>
    </row>
    <row r="627" spans="2:4" x14ac:dyDescent="0.2">
      <c r="B627" s="188" t="str">
        <f t="shared" si="29"/>
        <v/>
      </c>
      <c r="C627" s="188" t="str">
        <f t="shared" si="30"/>
        <v/>
      </c>
      <c r="D627" s="194" t="str">
        <f t="shared" si="28"/>
        <v/>
      </c>
    </row>
    <row r="628" spans="2:4" x14ac:dyDescent="0.2">
      <c r="B628" s="188" t="str">
        <f t="shared" si="29"/>
        <v/>
      </c>
      <c r="C628" s="188" t="str">
        <f t="shared" si="30"/>
        <v/>
      </c>
      <c r="D628" s="194" t="str">
        <f t="shared" si="28"/>
        <v/>
      </c>
    </row>
    <row r="629" spans="2:4" x14ac:dyDescent="0.2">
      <c r="B629" s="188" t="str">
        <f t="shared" si="29"/>
        <v/>
      </c>
      <c r="C629" s="188" t="str">
        <f t="shared" si="30"/>
        <v/>
      </c>
      <c r="D629" s="194" t="str">
        <f t="shared" si="28"/>
        <v/>
      </c>
    </row>
    <row r="630" spans="2:4" x14ac:dyDescent="0.2">
      <c r="B630" s="188" t="str">
        <f t="shared" si="29"/>
        <v/>
      </c>
      <c r="C630" s="188" t="str">
        <f t="shared" si="30"/>
        <v/>
      </c>
      <c r="D630" s="194" t="str">
        <f t="shared" si="28"/>
        <v/>
      </c>
    </row>
    <row r="631" spans="2:4" x14ac:dyDescent="0.2">
      <c r="B631" s="188" t="str">
        <f t="shared" si="29"/>
        <v/>
      </c>
      <c r="C631" s="188" t="str">
        <f t="shared" si="30"/>
        <v/>
      </c>
      <c r="D631" s="194" t="str">
        <f t="shared" si="28"/>
        <v/>
      </c>
    </row>
    <row r="632" spans="2:4" x14ac:dyDescent="0.2">
      <c r="B632" s="188" t="str">
        <f t="shared" si="29"/>
        <v/>
      </c>
      <c r="C632" s="188" t="str">
        <f t="shared" si="30"/>
        <v/>
      </c>
      <c r="D632" s="194" t="str">
        <f t="shared" si="28"/>
        <v/>
      </c>
    </row>
    <row r="633" spans="2:4" x14ac:dyDescent="0.2">
      <c r="B633" s="188" t="str">
        <f t="shared" si="29"/>
        <v/>
      </c>
      <c r="C633" s="188" t="str">
        <f t="shared" si="30"/>
        <v/>
      </c>
      <c r="D633" s="194" t="str">
        <f t="shared" si="28"/>
        <v/>
      </c>
    </row>
    <row r="634" spans="2:4" x14ac:dyDescent="0.2">
      <c r="B634" s="188" t="str">
        <f t="shared" si="29"/>
        <v/>
      </c>
      <c r="C634" s="188" t="str">
        <f t="shared" si="30"/>
        <v/>
      </c>
      <c r="D634" s="194" t="str">
        <f t="shared" si="28"/>
        <v/>
      </c>
    </row>
    <row r="635" spans="2:4" x14ac:dyDescent="0.2">
      <c r="B635" s="188" t="str">
        <f t="shared" si="29"/>
        <v/>
      </c>
      <c r="C635" s="188" t="str">
        <f t="shared" si="30"/>
        <v/>
      </c>
      <c r="D635" s="194" t="str">
        <f t="shared" si="28"/>
        <v/>
      </c>
    </row>
    <row r="636" spans="2:4" x14ac:dyDescent="0.2">
      <c r="B636" s="188" t="str">
        <f t="shared" si="29"/>
        <v/>
      </c>
      <c r="C636" s="188" t="str">
        <f t="shared" si="30"/>
        <v/>
      </c>
      <c r="D636" s="194" t="str">
        <f t="shared" si="28"/>
        <v/>
      </c>
    </row>
    <row r="637" spans="2:4" x14ac:dyDescent="0.2">
      <c r="B637" s="188" t="str">
        <f t="shared" si="29"/>
        <v/>
      </c>
      <c r="C637" s="188" t="str">
        <f t="shared" si="30"/>
        <v/>
      </c>
      <c r="D637" s="194" t="str">
        <f t="shared" si="28"/>
        <v/>
      </c>
    </row>
    <row r="638" spans="2:4" x14ac:dyDescent="0.2">
      <c r="B638" s="188" t="str">
        <f t="shared" si="29"/>
        <v/>
      </c>
      <c r="C638" s="188" t="str">
        <f t="shared" si="30"/>
        <v/>
      </c>
      <c r="D638" s="194" t="str">
        <f t="shared" si="28"/>
        <v/>
      </c>
    </row>
    <row r="639" spans="2:4" x14ac:dyDescent="0.2">
      <c r="B639" s="188" t="str">
        <f t="shared" si="29"/>
        <v/>
      </c>
      <c r="C639" s="188" t="str">
        <f t="shared" si="30"/>
        <v/>
      </c>
      <c r="D639" s="194" t="str">
        <f t="shared" si="28"/>
        <v/>
      </c>
    </row>
    <row r="640" spans="2:4" x14ac:dyDescent="0.2">
      <c r="B640" s="188" t="str">
        <f t="shared" si="29"/>
        <v/>
      </c>
      <c r="C640" s="188" t="str">
        <f t="shared" si="30"/>
        <v/>
      </c>
      <c r="D640" s="194" t="str">
        <f t="shared" si="28"/>
        <v/>
      </c>
    </row>
    <row r="641" spans="2:4" x14ac:dyDescent="0.2">
      <c r="B641" s="188" t="str">
        <f t="shared" si="29"/>
        <v/>
      </c>
      <c r="C641" s="188" t="str">
        <f t="shared" si="30"/>
        <v/>
      </c>
      <c r="D641" s="194" t="str">
        <f t="shared" si="28"/>
        <v/>
      </c>
    </row>
    <row r="642" spans="2:4" x14ac:dyDescent="0.2">
      <c r="B642" s="188" t="str">
        <f t="shared" si="29"/>
        <v/>
      </c>
      <c r="C642" s="188" t="str">
        <f t="shared" si="30"/>
        <v/>
      </c>
      <c r="D642" s="194" t="str">
        <f t="shared" si="28"/>
        <v/>
      </c>
    </row>
    <row r="643" spans="2:4" x14ac:dyDescent="0.2">
      <c r="B643" s="188" t="str">
        <f t="shared" si="29"/>
        <v/>
      </c>
      <c r="C643" s="188" t="str">
        <f t="shared" si="30"/>
        <v/>
      </c>
      <c r="D643" s="194" t="str">
        <f t="shared" si="28"/>
        <v/>
      </c>
    </row>
    <row r="644" spans="2:4" x14ac:dyDescent="0.2">
      <c r="B644" s="188" t="str">
        <f t="shared" si="29"/>
        <v/>
      </c>
      <c r="C644" s="188" t="str">
        <f t="shared" si="30"/>
        <v/>
      </c>
      <c r="D644" s="194" t="str">
        <f t="shared" ref="D644:D707" si="31">IF(E644="","",IF(MID(E644,1,1)="A",MID(E644,FIND(" ",E644,1)+3,2),MID(E644,FIND(" ",E644,1)+8,2)))</f>
        <v/>
      </c>
    </row>
    <row r="645" spans="2:4" x14ac:dyDescent="0.2">
      <c r="B645" s="188" t="str">
        <f t="shared" si="29"/>
        <v/>
      </c>
      <c r="C645" s="188" t="str">
        <f t="shared" si="30"/>
        <v/>
      </c>
      <c r="D645" s="194" t="str">
        <f t="shared" si="31"/>
        <v/>
      </c>
    </row>
    <row r="646" spans="2:4" x14ac:dyDescent="0.2">
      <c r="B646" s="188" t="str">
        <f t="shared" ref="B646:B709" si="32">IF(E646="","",IF(MID(E646,1,5)="AAXX ","SYNOP",MID(E646,1,5)))</f>
        <v/>
      </c>
      <c r="C646" s="188" t="str">
        <f t="shared" ref="C646:C709" si="33">IF(E646="","",IF(MID(E646,1,1)="A",MID(E646,FIND(" ",E646,1),3),MID(E646,FIND(" ",E646,1)+5,3)))</f>
        <v/>
      </c>
      <c r="D646" s="194" t="str">
        <f t="shared" si="31"/>
        <v/>
      </c>
    </row>
    <row r="647" spans="2:4" x14ac:dyDescent="0.2">
      <c r="B647" s="188" t="str">
        <f t="shared" si="32"/>
        <v/>
      </c>
      <c r="C647" s="188" t="str">
        <f t="shared" si="33"/>
        <v/>
      </c>
      <c r="D647" s="194" t="str">
        <f t="shared" si="31"/>
        <v/>
      </c>
    </row>
    <row r="648" spans="2:4" x14ac:dyDescent="0.2">
      <c r="B648" s="188" t="str">
        <f t="shared" si="32"/>
        <v/>
      </c>
      <c r="C648" s="188" t="str">
        <f t="shared" si="33"/>
        <v/>
      </c>
      <c r="D648" s="194" t="str">
        <f t="shared" si="31"/>
        <v/>
      </c>
    </row>
    <row r="649" spans="2:4" x14ac:dyDescent="0.2">
      <c r="B649" s="188" t="str">
        <f t="shared" si="32"/>
        <v/>
      </c>
      <c r="C649" s="188" t="str">
        <f t="shared" si="33"/>
        <v/>
      </c>
      <c r="D649" s="194" t="str">
        <f t="shared" si="31"/>
        <v/>
      </c>
    </row>
    <row r="650" spans="2:4" x14ac:dyDescent="0.2">
      <c r="B650" s="188" t="str">
        <f t="shared" si="32"/>
        <v/>
      </c>
      <c r="C650" s="188" t="str">
        <f t="shared" si="33"/>
        <v/>
      </c>
      <c r="D650" s="194" t="str">
        <f t="shared" si="31"/>
        <v/>
      </c>
    </row>
    <row r="651" spans="2:4" x14ac:dyDescent="0.2">
      <c r="B651" s="188" t="str">
        <f t="shared" si="32"/>
        <v/>
      </c>
      <c r="C651" s="188" t="str">
        <f t="shared" si="33"/>
        <v/>
      </c>
      <c r="D651" s="194" t="str">
        <f t="shared" si="31"/>
        <v/>
      </c>
    </row>
    <row r="652" spans="2:4" x14ac:dyDescent="0.2">
      <c r="B652" s="188" t="str">
        <f t="shared" si="32"/>
        <v/>
      </c>
      <c r="C652" s="188" t="str">
        <f t="shared" si="33"/>
        <v/>
      </c>
      <c r="D652" s="194" t="str">
        <f t="shared" si="31"/>
        <v/>
      </c>
    </row>
    <row r="653" spans="2:4" x14ac:dyDescent="0.2">
      <c r="B653" s="188" t="str">
        <f t="shared" si="32"/>
        <v/>
      </c>
      <c r="C653" s="188" t="str">
        <f t="shared" si="33"/>
        <v/>
      </c>
      <c r="D653" s="194" t="str">
        <f t="shared" si="31"/>
        <v/>
      </c>
    </row>
    <row r="654" spans="2:4" x14ac:dyDescent="0.2">
      <c r="B654" s="188" t="str">
        <f t="shared" si="32"/>
        <v/>
      </c>
      <c r="C654" s="188" t="str">
        <f t="shared" si="33"/>
        <v/>
      </c>
      <c r="D654" s="194" t="str">
        <f t="shared" si="31"/>
        <v/>
      </c>
    </row>
    <row r="655" spans="2:4" x14ac:dyDescent="0.2">
      <c r="B655" s="188" t="str">
        <f t="shared" si="32"/>
        <v/>
      </c>
      <c r="C655" s="188" t="str">
        <f t="shared" si="33"/>
        <v/>
      </c>
      <c r="D655" s="194" t="str">
        <f t="shared" si="31"/>
        <v/>
      </c>
    </row>
    <row r="656" spans="2:4" x14ac:dyDescent="0.2">
      <c r="B656" s="188" t="str">
        <f t="shared" si="32"/>
        <v/>
      </c>
      <c r="C656" s="188" t="str">
        <f t="shared" si="33"/>
        <v/>
      </c>
      <c r="D656" s="194" t="str">
        <f t="shared" si="31"/>
        <v/>
      </c>
    </row>
    <row r="657" spans="2:4" x14ac:dyDescent="0.2">
      <c r="B657" s="188" t="str">
        <f t="shared" si="32"/>
        <v/>
      </c>
      <c r="C657" s="188" t="str">
        <f t="shared" si="33"/>
        <v/>
      </c>
      <c r="D657" s="194" t="str">
        <f t="shared" si="31"/>
        <v/>
      </c>
    </row>
    <row r="658" spans="2:4" x14ac:dyDescent="0.2">
      <c r="B658" s="188" t="str">
        <f t="shared" si="32"/>
        <v/>
      </c>
      <c r="C658" s="188" t="str">
        <f t="shared" si="33"/>
        <v/>
      </c>
      <c r="D658" s="194" t="str">
        <f t="shared" si="31"/>
        <v/>
      </c>
    </row>
    <row r="659" spans="2:4" x14ac:dyDescent="0.2">
      <c r="B659" s="188" t="str">
        <f t="shared" si="32"/>
        <v/>
      </c>
      <c r="C659" s="188" t="str">
        <f t="shared" si="33"/>
        <v/>
      </c>
      <c r="D659" s="194" t="str">
        <f t="shared" si="31"/>
        <v/>
      </c>
    </row>
    <row r="660" spans="2:4" x14ac:dyDescent="0.2">
      <c r="B660" s="188" t="str">
        <f t="shared" si="32"/>
        <v/>
      </c>
      <c r="C660" s="188" t="str">
        <f t="shared" si="33"/>
        <v/>
      </c>
      <c r="D660" s="194" t="str">
        <f t="shared" si="31"/>
        <v/>
      </c>
    </row>
    <row r="661" spans="2:4" x14ac:dyDescent="0.2">
      <c r="B661" s="188" t="str">
        <f t="shared" si="32"/>
        <v/>
      </c>
      <c r="C661" s="188" t="str">
        <f t="shared" si="33"/>
        <v/>
      </c>
      <c r="D661" s="194" t="str">
        <f t="shared" si="31"/>
        <v/>
      </c>
    </row>
    <row r="662" spans="2:4" x14ac:dyDescent="0.2">
      <c r="B662" s="188" t="str">
        <f t="shared" si="32"/>
        <v/>
      </c>
      <c r="C662" s="188" t="str">
        <f t="shared" si="33"/>
        <v/>
      </c>
      <c r="D662" s="194" t="str">
        <f t="shared" si="31"/>
        <v/>
      </c>
    </row>
    <row r="663" spans="2:4" x14ac:dyDescent="0.2">
      <c r="B663" s="188" t="str">
        <f t="shared" si="32"/>
        <v/>
      </c>
      <c r="C663" s="188" t="str">
        <f t="shared" si="33"/>
        <v/>
      </c>
      <c r="D663" s="194" t="str">
        <f t="shared" si="31"/>
        <v/>
      </c>
    </row>
    <row r="664" spans="2:4" x14ac:dyDescent="0.2">
      <c r="B664" s="188" t="str">
        <f t="shared" si="32"/>
        <v/>
      </c>
      <c r="C664" s="188" t="str">
        <f t="shared" si="33"/>
        <v/>
      </c>
      <c r="D664" s="194" t="str">
        <f t="shared" si="31"/>
        <v/>
      </c>
    </row>
    <row r="665" spans="2:4" x14ac:dyDescent="0.2">
      <c r="B665" s="188" t="str">
        <f t="shared" si="32"/>
        <v/>
      </c>
      <c r="C665" s="188" t="str">
        <f t="shared" si="33"/>
        <v/>
      </c>
      <c r="D665" s="194" t="str">
        <f t="shared" si="31"/>
        <v/>
      </c>
    </row>
    <row r="666" spans="2:4" x14ac:dyDescent="0.2">
      <c r="B666" s="188" t="str">
        <f t="shared" si="32"/>
        <v/>
      </c>
      <c r="C666" s="188" t="str">
        <f t="shared" si="33"/>
        <v/>
      </c>
      <c r="D666" s="194" t="str">
        <f t="shared" si="31"/>
        <v/>
      </c>
    </row>
    <row r="667" spans="2:4" x14ac:dyDescent="0.2">
      <c r="B667" s="188" t="str">
        <f t="shared" si="32"/>
        <v/>
      </c>
      <c r="C667" s="188" t="str">
        <f t="shared" si="33"/>
        <v/>
      </c>
      <c r="D667" s="194" t="str">
        <f t="shared" si="31"/>
        <v/>
      </c>
    </row>
    <row r="668" spans="2:4" x14ac:dyDescent="0.2">
      <c r="B668" s="188" t="str">
        <f t="shared" si="32"/>
        <v/>
      </c>
      <c r="C668" s="188" t="str">
        <f t="shared" si="33"/>
        <v/>
      </c>
      <c r="D668" s="194" t="str">
        <f t="shared" si="31"/>
        <v/>
      </c>
    </row>
    <row r="669" spans="2:4" x14ac:dyDescent="0.2">
      <c r="B669" s="188" t="str">
        <f t="shared" si="32"/>
        <v/>
      </c>
      <c r="C669" s="188" t="str">
        <f t="shared" si="33"/>
        <v/>
      </c>
      <c r="D669" s="194" t="str">
        <f t="shared" si="31"/>
        <v/>
      </c>
    </row>
    <row r="670" spans="2:4" x14ac:dyDescent="0.2">
      <c r="B670" s="188" t="str">
        <f t="shared" si="32"/>
        <v/>
      </c>
      <c r="C670" s="188" t="str">
        <f t="shared" si="33"/>
        <v/>
      </c>
      <c r="D670" s="194" t="str">
        <f t="shared" si="31"/>
        <v/>
      </c>
    </row>
    <row r="671" spans="2:4" x14ac:dyDescent="0.2">
      <c r="B671" s="188" t="str">
        <f t="shared" si="32"/>
        <v/>
      </c>
      <c r="C671" s="188" t="str">
        <f t="shared" si="33"/>
        <v/>
      </c>
      <c r="D671" s="194" t="str">
        <f t="shared" si="31"/>
        <v/>
      </c>
    </row>
    <row r="672" spans="2:4" x14ac:dyDescent="0.2">
      <c r="B672" s="188" t="str">
        <f t="shared" si="32"/>
        <v/>
      </c>
      <c r="C672" s="188" t="str">
        <f t="shared" si="33"/>
        <v/>
      </c>
      <c r="D672" s="194" t="str">
        <f t="shared" si="31"/>
        <v/>
      </c>
    </row>
    <row r="673" spans="2:4" x14ac:dyDescent="0.2">
      <c r="B673" s="188" t="str">
        <f t="shared" si="32"/>
        <v/>
      </c>
      <c r="C673" s="188" t="str">
        <f t="shared" si="33"/>
        <v/>
      </c>
      <c r="D673" s="194" t="str">
        <f t="shared" si="31"/>
        <v/>
      </c>
    </row>
    <row r="674" spans="2:4" x14ac:dyDescent="0.2">
      <c r="B674" s="188" t="str">
        <f t="shared" si="32"/>
        <v/>
      </c>
      <c r="C674" s="188" t="str">
        <f t="shared" si="33"/>
        <v/>
      </c>
      <c r="D674" s="194" t="str">
        <f t="shared" si="31"/>
        <v/>
      </c>
    </row>
    <row r="675" spans="2:4" x14ac:dyDescent="0.2">
      <c r="B675" s="188" t="str">
        <f t="shared" si="32"/>
        <v/>
      </c>
      <c r="C675" s="188" t="str">
        <f t="shared" si="33"/>
        <v/>
      </c>
      <c r="D675" s="194" t="str">
        <f t="shared" si="31"/>
        <v/>
      </c>
    </row>
    <row r="676" spans="2:4" x14ac:dyDescent="0.2">
      <c r="B676" s="188" t="str">
        <f t="shared" si="32"/>
        <v/>
      </c>
      <c r="C676" s="188" t="str">
        <f t="shared" si="33"/>
        <v/>
      </c>
      <c r="D676" s="194" t="str">
        <f t="shared" si="31"/>
        <v/>
      </c>
    </row>
    <row r="677" spans="2:4" x14ac:dyDescent="0.2">
      <c r="B677" s="188" t="str">
        <f t="shared" si="32"/>
        <v/>
      </c>
      <c r="C677" s="188" t="str">
        <f t="shared" si="33"/>
        <v/>
      </c>
      <c r="D677" s="194" t="str">
        <f t="shared" si="31"/>
        <v/>
      </c>
    </row>
    <row r="678" spans="2:4" x14ac:dyDescent="0.2">
      <c r="B678" s="188" t="str">
        <f t="shared" si="32"/>
        <v/>
      </c>
      <c r="C678" s="188" t="str">
        <f t="shared" si="33"/>
        <v/>
      </c>
      <c r="D678" s="194" t="str">
        <f t="shared" si="31"/>
        <v/>
      </c>
    </row>
    <row r="679" spans="2:4" x14ac:dyDescent="0.2">
      <c r="B679" s="188" t="str">
        <f t="shared" si="32"/>
        <v/>
      </c>
      <c r="C679" s="188" t="str">
        <f t="shared" si="33"/>
        <v/>
      </c>
      <c r="D679" s="194" t="str">
        <f t="shared" si="31"/>
        <v/>
      </c>
    </row>
    <row r="680" spans="2:4" x14ac:dyDescent="0.2">
      <c r="B680" s="188" t="str">
        <f t="shared" si="32"/>
        <v/>
      </c>
      <c r="C680" s="188" t="str">
        <f t="shared" si="33"/>
        <v/>
      </c>
      <c r="D680" s="194" t="str">
        <f t="shared" si="31"/>
        <v/>
      </c>
    </row>
    <row r="681" spans="2:4" x14ac:dyDescent="0.2">
      <c r="B681" s="188" t="str">
        <f t="shared" si="32"/>
        <v/>
      </c>
      <c r="C681" s="188" t="str">
        <f t="shared" si="33"/>
        <v/>
      </c>
      <c r="D681" s="194" t="str">
        <f t="shared" si="31"/>
        <v/>
      </c>
    </row>
    <row r="682" spans="2:4" x14ac:dyDescent="0.2">
      <c r="B682" s="188" t="str">
        <f t="shared" si="32"/>
        <v/>
      </c>
      <c r="C682" s="188" t="str">
        <f t="shared" si="33"/>
        <v/>
      </c>
      <c r="D682" s="194" t="str">
        <f t="shared" si="31"/>
        <v/>
      </c>
    </row>
    <row r="683" spans="2:4" x14ac:dyDescent="0.2">
      <c r="B683" s="188" t="str">
        <f t="shared" si="32"/>
        <v/>
      </c>
      <c r="C683" s="188" t="str">
        <f t="shared" si="33"/>
        <v/>
      </c>
      <c r="D683" s="194" t="str">
        <f t="shared" si="31"/>
        <v/>
      </c>
    </row>
    <row r="684" spans="2:4" x14ac:dyDescent="0.2">
      <c r="B684" s="188" t="str">
        <f t="shared" si="32"/>
        <v/>
      </c>
      <c r="C684" s="188" t="str">
        <f t="shared" si="33"/>
        <v/>
      </c>
      <c r="D684" s="194" t="str">
        <f t="shared" si="31"/>
        <v/>
      </c>
    </row>
    <row r="685" spans="2:4" x14ac:dyDescent="0.2">
      <c r="B685" s="188" t="str">
        <f t="shared" si="32"/>
        <v/>
      </c>
      <c r="C685" s="188" t="str">
        <f t="shared" si="33"/>
        <v/>
      </c>
      <c r="D685" s="194" t="str">
        <f t="shared" si="31"/>
        <v/>
      </c>
    </row>
    <row r="686" spans="2:4" x14ac:dyDescent="0.2">
      <c r="B686" s="188" t="str">
        <f t="shared" si="32"/>
        <v/>
      </c>
      <c r="C686" s="188" t="str">
        <f t="shared" si="33"/>
        <v/>
      </c>
      <c r="D686" s="194" t="str">
        <f t="shared" si="31"/>
        <v/>
      </c>
    </row>
    <row r="687" spans="2:4" x14ac:dyDescent="0.2">
      <c r="B687" s="188" t="str">
        <f t="shared" si="32"/>
        <v/>
      </c>
      <c r="C687" s="188" t="str">
        <f t="shared" si="33"/>
        <v/>
      </c>
      <c r="D687" s="194" t="str">
        <f t="shared" si="31"/>
        <v/>
      </c>
    </row>
    <row r="688" spans="2:4" x14ac:dyDescent="0.2">
      <c r="B688" s="188" t="str">
        <f t="shared" si="32"/>
        <v/>
      </c>
      <c r="C688" s="188" t="str">
        <f t="shared" si="33"/>
        <v/>
      </c>
      <c r="D688" s="194" t="str">
        <f t="shared" si="31"/>
        <v/>
      </c>
    </row>
    <row r="689" spans="2:4" x14ac:dyDescent="0.2">
      <c r="B689" s="188" t="str">
        <f t="shared" si="32"/>
        <v/>
      </c>
      <c r="C689" s="188" t="str">
        <f t="shared" si="33"/>
        <v/>
      </c>
      <c r="D689" s="194" t="str">
        <f t="shared" si="31"/>
        <v/>
      </c>
    </row>
    <row r="690" spans="2:4" x14ac:dyDescent="0.2">
      <c r="B690" s="188" t="str">
        <f t="shared" si="32"/>
        <v/>
      </c>
      <c r="C690" s="188" t="str">
        <f t="shared" si="33"/>
        <v/>
      </c>
      <c r="D690" s="194" t="str">
        <f t="shared" si="31"/>
        <v/>
      </c>
    </row>
    <row r="691" spans="2:4" x14ac:dyDescent="0.2">
      <c r="B691" s="188" t="str">
        <f t="shared" si="32"/>
        <v/>
      </c>
      <c r="C691" s="188" t="str">
        <f t="shared" si="33"/>
        <v/>
      </c>
      <c r="D691" s="194" t="str">
        <f t="shared" si="31"/>
        <v/>
      </c>
    </row>
    <row r="692" spans="2:4" x14ac:dyDescent="0.2">
      <c r="B692" s="188" t="str">
        <f t="shared" si="32"/>
        <v/>
      </c>
      <c r="C692" s="188" t="str">
        <f t="shared" si="33"/>
        <v/>
      </c>
      <c r="D692" s="194" t="str">
        <f t="shared" si="31"/>
        <v/>
      </c>
    </row>
    <row r="693" spans="2:4" x14ac:dyDescent="0.2">
      <c r="B693" s="188" t="str">
        <f t="shared" si="32"/>
        <v/>
      </c>
      <c r="C693" s="188" t="str">
        <f t="shared" si="33"/>
        <v/>
      </c>
      <c r="D693" s="194" t="str">
        <f t="shared" si="31"/>
        <v/>
      </c>
    </row>
    <row r="694" spans="2:4" x14ac:dyDescent="0.2">
      <c r="B694" s="188" t="str">
        <f t="shared" si="32"/>
        <v/>
      </c>
      <c r="C694" s="188" t="str">
        <f t="shared" si="33"/>
        <v/>
      </c>
      <c r="D694" s="194" t="str">
        <f t="shared" si="31"/>
        <v/>
      </c>
    </row>
    <row r="695" spans="2:4" x14ac:dyDescent="0.2">
      <c r="B695" s="188" t="str">
        <f t="shared" si="32"/>
        <v/>
      </c>
      <c r="C695" s="188" t="str">
        <f t="shared" si="33"/>
        <v/>
      </c>
      <c r="D695" s="194" t="str">
        <f t="shared" si="31"/>
        <v/>
      </c>
    </row>
    <row r="696" spans="2:4" x14ac:dyDescent="0.2">
      <c r="B696" s="188" t="str">
        <f t="shared" si="32"/>
        <v/>
      </c>
      <c r="C696" s="188" t="str">
        <f t="shared" si="33"/>
        <v/>
      </c>
      <c r="D696" s="194" t="str">
        <f t="shared" si="31"/>
        <v/>
      </c>
    </row>
    <row r="697" spans="2:4" x14ac:dyDescent="0.2">
      <c r="B697" s="188" t="str">
        <f t="shared" si="32"/>
        <v/>
      </c>
      <c r="C697" s="188" t="str">
        <f t="shared" si="33"/>
        <v/>
      </c>
      <c r="D697" s="194" t="str">
        <f t="shared" si="31"/>
        <v/>
      </c>
    </row>
    <row r="698" spans="2:4" x14ac:dyDescent="0.2">
      <c r="B698" s="188" t="str">
        <f t="shared" si="32"/>
        <v/>
      </c>
      <c r="C698" s="188" t="str">
        <f t="shared" si="33"/>
        <v/>
      </c>
      <c r="D698" s="194" t="str">
        <f t="shared" si="31"/>
        <v/>
      </c>
    </row>
    <row r="699" spans="2:4" x14ac:dyDescent="0.2">
      <c r="B699" s="188" t="str">
        <f t="shared" si="32"/>
        <v/>
      </c>
      <c r="C699" s="188" t="str">
        <f t="shared" si="33"/>
        <v/>
      </c>
      <c r="D699" s="194" t="str">
        <f t="shared" si="31"/>
        <v/>
      </c>
    </row>
    <row r="700" spans="2:4" x14ac:dyDescent="0.2">
      <c r="B700" s="188" t="str">
        <f t="shared" si="32"/>
        <v/>
      </c>
      <c r="C700" s="188" t="str">
        <f t="shared" si="33"/>
        <v/>
      </c>
      <c r="D700" s="194" t="str">
        <f t="shared" si="31"/>
        <v/>
      </c>
    </row>
    <row r="701" spans="2:4" x14ac:dyDescent="0.2">
      <c r="B701" s="188" t="str">
        <f t="shared" si="32"/>
        <v/>
      </c>
      <c r="C701" s="188" t="str">
        <f t="shared" si="33"/>
        <v/>
      </c>
      <c r="D701" s="194" t="str">
        <f t="shared" si="31"/>
        <v/>
      </c>
    </row>
    <row r="702" spans="2:4" x14ac:dyDescent="0.2">
      <c r="B702" s="188" t="str">
        <f t="shared" si="32"/>
        <v/>
      </c>
      <c r="C702" s="188" t="str">
        <f t="shared" si="33"/>
        <v/>
      </c>
      <c r="D702" s="194" t="str">
        <f t="shared" si="31"/>
        <v/>
      </c>
    </row>
    <row r="703" spans="2:4" x14ac:dyDescent="0.2">
      <c r="B703" s="188" t="str">
        <f t="shared" si="32"/>
        <v/>
      </c>
      <c r="C703" s="188" t="str">
        <f t="shared" si="33"/>
        <v/>
      </c>
      <c r="D703" s="194" t="str">
        <f t="shared" si="31"/>
        <v/>
      </c>
    </row>
    <row r="704" spans="2:4" x14ac:dyDescent="0.2">
      <c r="B704" s="188" t="str">
        <f t="shared" si="32"/>
        <v/>
      </c>
      <c r="C704" s="188" t="str">
        <f t="shared" si="33"/>
        <v/>
      </c>
      <c r="D704" s="194" t="str">
        <f t="shared" si="31"/>
        <v/>
      </c>
    </row>
    <row r="705" spans="2:4" x14ac:dyDescent="0.2">
      <c r="B705" s="188" t="str">
        <f t="shared" si="32"/>
        <v/>
      </c>
      <c r="C705" s="188" t="str">
        <f t="shared" si="33"/>
        <v/>
      </c>
      <c r="D705" s="194" t="str">
        <f t="shared" si="31"/>
        <v/>
      </c>
    </row>
    <row r="706" spans="2:4" x14ac:dyDescent="0.2">
      <c r="B706" s="188" t="str">
        <f t="shared" si="32"/>
        <v/>
      </c>
      <c r="C706" s="188" t="str">
        <f t="shared" si="33"/>
        <v/>
      </c>
      <c r="D706" s="194" t="str">
        <f t="shared" si="31"/>
        <v/>
      </c>
    </row>
    <row r="707" spans="2:4" x14ac:dyDescent="0.2">
      <c r="B707" s="188" t="str">
        <f t="shared" si="32"/>
        <v/>
      </c>
      <c r="C707" s="188" t="str">
        <f t="shared" si="33"/>
        <v/>
      </c>
      <c r="D707" s="194" t="str">
        <f t="shared" si="31"/>
        <v/>
      </c>
    </row>
    <row r="708" spans="2:4" x14ac:dyDescent="0.2">
      <c r="B708" s="188" t="str">
        <f t="shared" si="32"/>
        <v/>
      </c>
      <c r="C708" s="188" t="str">
        <f t="shared" si="33"/>
        <v/>
      </c>
      <c r="D708" s="194" t="str">
        <f t="shared" ref="D708:D771" si="34">IF(E708="","",IF(MID(E708,1,1)="A",MID(E708,FIND(" ",E708,1)+3,2),MID(E708,FIND(" ",E708,1)+8,2)))</f>
        <v/>
      </c>
    </row>
    <row r="709" spans="2:4" x14ac:dyDescent="0.2">
      <c r="B709" s="188" t="str">
        <f t="shared" si="32"/>
        <v/>
      </c>
      <c r="C709" s="188" t="str">
        <f t="shared" si="33"/>
        <v/>
      </c>
      <c r="D709" s="194" t="str">
        <f t="shared" si="34"/>
        <v/>
      </c>
    </row>
    <row r="710" spans="2:4" x14ac:dyDescent="0.2">
      <c r="B710" s="188" t="str">
        <f t="shared" ref="B710:B773" si="35">IF(E710="","",IF(MID(E710,1,5)="AAXX ","SYNOP",MID(E710,1,5)))</f>
        <v/>
      </c>
      <c r="C710" s="188" t="str">
        <f t="shared" ref="C710:C773" si="36">IF(E710="","",IF(MID(E710,1,1)="A",MID(E710,FIND(" ",E710,1),3),MID(E710,FIND(" ",E710,1)+5,3)))</f>
        <v/>
      </c>
      <c r="D710" s="194" t="str">
        <f t="shared" si="34"/>
        <v/>
      </c>
    </row>
    <row r="711" spans="2:4" x14ac:dyDescent="0.2">
      <c r="B711" s="188" t="str">
        <f t="shared" si="35"/>
        <v/>
      </c>
      <c r="C711" s="188" t="str">
        <f t="shared" si="36"/>
        <v/>
      </c>
      <c r="D711" s="194" t="str">
        <f t="shared" si="34"/>
        <v/>
      </c>
    </row>
    <row r="712" spans="2:4" x14ac:dyDescent="0.2">
      <c r="B712" s="188" t="str">
        <f t="shared" si="35"/>
        <v/>
      </c>
      <c r="C712" s="188" t="str">
        <f t="shared" si="36"/>
        <v/>
      </c>
      <c r="D712" s="194" t="str">
        <f t="shared" si="34"/>
        <v/>
      </c>
    </row>
    <row r="713" spans="2:4" x14ac:dyDescent="0.2">
      <c r="B713" s="188" t="str">
        <f t="shared" si="35"/>
        <v/>
      </c>
      <c r="C713" s="188" t="str">
        <f t="shared" si="36"/>
        <v/>
      </c>
      <c r="D713" s="194" t="str">
        <f t="shared" si="34"/>
        <v/>
      </c>
    </row>
    <row r="714" spans="2:4" x14ac:dyDescent="0.2">
      <c r="B714" s="188" t="str">
        <f t="shared" si="35"/>
        <v/>
      </c>
      <c r="C714" s="188" t="str">
        <f t="shared" si="36"/>
        <v/>
      </c>
      <c r="D714" s="194" t="str">
        <f t="shared" si="34"/>
        <v/>
      </c>
    </row>
    <row r="715" spans="2:4" x14ac:dyDescent="0.2">
      <c r="B715" s="188" t="str">
        <f t="shared" si="35"/>
        <v/>
      </c>
      <c r="C715" s="188" t="str">
        <f t="shared" si="36"/>
        <v/>
      </c>
      <c r="D715" s="194" t="str">
        <f t="shared" si="34"/>
        <v/>
      </c>
    </row>
    <row r="716" spans="2:4" x14ac:dyDescent="0.2">
      <c r="B716" s="188" t="str">
        <f t="shared" si="35"/>
        <v/>
      </c>
      <c r="C716" s="188" t="str">
        <f t="shared" si="36"/>
        <v/>
      </c>
      <c r="D716" s="194" t="str">
        <f t="shared" si="34"/>
        <v/>
      </c>
    </row>
    <row r="717" spans="2:4" x14ac:dyDescent="0.2">
      <c r="B717" s="188" t="str">
        <f t="shared" si="35"/>
        <v/>
      </c>
      <c r="C717" s="188" t="str">
        <f t="shared" si="36"/>
        <v/>
      </c>
      <c r="D717" s="194" t="str">
        <f t="shared" si="34"/>
        <v/>
      </c>
    </row>
    <row r="718" spans="2:4" x14ac:dyDescent="0.2">
      <c r="B718" s="188" t="str">
        <f t="shared" si="35"/>
        <v/>
      </c>
      <c r="C718" s="188" t="str">
        <f t="shared" si="36"/>
        <v/>
      </c>
      <c r="D718" s="194" t="str">
        <f t="shared" si="34"/>
        <v/>
      </c>
    </row>
    <row r="719" spans="2:4" x14ac:dyDescent="0.2">
      <c r="B719" s="188" t="str">
        <f t="shared" si="35"/>
        <v/>
      </c>
      <c r="C719" s="188" t="str">
        <f t="shared" si="36"/>
        <v/>
      </c>
      <c r="D719" s="194" t="str">
        <f t="shared" si="34"/>
        <v/>
      </c>
    </row>
    <row r="720" spans="2:4" x14ac:dyDescent="0.2">
      <c r="B720" s="188" t="str">
        <f t="shared" si="35"/>
        <v/>
      </c>
      <c r="C720" s="188" t="str">
        <f t="shared" si="36"/>
        <v/>
      </c>
      <c r="D720" s="194" t="str">
        <f t="shared" si="34"/>
        <v/>
      </c>
    </row>
    <row r="721" spans="2:4" x14ac:dyDescent="0.2">
      <c r="B721" s="188" t="str">
        <f t="shared" si="35"/>
        <v/>
      </c>
      <c r="C721" s="188" t="str">
        <f t="shared" si="36"/>
        <v/>
      </c>
      <c r="D721" s="194" t="str">
        <f t="shared" si="34"/>
        <v/>
      </c>
    </row>
    <row r="722" spans="2:4" x14ac:dyDescent="0.2">
      <c r="B722" s="188" t="str">
        <f t="shared" si="35"/>
        <v/>
      </c>
      <c r="C722" s="188" t="str">
        <f t="shared" si="36"/>
        <v/>
      </c>
      <c r="D722" s="194" t="str">
        <f t="shared" si="34"/>
        <v/>
      </c>
    </row>
    <row r="723" spans="2:4" x14ac:dyDescent="0.2">
      <c r="B723" s="188" t="str">
        <f t="shared" si="35"/>
        <v/>
      </c>
      <c r="C723" s="188" t="str">
        <f t="shared" si="36"/>
        <v/>
      </c>
      <c r="D723" s="194" t="str">
        <f t="shared" si="34"/>
        <v/>
      </c>
    </row>
    <row r="724" spans="2:4" x14ac:dyDescent="0.2">
      <c r="B724" s="188" t="str">
        <f t="shared" si="35"/>
        <v/>
      </c>
      <c r="C724" s="188" t="str">
        <f t="shared" si="36"/>
        <v/>
      </c>
      <c r="D724" s="194" t="str">
        <f t="shared" si="34"/>
        <v/>
      </c>
    </row>
    <row r="725" spans="2:4" x14ac:dyDescent="0.2">
      <c r="B725" s="188" t="str">
        <f t="shared" si="35"/>
        <v/>
      </c>
      <c r="C725" s="188" t="str">
        <f t="shared" si="36"/>
        <v/>
      </c>
      <c r="D725" s="194" t="str">
        <f t="shared" si="34"/>
        <v/>
      </c>
    </row>
    <row r="726" spans="2:4" x14ac:dyDescent="0.2">
      <c r="B726" s="188" t="str">
        <f t="shared" si="35"/>
        <v/>
      </c>
      <c r="C726" s="188" t="str">
        <f t="shared" si="36"/>
        <v/>
      </c>
      <c r="D726" s="194" t="str">
        <f t="shared" si="34"/>
        <v/>
      </c>
    </row>
    <row r="727" spans="2:4" x14ac:dyDescent="0.2">
      <c r="B727" s="188" t="str">
        <f t="shared" si="35"/>
        <v/>
      </c>
      <c r="C727" s="188" t="str">
        <f t="shared" si="36"/>
        <v/>
      </c>
      <c r="D727" s="194" t="str">
        <f t="shared" si="34"/>
        <v/>
      </c>
    </row>
    <row r="728" spans="2:4" x14ac:dyDescent="0.2">
      <c r="B728" s="188" t="str">
        <f t="shared" si="35"/>
        <v/>
      </c>
      <c r="C728" s="188" t="str">
        <f t="shared" si="36"/>
        <v/>
      </c>
      <c r="D728" s="194" t="str">
        <f t="shared" si="34"/>
        <v/>
      </c>
    </row>
    <row r="729" spans="2:4" x14ac:dyDescent="0.2">
      <c r="B729" s="188" t="str">
        <f t="shared" si="35"/>
        <v/>
      </c>
      <c r="C729" s="188" t="str">
        <f t="shared" si="36"/>
        <v/>
      </c>
      <c r="D729" s="194" t="str">
        <f t="shared" si="34"/>
        <v/>
      </c>
    </row>
    <row r="730" spans="2:4" x14ac:dyDescent="0.2">
      <c r="B730" s="188" t="str">
        <f t="shared" si="35"/>
        <v/>
      </c>
      <c r="C730" s="188" t="str">
        <f t="shared" si="36"/>
        <v/>
      </c>
      <c r="D730" s="194" t="str">
        <f t="shared" si="34"/>
        <v/>
      </c>
    </row>
    <row r="731" spans="2:4" x14ac:dyDescent="0.2">
      <c r="B731" s="188" t="str">
        <f t="shared" si="35"/>
        <v/>
      </c>
      <c r="C731" s="188" t="str">
        <f t="shared" si="36"/>
        <v/>
      </c>
      <c r="D731" s="194" t="str">
        <f t="shared" si="34"/>
        <v/>
      </c>
    </row>
    <row r="732" spans="2:4" x14ac:dyDescent="0.2">
      <c r="B732" s="188" t="str">
        <f t="shared" si="35"/>
        <v/>
      </c>
      <c r="C732" s="188" t="str">
        <f t="shared" si="36"/>
        <v/>
      </c>
      <c r="D732" s="194" t="str">
        <f t="shared" si="34"/>
        <v/>
      </c>
    </row>
    <row r="733" spans="2:4" x14ac:dyDescent="0.2">
      <c r="B733" s="188" t="str">
        <f t="shared" si="35"/>
        <v/>
      </c>
      <c r="C733" s="188" t="str">
        <f t="shared" si="36"/>
        <v/>
      </c>
      <c r="D733" s="194" t="str">
        <f t="shared" si="34"/>
        <v/>
      </c>
    </row>
    <row r="734" spans="2:4" x14ac:dyDescent="0.2">
      <c r="B734" s="188" t="str">
        <f t="shared" si="35"/>
        <v/>
      </c>
      <c r="C734" s="188" t="str">
        <f t="shared" si="36"/>
        <v/>
      </c>
      <c r="D734" s="194" t="str">
        <f t="shared" si="34"/>
        <v/>
      </c>
    </row>
    <row r="735" spans="2:4" x14ac:dyDescent="0.2">
      <c r="B735" s="188" t="str">
        <f t="shared" si="35"/>
        <v/>
      </c>
      <c r="C735" s="188" t="str">
        <f t="shared" si="36"/>
        <v/>
      </c>
      <c r="D735" s="194" t="str">
        <f t="shared" si="34"/>
        <v/>
      </c>
    </row>
    <row r="736" spans="2:4" x14ac:dyDescent="0.2">
      <c r="B736" s="188" t="str">
        <f t="shared" si="35"/>
        <v/>
      </c>
      <c r="C736" s="188" t="str">
        <f t="shared" si="36"/>
        <v/>
      </c>
      <c r="D736" s="194" t="str">
        <f t="shared" si="34"/>
        <v/>
      </c>
    </row>
    <row r="737" spans="2:4" x14ac:dyDescent="0.2">
      <c r="B737" s="188" t="str">
        <f t="shared" si="35"/>
        <v/>
      </c>
      <c r="C737" s="188" t="str">
        <f t="shared" si="36"/>
        <v/>
      </c>
      <c r="D737" s="194" t="str">
        <f t="shared" si="34"/>
        <v/>
      </c>
    </row>
    <row r="738" spans="2:4" x14ac:dyDescent="0.2">
      <c r="B738" s="188" t="str">
        <f t="shared" si="35"/>
        <v/>
      </c>
      <c r="C738" s="188" t="str">
        <f t="shared" si="36"/>
        <v/>
      </c>
      <c r="D738" s="194" t="str">
        <f t="shared" si="34"/>
        <v/>
      </c>
    </row>
    <row r="739" spans="2:4" x14ac:dyDescent="0.2">
      <c r="B739" s="188" t="str">
        <f t="shared" si="35"/>
        <v/>
      </c>
      <c r="C739" s="188" t="str">
        <f t="shared" si="36"/>
        <v/>
      </c>
      <c r="D739" s="194" t="str">
        <f t="shared" si="34"/>
        <v/>
      </c>
    </row>
    <row r="740" spans="2:4" x14ac:dyDescent="0.2">
      <c r="B740" s="188" t="str">
        <f t="shared" si="35"/>
        <v/>
      </c>
      <c r="C740" s="188" t="str">
        <f t="shared" si="36"/>
        <v/>
      </c>
      <c r="D740" s="194" t="str">
        <f t="shared" si="34"/>
        <v/>
      </c>
    </row>
    <row r="741" spans="2:4" x14ac:dyDescent="0.2">
      <c r="B741" s="188" t="str">
        <f t="shared" si="35"/>
        <v/>
      </c>
      <c r="C741" s="188" t="str">
        <f t="shared" si="36"/>
        <v/>
      </c>
      <c r="D741" s="194" t="str">
        <f t="shared" si="34"/>
        <v/>
      </c>
    </row>
    <row r="742" spans="2:4" x14ac:dyDescent="0.2">
      <c r="B742" s="188" t="str">
        <f t="shared" si="35"/>
        <v/>
      </c>
      <c r="C742" s="188" t="str">
        <f t="shared" si="36"/>
        <v/>
      </c>
      <c r="D742" s="194" t="str">
        <f t="shared" si="34"/>
        <v/>
      </c>
    </row>
    <row r="743" spans="2:4" x14ac:dyDescent="0.2">
      <c r="B743" s="188" t="str">
        <f t="shared" si="35"/>
        <v/>
      </c>
      <c r="C743" s="188" t="str">
        <f t="shared" si="36"/>
        <v/>
      </c>
      <c r="D743" s="194" t="str">
        <f t="shared" si="34"/>
        <v/>
      </c>
    </row>
    <row r="744" spans="2:4" x14ac:dyDescent="0.2">
      <c r="B744" s="188" t="str">
        <f t="shared" si="35"/>
        <v/>
      </c>
      <c r="C744" s="188" t="str">
        <f t="shared" si="36"/>
        <v/>
      </c>
      <c r="D744" s="194" t="str">
        <f t="shared" si="34"/>
        <v/>
      </c>
    </row>
    <row r="745" spans="2:4" x14ac:dyDescent="0.2">
      <c r="B745" s="188" t="str">
        <f t="shared" si="35"/>
        <v/>
      </c>
      <c r="C745" s="188" t="str">
        <f t="shared" si="36"/>
        <v/>
      </c>
      <c r="D745" s="194" t="str">
        <f t="shared" si="34"/>
        <v/>
      </c>
    </row>
    <row r="746" spans="2:4" x14ac:dyDescent="0.2">
      <c r="B746" s="188" t="str">
        <f t="shared" si="35"/>
        <v/>
      </c>
      <c r="C746" s="188" t="str">
        <f t="shared" si="36"/>
        <v/>
      </c>
      <c r="D746" s="194" t="str">
        <f t="shared" si="34"/>
        <v/>
      </c>
    </row>
    <row r="747" spans="2:4" x14ac:dyDescent="0.2">
      <c r="B747" s="188" t="str">
        <f t="shared" si="35"/>
        <v/>
      </c>
      <c r="C747" s="188" t="str">
        <f t="shared" si="36"/>
        <v/>
      </c>
      <c r="D747" s="194" t="str">
        <f t="shared" si="34"/>
        <v/>
      </c>
    </row>
    <row r="748" spans="2:4" x14ac:dyDescent="0.2">
      <c r="B748" s="188" t="str">
        <f t="shared" si="35"/>
        <v/>
      </c>
      <c r="C748" s="188" t="str">
        <f t="shared" si="36"/>
        <v/>
      </c>
      <c r="D748" s="194" t="str">
        <f t="shared" si="34"/>
        <v/>
      </c>
    </row>
    <row r="749" spans="2:4" x14ac:dyDescent="0.2">
      <c r="B749" s="188" t="str">
        <f t="shared" si="35"/>
        <v/>
      </c>
      <c r="C749" s="188" t="str">
        <f t="shared" si="36"/>
        <v/>
      </c>
      <c r="D749" s="194" t="str">
        <f t="shared" si="34"/>
        <v/>
      </c>
    </row>
    <row r="750" spans="2:4" x14ac:dyDescent="0.2">
      <c r="B750" s="188" t="str">
        <f t="shared" si="35"/>
        <v/>
      </c>
      <c r="C750" s="188" t="str">
        <f t="shared" si="36"/>
        <v/>
      </c>
      <c r="D750" s="194" t="str">
        <f t="shared" si="34"/>
        <v/>
      </c>
    </row>
    <row r="751" spans="2:4" x14ac:dyDescent="0.2">
      <c r="B751" s="188" t="str">
        <f t="shared" si="35"/>
        <v/>
      </c>
      <c r="C751" s="188" t="str">
        <f t="shared" si="36"/>
        <v/>
      </c>
      <c r="D751" s="194" t="str">
        <f t="shared" si="34"/>
        <v/>
      </c>
    </row>
    <row r="752" spans="2:4" x14ac:dyDescent="0.2">
      <c r="B752" s="188" t="str">
        <f t="shared" si="35"/>
        <v/>
      </c>
      <c r="C752" s="188" t="str">
        <f t="shared" si="36"/>
        <v/>
      </c>
      <c r="D752" s="194" t="str">
        <f t="shared" si="34"/>
        <v/>
      </c>
    </row>
    <row r="753" spans="2:4" x14ac:dyDescent="0.2">
      <c r="B753" s="188" t="str">
        <f t="shared" si="35"/>
        <v/>
      </c>
      <c r="C753" s="188" t="str">
        <f t="shared" si="36"/>
        <v/>
      </c>
      <c r="D753" s="194" t="str">
        <f t="shared" si="34"/>
        <v/>
      </c>
    </row>
    <row r="754" spans="2:4" x14ac:dyDescent="0.2">
      <c r="B754" s="188" t="str">
        <f t="shared" si="35"/>
        <v/>
      </c>
      <c r="C754" s="188" t="str">
        <f t="shared" si="36"/>
        <v/>
      </c>
      <c r="D754" s="194" t="str">
        <f t="shared" si="34"/>
        <v/>
      </c>
    </row>
    <row r="755" spans="2:4" x14ac:dyDescent="0.2">
      <c r="B755" s="188" t="str">
        <f t="shared" si="35"/>
        <v/>
      </c>
      <c r="C755" s="188" t="str">
        <f t="shared" si="36"/>
        <v/>
      </c>
      <c r="D755" s="194" t="str">
        <f t="shared" si="34"/>
        <v/>
      </c>
    </row>
    <row r="756" spans="2:4" x14ac:dyDescent="0.2">
      <c r="B756" s="188" t="str">
        <f t="shared" si="35"/>
        <v/>
      </c>
      <c r="C756" s="188" t="str">
        <f t="shared" si="36"/>
        <v/>
      </c>
      <c r="D756" s="194" t="str">
        <f t="shared" si="34"/>
        <v/>
      </c>
    </row>
    <row r="757" spans="2:4" x14ac:dyDescent="0.2">
      <c r="B757" s="188" t="str">
        <f t="shared" si="35"/>
        <v/>
      </c>
      <c r="C757" s="188" t="str">
        <f t="shared" si="36"/>
        <v/>
      </c>
      <c r="D757" s="194" t="str">
        <f t="shared" si="34"/>
        <v/>
      </c>
    </row>
    <row r="758" spans="2:4" x14ac:dyDescent="0.2">
      <c r="B758" s="188" t="str">
        <f t="shared" si="35"/>
        <v/>
      </c>
      <c r="C758" s="188" t="str">
        <f t="shared" si="36"/>
        <v/>
      </c>
      <c r="D758" s="194" t="str">
        <f t="shared" si="34"/>
        <v/>
      </c>
    </row>
    <row r="759" spans="2:4" x14ac:dyDescent="0.2">
      <c r="B759" s="188" t="str">
        <f t="shared" si="35"/>
        <v/>
      </c>
      <c r="C759" s="188" t="str">
        <f t="shared" si="36"/>
        <v/>
      </c>
      <c r="D759" s="194" t="str">
        <f t="shared" si="34"/>
        <v/>
      </c>
    </row>
    <row r="760" spans="2:4" x14ac:dyDescent="0.2">
      <c r="B760" s="188" t="str">
        <f t="shared" si="35"/>
        <v/>
      </c>
      <c r="C760" s="188" t="str">
        <f t="shared" si="36"/>
        <v/>
      </c>
      <c r="D760" s="194" t="str">
        <f t="shared" si="34"/>
        <v/>
      </c>
    </row>
    <row r="761" spans="2:4" x14ac:dyDescent="0.2">
      <c r="B761" s="188" t="str">
        <f t="shared" si="35"/>
        <v/>
      </c>
      <c r="C761" s="188" t="str">
        <f t="shared" si="36"/>
        <v/>
      </c>
      <c r="D761" s="194" t="str">
        <f t="shared" si="34"/>
        <v/>
      </c>
    </row>
    <row r="762" spans="2:4" x14ac:dyDescent="0.2">
      <c r="B762" s="188" t="str">
        <f t="shared" si="35"/>
        <v/>
      </c>
      <c r="C762" s="188" t="str">
        <f t="shared" si="36"/>
        <v/>
      </c>
      <c r="D762" s="194" t="str">
        <f t="shared" si="34"/>
        <v/>
      </c>
    </row>
    <row r="763" spans="2:4" x14ac:dyDescent="0.2">
      <c r="B763" s="188" t="str">
        <f t="shared" si="35"/>
        <v/>
      </c>
      <c r="C763" s="188" t="str">
        <f t="shared" si="36"/>
        <v/>
      </c>
      <c r="D763" s="194" t="str">
        <f t="shared" si="34"/>
        <v/>
      </c>
    </row>
    <row r="764" spans="2:4" x14ac:dyDescent="0.2">
      <c r="B764" s="188" t="str">
        <f t="shared" si="35"/>
        <v/>
      </c>
      <c r="C764" s="188" t="str">
        <f t="shared" si="36"/>
        <v/>
      </c>
      <c r="D764" s="194" t="str">
        <f t="shared" si="34"/>
        <v/>
      </c>
    </row>
    <row r="765" spans="2:4" x14ac:dyDescent="0.2">
      <c r="B765" s="188" t="str">
        <f t="shared" si="35"/>
        <v/>
      </c>
      <c r="C765" s="188" t="str">
        <f t="shared" si="36"/>
        <v/>
      </c>
      <c r="D765" s="194" t="str">
        <f t="shared" si="34"/>
        <v/>
      </c>
    </row>
    <row r="766" spans="2:4" x14ac:dyDescent="0.2">
      <c r="B766" s="188" t="str">
        <f t="shared" si="35"/>
        <v/>
      </c>
      <c r="C766" s="188" t="str">
        <f t="shared" si="36"/>
        <v/>
      </c>
      <c r="D766" s="194" t="str">
        <f t="shared" si="34"/>
        <v/>
      </c>
    </row>
    <row r="767" spans="2:4" x14ac:dyDescent="0.2">
      <c r="B767" s="188" t="str">
        <f t="shared" si="35"/>
        <v/>
      </c>
      <c r="C767" s="188" t="str">
        <f t="shared" si="36"/>
        <v/>
      </c>
      <c r="D767" s="194" t="str">
        <f t="shared" si="34"/>
        <v/>
      </c>
    </row>
    <row r="768" spans="2:4" x14ac:dyDescent="0.2">
      <c r="B768" s="188" t="str">
        <f t="shared" si="35"/>
        <v/>
      </c>
      <c r="C768" s="188" t="str">
        <f t="shared" si="36"/>
        <v/>
      </c>
      <c r="D768" s="194" t="str">
        <f t="shared" si="34"/>
        <v/>
      </c>
    </row>
    <row r="769" spans="2:4" x14ac:dyDescent="0.2">
      <c r="B769" s="188" t="str">
        <f t="shared" si="35"/>
        <v/>
      </c>
      <c r="C769" s="188" t="str">
        <f t="shared" si="36"/>
        <v/>
      </c>
      <c r="D769" s="194" t="str">
        <f t="shared" si="34"/>
        <v/>
      </c>
    </row>
    <row r="770" spans="2:4" x14ac:dyDescent="0.2">
      <c r="B770" s="188" t="str">
        <f t="shared" si="35"/>
        <v/>
      </c>
      <c r="C770" s="188" t="str">
        <f t="shared" si="36"/>
        <v/>
      </c>
      <c r="D770" s="194" t="str">
        <f t="shared" si="34"/>
        <v/>
      </c>
    </row>
    <row r="771" spans="2:4" x14ac:dyDescent="0.2">
      <c r="B771" s="188" t="str">
        <f t="shared" si="35"/>
        <v/>
      </c>
      <c r="C771" s="188" t="str">
        <f t="shared" si="36"/>
        <v/>
      </c>
      <c r="D771" s="194" t="str">
        <f t="shared" si="34"/>
        <v/>
      </c>
    </row>
    <row r="772" spans="2:4" x14ac:dyDescent="0.2">
      <c r="B772" s="188" t="str">
        <f t="shared" si="35"/>
        <v/>
      </c>
      <c r="C772" s="188" t="str">
        <f t="shared" si="36"/>
        <v/>
      </c>
      <c r="D772" s="194" t="str">
        <f t="shared" ref="D772:D835" si="37">IF(E772="","",IF(MID(E772,1,1)="A",MID(E772,FIND(" ",E772,1)+3,2),MID(E772,FIND(" ",E772,1)+8,2)))</f>
        <v/>
      </c>
    </row>
    <row r="773" spans="2:4" x14ac:dyDescent="0.2">
      <c r="B773" s="188" t="str">
        <f t="shared" si="35"/>
        <v/>
      </c>
      <c r="C773" s="188" t="str">
        <f t="shared" si="36"/>
        <v/>
      </c>
      <c r="D773" s="194" t="str">
        <f t="shared" si="37"/>
        <v/>
      </c>
    </row>
    <row r="774" spans="2:4" x14ac:dyDescent="0.2">
      <c r="B774" s="188" t="str">
        <f t="shared" ref="B774:B837" si="38">IF(E774="","",IF(MID(E774,1,5)="AAXX ","SYNOP",MID(E774,1,5)))</f>
        <v/>
      </c>
      <c r="C774" s="188" t="str">
        <f t="shared" ref="C774:C837" si="39">IF(E774="","",IF(MID(E774,1,1)="A",MID(E774,FIND(" ",E774,1),3),MID(E774,FIND(" ",E774,1)+5,3)))</f>
        <v/>
      </c>
      <c r="D774" s="194" t="str">
        <f t="shared" si="37"/>
        <v/>
      </c>
    </row>
    <row r="775" spans="2:4" x14ac:dyDescent="0.2">
      <c r="B775" s="188" t="str">
        <f t="shared" si="38"/>
        <v/>
      </c>
      <c r="C775" s="188" t="str">
        <f t="shared" si="39"/>
        <v/>
      </c>
      <c r="D775" s="194" t="str">
        <f t="shared" si="37"/>
        <v/>
      </c>
    </row>
    <row r="776" spans="2:4" x14ac:dyDescent="0.2">
      <c r="B776" s="188" t="str">
        <f t="shared" si="38"/>
        <v/>
      </c>
      <c r="C776" s="188" t="str">
        <f t="shared" si="39"/>
        <v/>
      </c>
      <c r="D776" s="194" t="str">
        <f t="shared" si="37"/>
        <v/>
      </c>
    </row>
    <row r="777" spans="2:4" x14ac:dyDescent="0.2">
      <c r="B777" s="188" t="str">
        <f t="shared" si="38"/>
        <v/>
      </c>
      <c r="C777" s="188" t="str">
        <f t="shared" si="39"/>
        <v/>
      </c>
      <c r="D777" s="194" t="str">
        <f t="shared" si="37"/>
        <v/>
      </c>
    </row>
    <row r="778" spans="2:4" x14ac:dyDescent="0.2">
      <c r="B778" s="188" t="str">
        <f t="shared" si="38"/>
        <v/>
      </c>
      <c r="C778" s="188" t="str">
        <f t="shared" si="39"/>
        <v/>
      </c>
      <c r="D778" s="194" t="str">
        <f t="shared" si="37"/>
        <v/>
      </c>
    </row>
    <row r="779" spans="2:4" x14ac:dyDescent="0.2">
      <c r="B779" s="188" t="str">
        <f t="shared" si="38"/>
        <v/>
      </c>
      <c r="C779" s="188" t="str">
        <f t="shared" si="39"/>
        <v/>
      </c>
      <c r="D779" s="194" t="str">
        <f t="shared" si="37"/>
        <v/>
      </c>
    </row>
    <row r="780" spans="2:4" x14ac:dyDescent="0.2">
      <c r="B780" s="188" t="str">
        <f t="shared" si="38"/>
        <v/>
      </c>
      <c r="C780" s="188" t="str">
        <f t="shared" si="39"/>
        <v/>
      </c>
      <c r="D780" s="194" t="str">
        <f t="shared" si="37"/>
        <v/>
      </c>
    </row>
    <row r="781" spans="2:4" x14ac:dyDescent="0.2">
      <c r="B781" s="188" t="str">
        <f t="shared" si="38"/>
        <v/>
      </c>
      <c r="C781" s="188" t="str">
        <f t="shared" si="39"/>
        <v/>
      </c>
      <c r="D781" s="194" t="str">
        <f t="shared" si="37"/>
        <v/>
      </c>
    </row>
    <row r="782" spans="2:4" x14ac:dyDescent="0.2">
      <c r="B782" s="188" t="str">
        <f t="shared" si="38"/>
        <v/>
      </c>
      <c r="C782" s="188" t="str">
        <f t="shared" si="39"/>
        <v/>
      </c>
      <c r="D782" s="194" t="str">
        <f t="shared" si="37"/>
        <v/>
      </c>
    </row>
    <row r="783" spans="2:4" x14ac:dyDescent="0.2">
      <c r="B783" s="188" t="str">
        <f t="shared" si="38"/>
        <v/>
      </c>
      <c r="C783" s="188" t="str">
        <f t="shared" si="39"/>
        <v/>
      </c>
      <c r="D783" s="194" t="str">
        <f t="shared" si="37"/>
        <v/>
      </c>
    </row>
    <row r="784" spans="2:4" x14ac:dyDescent="0.2">
      <c r="B784" s="188" t="str">
        <f t="shared" si="38"/>
        <v/>
      </c>
      <c r="C784" s="188" t="str">
        <f t="shared" si="39"/>
        <v/>
      </c>
      <c r="D784" s="194" t="str">
        <f t="shared" si="37"/>
        <v/>
      </c>
    </row>
    <row r="785" spans="2:4" x14ac:dyDescent="0.2">
      <c r="B785" s="188" t="str">
        <f t="shared" si="38"/>
        <v/>
      </c>
      <c r="C785" s="188" t="str">
        <f t="shared" si="39"/>
        <v/>
      </c>
      <c r="D785" s="194" t="str">
        <f t="shared" si="37"/>
        <v/>
      </c>
    </row>
    <row r="786" spans="2:4" x14ac:dyDescent="0.2">
      <c r="B786" s="188" t="str">
        <f t="shared" si="38"/>
        <v/>
      </c>
      <c r="C786" s="188" t="str">
        <f t="shared" si="39"/>
        <v/>
      </c>
      <c r="D786" s="194" t="str">
        <f t="shared" si="37"/>
        <v/>
      </c>
    </row>
    <row r="787" spans="2:4" x14ac:dyDescent="0.2">
      <c r="B787" s="188" t="str">
        <f t="shared" si="38"/>
        <v/>
      </c>
      <c r="C787" s="188" t="str">
        <f t="shared" si="39"/>
        <v/>
      </c>
      <c r="D787" s="194" t="str">
        <f t="shared" si="37"/>
        <v/>
      </c>
    </row>
    <row r="788" spans="2:4" x14ac:dyDescent="0.2">
      <c r="B788" s="188" t="str">
        <f t="shared" si="38"/>
        <v/>
      </c>
      <c r="C788" s="188" t="str">
        <f t="shared" si="39"/>
        <v/>
      </c>
      <c r="D788" s="194" t="str">
        <f t="shared" si="37"/>
        <v/>
      </c>
    </row>
    <row r="789" spans="2:4" x14ac:dyDescent="0.2">
      <c r="B789" s="188" t="str">
        <f t="shared" si="38"/>
        <v/>
      </c>
      <c r="C789" s="188" t="str">
        <f t="shared" si="39"/>
        <v/>
      </c>
      <c r="D789" s="194" t="str">
        <f t="shared" si="37"/>
        <v/>
      </c>
    </row>
    <row r="790" spans="2:4" x14ac:dyDescent="0.2">
      <c r="B790" s="188" t="str">
        <f t="shared" si="38"/>
        <v/>
      </c>
      <c r="C790" s="188" t="str">
        <f t="shared" si="39"/>
        <v/>
      </c>
      <c r="D790" s="194" t="str">
        <f t="shared" si="37"/>
        <v/>
      </c>
    </row>
    <row r="791" spans="2:4" x14ac:dyDescent="0.2">
      <c r="B791" s="188" t="str">
        <f t="shared" si="38"/>
        <v/>
      </c>
      <c r="C791" s="188" t="str">
        <f t="shared" si="39"/>
        <v/>
      </c>
      <c r="D791" s="194" t="str">
        <f t="shared" si="37"/>
        <v/>
      </c>
    </row>
    <row r="792" spans="2:4" x14ac:dyDescent="0.2">
      <c r="B792" s="188" t="str">
        <f t="shared" si="38"/>
        <v/>
      </c>
      <c r="C792" s="188" t="str">
        <f t="shared" si="39"/>
        <v/>
      </c>
      <c r="D792" s="194" t="str">
        <f t="shared" si="37"/>
        <v/>
      </c>
    </row>
    <row r="793" spans="2:4" x14ac:dyDescent="0.2">
      <c r="B793" s="188" t="str">
        <f t="shared" si="38"/>
        <v/>
      </c>
      <c r="C793" s="188" t="str">
        <f t="shared" si="39"/>
        <v/>
      </c>
      <c r="D793" s="194" t="str">
        <f t="shared" si="37"/>
        <v/>
      </c>
    </row>
    <row r="794" spans="2:4" x14ac:dyDescent="0.2">
      <c r="B794" s="188" t="str">
        <f t="shared" si="38"/>
        <v/>
      </c>
      <c r="C794" s="188" t="str">
        <f t="shared" si="39"/>
        <v/>
      </c>
      <c r="D794" s="194" t="str">
        <f t="shared" si="37"/>
        <v/>
      </c>
    </row>
    <row r="795" spans="2:4" x14ac:dyDescent="0.2">
      <c r="B795" s="188" t="str">
        <f t="shared" si="38"/>
        <v/>
      </c>
      <c r="C795" s="188" t="str">
        <f t="shared" si="39"/>
        <v/>
      </c>
      <c r="D795" s="194" t="str">
        <f t="shared" si="37"/>
        <v/>
      </c>
    </row>
    <row r="796" spans="2:4" x14ac:dyDescent="0.2">
      <c r="B796" s="188" t="str">
        <f t="shared" si="38"/>
        <v/>
      </c>
      <c r="C796" s="188" t="str">
        <f t="shared" si="39"/>
        <v/>
      </c>
      <c r="D796" s="194" t="str">
        <f t="shared" si="37"/>
        <v/>
      </c>
    </row>
    <row r="797" spans="2:4" x14ac:dyDescent="0.2">
      <c r="B797" s="188" t="str">
        <f t="shared" si="38"/>
        <v/>
      </c>
      <c r="C797" s="188" t="str">
        <f t="shared" si="39"/>
        <v/>
      </c>
      <c r="D797" s="194" t="str">
        <f t="shared" si="37"/>
        <v/>
      </c>
    </row>
    <row r="798" spans="2:4" x14ac:dyDescent="0.2">
      <c r="B798" s="188" t="str">
        <f t="shared" si="38"/>
        <v/>
      </c>
      <c r="C798" s="188" t="str">
        <f t="shared" si="39"/>
        <v/>
      </c>
      <c r="D798" s="194" t="str">
        <f t="shared" si="37"/>
        <v/>
      </c>
    </row>
    <row r="799" spans="2:4" x14ac:dyDescent="0.2">
      <c r="B799" s="188" t="str">
        <f t="shared" si="38"/>
        <v/>
      </c>
      <c r="C799" s="188" t="str">
        <f t="shared" si="39"/>
        <v/>
      </c>
      <c r="D799" s="194" t="str">
        <f t="shared" si="37"/>
        <v/>
      </c>
    </row>
    <row r="800" spans="2:4" x14ac:dyDescent="0.2">
      <c r="B800" s="188" t="str">
        <f t="shared" si="38"/>
        <v/>
      </c>
      <c r="C800" s="188" t="str">
        <f t="shared" si="39"/>
        <v/>
      </c>
      <c r="D800" s="194" t="str">
        <f t="shared" si="37"/>
        <v/>
      </c>
    </row>
    <row r="801" spans="2:4" x14ac:dyDescent="0.2">
      <c r="B801" s="188" t="str">
        <f t="shared" si="38"/>
        <v/>
      </c>
      <c r="C801" s="188" t="str">
        <f t="shared" si="39"/>
        <v/>
      </c>
      <c r="D801" s="194" t="str">
        <f t="shared" si="37"/>
        <v/>
      </c>
    </row>
    <row r="802" spans="2:4" x14ac:dyDescent="0.2">
      <c r="B802" s="188" t="str">
        <f t="shared" si="38"/>
        <v/>
      </c>
      <c r="C802" s="188" t="str">
        <f t="shared" si="39"/>
        <v/>
      </c>
      <c r="D802" s="194" t="str">
        <f t="shared" si="37"/>
        <v/>
      </c>
    </row>
    <row r="803" spans="2:4" x14ac:dyDescent="0.2">
      <c r="B803" s="188" t="str">
        <f t="shared" si="38"/>
        <v/>
      </c>
      <c r="C803" s="188" t="str">
        <f t="shared" si="39"/>
        <v/>
      </c>
      <c r="D803" s="194" t="str">
        <f t="shared" si="37"/>
        <v/>
      </c>
    </row>
    <row r="804" spans="2:4" x14ac:dyDescent="0.2">
      <c r="B804" s="188" t="str">
        <f t="shared" si="38"/>
        <v/>
      </c>
      <c r="C804" s="188" t="str">
        <f t="shared" si="39"/>
        <v/>
      </c>
      <c r="D804" s="194" t="str">
        <f t="shared" si="37"/>
        <v/>
      </c>
    </row>
    <row r="805" spans="2:4" x14ac:dyDescent="0.2">
      <c r="B805" s="188" t="str">
        <f t="shared" si="38"/>
        <v/>
      </c>
      <c r="C805" s="188" t="str">
        <f t="shared" si="39"/>
        <v/>
      </c>
      <c r="D805" s="194" t="str">
        <f t="shared" si="37"/>
        <v/>
      </c>
    </row>
    <row r="806" spans="2:4" x14ac:dyDescent="0.2">
      <c r="B806" s="188" t="str">
        <f t="shared" si="38"/>
        <v/>
      </c>
      <c r="C806" s="188" t="str">
        <f t="shared" si="39"/>
        <v/>
      </c>
      <c r="D806" s="194" t="str">
        <f t="shared" si="37"/>
        <v/>
      </c>
    </row>
    <row r="807" spans="2:4" x14ac:dyDescent="0.2">
      <c r="B807" s="188" t="str">
        <f t="shared" si="38"/>
        <v/>
      </c>
      <c r="C807" s="188" t="str">
        <f t="shared" si="39"/>
        <v/>
      </c>
      <c r="D807" s="194" t="str">
        <f t="shared" si="37"/>
        <v/>
      </c>
    </row>
    <row r="808" spans="2:4" x14ac:dyDescent="0.2">
      <c r="B808" s="188" t="str">
        <f t="shared" si="38"/>
        <v/>
      </c>
      <c r="C808" s="188" t="str">
        <f t="shared" si="39"/>
        <v/>
      </c>
      <c r="D808" s="194" t="str">
        <f t="shared" si="37"/>
        <v/>
      </c>
    </row>
    <row r="809" spans="2:4" x14ac:dyDescent="0.2">
      <c r="B809" s="188" t="str">
        <f t="shared" si="38"/>
        <v/>
      </c>
      <c r="C809" s="188" t="str">
        <f t="shared" si="39"/>
        <v/>
      </c>
      <c r="D809" s="194" t="str">
        <f t="shared" si="37"/>
        <v/>
      </c>
    </row>
    <row r="810" spans="2:4" x14ac:dyDescent="0.2">
      <c r="B810" s="188" t="str">
        <f t="shared" si="38"/>
        <v/>
      </c>
      <c r="C810" s="188" t="str">
        <f t="shared" si="39"/>
        <v/>
      </c>
      <c r="D810" s="194" t="str">
        <f t="shared" si="37"/>
        <v/>
      </c>
    </row>
    <row r="811" spans="2:4" x14ac:dyDescent="0.2">
      <c r="B811" s="188" t="str">
        <f t="shared" si="38"/>
        <v/>
      </c>
      <c r="C811" s="188" t="str">
        <f t="shared" si="39"/>
        <v/>
      </c>
      <c r="D811" s="194" t="str">
        <f t="shared" si="37"/>
        <v/>
      </c>
    </row>
    <row r="812" spans="2:4" x14ac:dyDescent="0.2">
      <c r="B812" s="188" t="str">
        <f t="shared" si="38"/>
        <v/>
      </c>
      <c r="C812" s="188" t="str">
        <f t="shared" si="39"/>
        <v/>
      </c>
      <c r="D812" s="194" t="str">
        <f t="shared" si="37"/>
        <v/>
      </c>
    </row>
    <row r="813" spans="2:4" x14ac:dyDescent="0.2">
      <c r="B813" s="188" t="str">
        <f t="shared" si="38"/>
        <v/>
      </c>
      <c r="C813" s="188" t="str">
        <f t="shared" si="39"/>
        <v/>
      </c>
      <c r="D813" s="194" t="str">
        <f t="shared" si="37"/>
        <v/>
      </c>
    </row>
    <row r="814" spans="2:4" x14ac:dyDescent="0.2">
      <c r="B814" s="188" t="str">
        <f t="shared" si="38"/>
        <v/>
      </c>
      <c r="C814" s="188" t="str">
        <f t="shared" si="39"/>
        <v/>
      </c>
      <c r="D814" s="194" t="str">
        <f t="shared" si="37"/>
        <v/>
      </c>
    </row>
    <row r="815" spans="2:4" x14ac:dyDescent="0.2">
      <c r="B815" s="188" t="str">
        <f t="shared" si="38"/>
        <v/>
      </c>
      <c r="C815" s="188" t="str">
        <f t="shared" si="39"/>
        <v/>
      </c>
      <c r="D815" s="194" t="str">
        <f t="shared" si="37"/>
        <v/>
      </c>
    </row>
    <row r="816" spans="2:4" x14ac:dyDescent="0.2">
      <c r="B816" s="188" t="str">
        <f t="shared" si="38"/>
        <v/>
      </c>
      <c r="C816" s="188" t="str">
        <f t="shared" si="39"/>
        <v/>
      </c>
      <c r="D816" s="194" t="str">
        <f t="shared" si="37"/>
        <v/>
      </c>
    </row>
    <row r="817" spans="2:4" x14ac:dyDescent="0.2">
      <c r="B817" s="188" t="str">
        <f t="shared" si="38"/>
        <v/>
      </c>
      <c r="C817" s="188" t="str">
        <f t="shared" si="39"/>
        <v/>
      </c>
      <c r="D817" s="194" t="str">
        <f t="shared" si="37"/>
        <v/>
      </c>
    </row>
    <row r="818" spans="2:4" x14ac:dyDescent="0.2">
      <c r="B818" s="188" t="str">
        <f t="shared" si="38"/>
        <v/>
      </c>
      <c r="C818" s="188" t="str">
        <f t="shared" si="39"/>
        <v/>
      </c>
      <c r="D818" s="194" t="str">
        <f t="shared" si="37"/>
        <v/>
      </c>
    </row>
    <row r="819" spans="2:4" x14ac:dyDescent="0.2">
      <c r="B819" s="188" t="str">
        <f t="shared" si="38"/>
        <v/>
      </c>
      <c r="C819" s="188" t="str">
        <f t="shared" si="39"/>
        <v/>
      </c>
      <c r="D819" s="194" t="str">
        <f t="shared" si="37"/>
        <v/>
      </c>
    </row>
    <row r="820" spans="2:4" x14ac:dyDescent="0.2">
      <c r="B820" s="188" t="str">
        <f t="shared" si="38"/>
        <v/>
      </c>
      <c r="C820" s="188" t="str">
        <f t="shared" si="39"/>
        <v/>
      </c>
      <c r="D820" s="194" t="str">
        <f t="shared" si="37"/>
        <v/>
      </c>
    </row>
    <row r="821" spans="2:4" x14ac:dyDescent="0.2">
      <c r="B821" s="188" t="str">
        <f t="shared" si="38"/>
        <v/>
      </c>
      <c r="C821" s="188" t="str">
        <f t="shared" si="39"/>
        <v/>
      </c>
      <c r="D821" s="194" t="str">
        <f t="shared" si="37"/>
        <v/>
      </c>
    </row>
    <row r="822" spans="2:4" x14ac:dyDescent="0.2">
      <c r="B822" s="188" t="str">
        <f t="shared" si="38"/>
        <v/>
      </c>
      <c r="C822" s="188" t="str">
        <f t="shared" si="39"/>
        <v/>
      </c>
      <c r="D822" s="194" t="str">
        <f t="shared" si="37"/>
        <v/>
      </c>
    </row>
    <row r="823" spans="2:4" x14ac:dyDescent="0.2">
      <c r="B823" s="188" t="str">
        <f t="shared" si="38"/>
        <v/>
      </c>
      <c r="C823" s="188" t="str">
        <f t="shared" si="39"/>
        <v/>
      </c>
      <c r="D823" s="194" t="str">
        <f t="shared" si="37"/>
        <v/>
      </c>
    </row>
    <row r="824" spans="2:4" x14ac:dyDescent="0.2">
      <c r="B824" s="188" t="str">
        <f t="shared" si="38"/>
        <v/>
      </c>
      <c r="C824" s="188" t="str">
        <f t="shared" si="39"/>
        <v/>
      </c>
      <c r="D824" s="194" t="str">
        <f t="shared" si="37"/>
        <v/>
      </c>
    </row>
    <row r="825" spans="2:4" x14ac:dyDescent="0.2">
      <c r="B825" s="188" t="str">
        <f t="shared" si="38"/>
        <v/>
      </c>
      <c r="C825" s="188" t="str">
        <f t="shared" si="39"/>
        <v/>
      </c>
      <c r="D825" s="194" t="str">
        <f t="shared" si="37"/>
        <v/>
      </c>
    </row>
    <row r="826" spans="2:4" x14ac:dyDescent="0.2">
      <c r="B826" s="188" t="str">
        <f t="shared" si="38"/>
        <v/>
      </c>
      <c r="C826" s="188" t="str">
        <f t="shared" si="39"/>
        <v/>
      </c>
      <c r="D826" s="194" t="str">
        <f t="shared" si="37"/>
        <v/>
      </c>
    </row>
    <row r="827" spans="2:4" x14ac:dyDescent="0.2">
      <c r="B827" s="188" t="str">
        <f t="shared" si="38"/>
        <v/>
      </c>
      <c r="C827" s="188" t="str">
        <f t="shared" si="39"/>
        <v/>
      </c>
      <c r="D827" s="194" t="str">
        <f t="shared" si="37"/>
        <v/>
      </c>
    </row>
    <row r="828" spans="2:4" x14ac:dyDescent="0.2">
      <c r="B828" s="188" t="str">
        <f t="shared" si="38"/>
        <v/>
      </c>
      <c r="C828" s="188" t="str">
        <f t="shared" si="39"/>
        <v/>
      </c>
      <c r="D828" s="194" t="str">
        <f t="shared" si="37"/>
        <v/>
      </c>
    </row>
    <row r="829" spans="2:4" x14ac:dyDescent="0.2">
      <c r="B829" s="188" t="str">
        <f t="shared" si="38"/>
        <v/>
      </c>
      <c r="C829" s="188" t="str">
        <f t="shared" si="39"/>
        <v/>
      </c>
      <c r="D829" s="194" t="str">
        <f t="shared" si="37"/>
        <v/>
      </c>
    </row>
    <row r="830" spans="2:4" x14ac:dyDescent="0.2">
      <c r="B830" s="188" t="str">
        <f t="shared" si="38"/>
        <v/>
      </c>
      <c r="C830" s="188" t="str">
        <f t="shared" si="39"/>
        <v/>
      </c>
      <c r="D830" s="194" t="str">
        <f t="shared" si="37"/>
        <v/>
      </c>
    </row>
    <row r="831" spans="2:4" x14ac:dyDescent="0.2">
      <c r="B831" s="188" t="str">
        <f t="shared" si="38"/>
        <v/>
      </c>
      <c r="C831" s="188" t="str">
        <f t="shared" si="39"/>
        <v/>
      </c>
      <c r="D831" s="194" t="str">
        <f t="shared" si="37"/>
        <v/>
      </c>
    </row>
    <row r="832" spans="2:4" x14ac:dyDescent="0.2">
      <c r="B832" s="188" t="str">
        <f t="shared" si="38"/>
        <v/>
      </c>
      <c r="C832" s="188" t="str">
        <f t="shared" si="39"/>
        <v/>
      </c>
      <c r="D832" s="194" t="str">
        <f t="shared" si="37"/>
        <v/>
      </c>
    </row>
    <row r="833" spans="2:4" x14ac:dyDescent="0.2">
      <c r="B833" s="188" t="str">
        <f t="shared" si="38"/>
        <v/>
      </c>
      <c r="C833" s="188" t="str">
        <f t="shared" si="39"/>
        <v/>
      </c>
      <c r="D833" s="194" t="str">
        <f t="shared" si="37"/>
        <v/>
      </c>
    </row>
    <row r="834" spans="2:4" x14ac:dyDescent="0.2">
      <c r="B834" s="188" t="str">
        <f t="shared" si="38"/>
        <v/>
      </c>
      <c r="C834" s="188" t="str">
        <f t="shared" si="39"/>
        <v/>
      </c>
      <c r="D834" s="194" t="str">
        <f t="shared" si="37"/>
        <v/>
      </c>
    </row>
    <row r="835" spans="2:4" x14ac:dyDescent="0.2">
      <c r="B835" s="188" t="str">
        <f t="shared" si="38"/>
        <v/>
      </c>
      <c r="C835" s="188" t="str">
        <f t="shared" si="39"/>
        <v/>
      </c>
      <c r="D835" s="194" t="str">
        <f t="shared" si="37"/>
        <v/>
      </c>
    </row>
    <row r="836" spans="2:4" x14ac:dyDescent="0.2">
      <c r="B836" s="188" t="str">
        <f t="shared" si="38"/>
        <v/>
      </c>
      <c r="C836" s="188" t="str">
        <f t="shared" si="39"/>
        <v/>
      </c>
      <c r="D836" s="194" t="str">
        <f t="shared" ref="D836:D899" si="40">IF(E836="","",IF(MID(E836,1,1)="A",MID(E836,FIND(" ",E836,1)+3,2),MID(E836,FIND(" ",E836,1)+8,2)))</f>
        <v/>
      </c>
    </row>
    <row r="837" spans="2:4" x14ac:dyDescent="0.2">
      <c r="B837" s="188" t="str">
        <f t="shared" si="38"/>
        <v/>
      </c>
      <c r="C837" s="188" t="str">
        <f t="shared" si="39"/>
        <v/>
      </c>
      <c r="D837" s="194" t="str">
        <f t="shared" si="40"/>
        <v/>
      </c>
    </row>
    <row r="838" spans="2:4" x14ac:dyDescent="0.2">
      <c r="B838" s="188" t="str">
        <f t="shared" ref="B838:B901" si="41">IF(E838="","",IF(MID(E838,1,5)="AAXX ","SYNOP",MID(E838,1,5)))</f>
        <v/>
      </c>
      <c r="C838" s="188" t="str">
        <f t="shared" ref="C838:C901" si="42">IF(E838="","",IF(MID(E838,1,1)="A",MID(E838,FIND(" ",E838,1),3),MID(E838,FIND(" ",E838,1)+5,3)))</f>
        <v/>
      </c>
      <c r="D838" s="194" t="str">
        <f t="shared" si="40"/>
        <v/>
      </c>
    </row>
    <row r="839" spans="2:4" x14ac:dyDescent="0.2">
      <c r="B839" s="188" t="str">
        <f t="shared" si="41"/>
        <v/>
      </c>
      <c r="C839" s="188" t="str">
        <f t="shared" si="42"/>
        <v/>
      </c>
      <c r="D839" s="194" t="str">
        <f t="shared" si="40"/>
        <v/>
      </c>
    </row>
    <row r="840" spans="2:4" x14ac:dyDescent="0.2">
      <c r="B840" s="188" t="str">
        <f t="shared" si="41"/>
        <v/>
      </c>
      <c r="C840" s="188" t="str">
        <f t="shared" si="42"/>
        <v/>
      </c>
      <c r="D840" s="194" t="str">
        <f t="shared" si="40"/>
        <v/>
      </c>
    </row>
    <row r="841" spans="2:4" x14ac:dyDescent="0.2">
      <c r="B841" s="188" t="str">
        <f t="shared" si="41"/>
        <v/>
      </c>
      <c r="C841" s="188" t="str">
        <f t="shared" si="42"/>
        <v/>
      </c>
      <c r="D841" s="194" t="str">
        <f t="shared" si="40"/>
        <v/>
      </c>
    </row>
    <row r="842" spans="2:4" x14ac:dyDescent="0.2">
      <c r="B842" s="188" t="str">
        <f t="shared" si="41"/>
        <v/>
      </c>
      <c r="C842" s="188" t="str">
        <f t="shared" si="42"/>
        <v/>
      </c>
      <c r="D842" s="194" t="str">
        <f t="shared" si="40"/>
        <v/>
      </c>
    </row>
    <row r="843" spans="2:4" x14ac:dyDescent="0.2">
      <c r="B843" s="188" t="str">
        <f t="shared" si="41"/>
        <v/>
      </c>
      <c r="C843" s="188" t="str">
        <f t="shared" si="42"/>
        <v/>
      </c>
      <c r="D843" s="194" t="str">
        <f t="shared" si="40"/>
        <v/>
      </c>
    </row>
    <row r="844" spans="2:4" x14ac:dyDescent="0.2">
      <c r="B844" s="188" t="str">
        <f t="shared" si="41"/>
        <v/>
      </c>
      <c r="C844" s="188" t="str">
        <f t="shared" si="42"/>
        <v/>
      </c>
      <c r="D844" s="194" t="str">
        <f t="shared" si="40"/>
        <v/>
      </c>
    </row>
    <row r="845" spans="2:4" x14ac:dyDescent="0.2">
      <c r="B845" s="188" t="str">
        <f t="shared" si="41"/>
        <v/>
      </c>
      <c r="C845" s="188" t="str">
        <f t="shared" si="42"/>
        <v/>
      </c>
      <c r="D845" s="194" t="str">
        <f t="shared" si="40"/>
        <v/>
      </c>
    </row>
    <row r="846" spans="2:4" x14ac:dyDescent="0.2">
      <c r="B846" s="188" t="str">
        <f t="shared" si="41"/>
        <v/>
      </c>
      <c r="C846" s="188" t="str">
        <f t="shared" si="42"/>
        <v/>
      </c>
      <c r="D846" s="194" t="str">
        <f t="shared" si="40"/>
        <v/>
      </c>
    </row>
    <row r="847" spans="2:4" x14ac:dyDescent="0.2">
      <c r="B847" s="188" t="str">
        <f t="shared" si="41"/>
        <v/>
      </c>
      <c r="C847" s="188" t="str">
        <f t="shared" si="42"/>
        <v/>
      </c>
      <c r="D847" s="194" t="str">
        <f t="shared" si="40"/>
        <v/>
      </c>
    </row>
    <row r="848" spans="2:4" x14ac:dyDescent="0.2">
      <c r="B848" s="188" t="str">
        <f t="shared" si="41"/>
        <v/>
      </c>
      <c r="C848" s="188" t="str">
        <f t="shared" si="42"/>
        <v/>
      </c>
      <c r="D848" s="194" t="str">
        <f t="shared" si="40"/>
        <v/>
      </c>
    </row>
    <row r="849" spans="2:4" x14ac:dyDescent="0.2">
      <c r="B849" s="188" t="str">
        <f t="shared" si="41"/>
        <v/>
      </c>
      <c r="C849" s="188" t="str">
        <f t="shared" si="42"/>
        <v/>
      </c>
      <c r="D849" s="194" t="str">
        <f t="shared" si="40"/>
        <v/>
      </c>
    </row>
    <row r="850" spans="2:4" x14ac:dyDescent="0.2">
      <c r="B850" s="188" t="str">
        <f t="shared" si="41"/>
        <v/>
      </c>
      <c r="C850" s="188" t="str">
        <f t="shared" si="42"/>
        <v/>
      </c>
      <c r="D850" s="194" t="str">
        <f t="shared" si="40"/>
        <v/>
      </c>
    </row>
    <row r="851" spans="2:4" x14ac:dyDescent="0.2">
      <c r="B851" s="188" t="str">
        <f t="shared" si="41"/>
        <v/>
      </c>
      <c r="C851" s="188" t="str">
        <f t="shared" si="42"/>
        <v/>
      </c>
      <c r="D851" s="194" t="str">
        <f t="shared" si="40"/>
        <v/>
      </c>
    </row>
    <row r="852" spans="2:4" x14ac:dyDescent="0.2">
      <c r="B852" s="188" t="str">
        <f t="shared" si="41"/>
        <v/>
      </c>
      <c r="C852" s="188" t="str">
        <f t="shared" si="42"/>
        <v/>
      </c>
      <c r="D852" s="194" t="str">
        <f t="shared" si="40"/>
        <v/>
      </c>
    </row>
    <row r="853" spans="2:4" x14ac:dyDescent="0.2">
      <c r="B853" s="188" t="str">
        <f t="shared" si="41"/>
        <v/>
      </c>
      <c r="C853" s="188" t="str">
        <f t="shared" si="42"/>
        <v/>
      </c>
      <c r="D853" s="194" t="str">
        <f t="shared" si="40"/>
        <v/>
      </c>
    </row>
    <row r="854" spans="2:4" x14ac:dyDescent="0.2">
      <c r="B854" s="188" t="str">
        <f t="shared" si="41"/>
        <v/>
      </c>
      <c r="C854" s="188" t="str">
        <f t="shared" si="42"/>
        <v/>
      </c>
      <c r="D854" s="194" t="str">
        <f t="shared" si="40"/>
        <v/>
      </c>
    </row>
    <row r="855" spans="2:4" x14ac:dyDescent="0.2">
      <c r="B855" s="188" t="str">
        <f t="shared" si="41"/>
        <v/>
      </c>
      <c r="C855" s="188" t="str">
        <f t="shared" si="42"/>
        <v/>
      </c>
      <c r="D855" s="194" t="str">
        <f t="shared" si="40"/>
        <v/>
      </c>
    </row>
    <row r="856" spans="2:4" x14ac:dyDescent="0.2">
      <c r="B856" s="188" t="str">
        <f t="shared" si="41"/>
        <v/>
      </c>
      <c r="C856" s="188" t="str">
        <f t="shared" si="42"/>
        <v/>
      </c>
      <c r="D856" s="194" t="str">
        <f t="shared" si="40"/>
        <v/>
      </c>
    </row>
    <row r="857" spans="2:4" x14ac:dyDescent="0.2">
      <c r="B857" s="188" t="str">
        <f t="shared" si="41"/>
        <v/>
      </c>
      <c r="C857" s="188" t="str">
        <f t="shared" si="42"/>
        <v/>
      </c>
      <c r="D857" s="194" t="str">
        <f t="shared" si="40"/>
        <v/>
      </c>
    </row>
    <row r="858" spans="2:4" x14ac:dyDescent="0.2">
      <c r="B858" s="188" t="str">
        <f t="shared" si="41"/>
        <v/>
      </c>
      <c r="C858" s="188" t="str">
        <f t="shared" si="42"/>
        <v/>
      </c>
      <c r="D858" s="194" t="str">
        <f t="shared" si="40"/>
        <v/>
      </c>
    </row>
    <row r="859" spans="2:4" x14ac:dyDescent="0.2">
      <c r="B859" s="188" t="str">
        <f t="shared" si="41"/>
        <v/>
      </c>
      <c r="C859" s="188" t="str">
        <f t="shared" si="42"/>
        <v/>
      </c>
      <c r="D859" s="194" t="str">
        <f t="shared" si="40"/>
        <v/>
      </c>
    </row>
    <row r="860" spans="2:4" x14ac:dyDescent="0.2">
      <c r="B860" s="188" t="str">
        <f t="shared" si="41"/>
        <v/>
      </c>
      <c r="C860" s="188" t="str">
        <f t="shared" si="42"/>
        <v/>
      </c>
      <c r="D860" s="194" t="str">
        <f t="shared" si="40"/>
        <v/>
      </c>
    </row>
    <row r="861" spans="2:4" x14ac:dyDescent="0.2">
      <c r="B861" s="188" t="str">
        <f t="shared" si="41"/>
        <v/>
      </c>
      <c r="C861" s="188" t="str">
        <f t="shared" si="42"/>
        <v/>
      </c>
      <c r="D861" s="194" t="str">
        <f t="shared" si="40"/>
        <v/>
      </c>
    </row>
    <row r="862" spans="2:4" x14ac:dyDescent="0.2">
      <c r="B862" s="188" t="str">
        <f t="shared" si="41"/>
        <v/>
      </c>
      <c r="C862" s="188" t="str">
        <f t="shared" si="42"/>
        <v/>
      </c>
      <c r="D862" s="194" t="str">
        <f t="shared" si="40"/>
        <v/>
      </c>
    </row>
    <row r="863" spans="2:4" x14ac:dyDescent="0.2">
      <c r="B863" s="188" t="str">
        <f t="shared" si="41"/>
        <v/>
      </c>
      <c r="C863" s="188" t="str">
        <f t="shared" si="42"/>
        <v/>
      </c>
      <c r="D863" s="194" t="str">
        <f t="shared" si="40"/>
        <v/>
      </c>
    </row>
    <row r="864" spans="2:4" x14ac:dyDescent="0.2">
      <c r="B864" s="188" t="str">
        <f t="shared" si="41"/>
        <v/>
      </c>
      <c r="C864" s="188" t="str">
        <f t="shared" si="42"/>
        <v/>
      </c>
      <c r="D864" s="194" t="str">
        <f t="shared" si="40"/>
        <v/>
      </c>
    </row>
    <row r="865" spans="2:4" x14ac:dyDescent="0.2">
      <c r="B865" s="188" t="str">
        <f t="shared" si="41"/>
        <v/>
      </c>
      <c r="C865" s="188" t="str">
        <f t="shared" si="42"/>
        <v/>
      </c>
      <c r="D865" s="194" t="str">
        <f t="shared" si="40"/>
        <v/>
      </c>
    </row>
    <row r="866" spans="2:4" x14ac:dyDescent="0.2">
      <c r="B866" s="188" t="str">
        <f t="shared" si="41"/>
        <v/>
      </c>
      <c r="C866" s="188" t="str">
        <f t="shared" si="42"/>
        <v/>
      </c>
      <c r="D866" s="194" t="str">
        <f t="shared" si="40"/>
        <v/>
      </c>
    </row>
    <row r="867" spans="2:4" x14ac:dyDescent="0.2">
      <c r="B867" s="188" t="str">
        <f t="shared" si="41"/>
        <v/>
      </c>
      <c r="C867" s="188" t="str">
        <f t="shared" si="42"/>
        <v/>
      </c>
      <c r="D867" s="194" t="str">
        <f t="shared" si="40"/>
        <v/>
      </c>
    </row>
    <row r="868" spans="2:4" x14ac:dyDescent="0.2">
      <c r="B868" s="188" t="str">
        <f t="shared" si="41"/>
        <v/>
      </c>
      <c r="C868" s="188" t="str">
        <f t="shared" si="42"/>
        <v/>
      </c>
      <c r="D868" s="194" t="str">
        <f t="shared" si="40"/>
        <v/>
      </c>
    </row>
    <row r="869" spans="2:4" x14ac:dyDescent="0.2">
      <c r="B869" s="188" t="str">
        <f t="shared" si="41"/>
        <v/>
      </c>
      <c r="C869" s="188" t="str">
        <f t="shared" si="42"/>
        <v/>
      </c>
      <c r="D869" s="194" t="str">
        <f t="shared" si="40"/>
        <v/>
      </c>
    </row>
    <row r="870" spans="2:4" x14ac:dyDescent="0.2">
      <c r="B870" s="188" t="str">
        <f t="shared" si="41"/>
        <v/>
      </c>
      <c r="C870" s="188" t="str">
        <f t="shared" si="42"/>
        <v/>
      </c>
      <c r="D870" s="194" t="str">
        <f t="shared" si="40"/>
        <v/>
      </c>
    </row>
    <row r="871" spans="2:4" x14ac:dyDescent="0.2">
      <c r="B871" s="188" t="str">
        <f t="shared" si="41"/>
        <v/>
      </c>
      <c r="C871" s="188" t="str">
        <f t="shared" si="42"/>
        <v/>
      </c>
      <c r="D871" s="194" t="str">
        <f t="shared" si="40"/>
        <v/>
      </c>
    </row>
    <row r="872" spans="2:4" x14ac:dyDescent="0.2">
      <c r="B872" s="188" t="str">
        <f t="shared" si="41"/>
        <v/>
      </c>
      <c r="C872" s="188" t="str">
        <f t="shared" si="42"/>
        <v/>
      </c>
      <c r="D872" s="194" t="str">
        <f t="shared" si="40"/>
        <v/>
      </c>
    </row>
    <row r="873" spans="2:4" x14ac:dyDescent="0.2">
      <c r="B873" s="188" t="str">
        <f t="shared" si="41"/>
        <v/>
      </c>
      <c r="C873" s="188" t="str">
        <f t="shared" si="42"/>
        <v/>
      </c>
      <c r="D873" s="194" t="str">
        <f t="shared" si="40"/>
        <v/>
      </c>
    </row>
    <row r="874" spans="2:4" x14ac:dyDescent="0.2">
      <c r="B874" s="188" t="str">
        <f t="shared" si="41"/>
        <v/>
      </c>
      <c r="C874" s="188" t="str">
        <f t="shared" si="42"/>
        <v/>
      </c>
      <c r="D874" s="194" t="str">
        <f t="shared" si="40"/>
        <v/>
      </c>
    </row>
    <row r="875" spans="2:4" x14ac:dyDescent="0.2">
      <c r="B875" s="188" t="str">
        <f t="shared" si="41"/>
        <v/>
      </c>
      <c r="C875" s="188" t="str">
        <f t="shared" si="42"/>
        <v/>
      </c>
      <c r="D875" s="194" t="str">
        <f t="shared" si="40"/>
        <v/>
      </c>
    </row>
    <row r="876" spans="2:4" x14ac:dyDescent="0.2">
      <c r="B876" s="188" t="str">
        <f t="shared" si="41"/>
        <v/>
      </c>
      <c r="C876" s="188" t="str">
        <f t="shared" si="42"/>
        <v/>
      </c>
      <c r="D876" s="194" t="str">
        <f t="shared" si="40"/>
        <v/>
      </c>
    </row>
    <row r="877" spans="2:4" x14ac:dyDescent="0.2">
      <c r="B877" s="188" t="str">
        <f t="shared" si="41"/>
        <v/>
      </c>
      <c r="C877" s="188" t="str">
        <f t="shared" si="42"/>
        <v/>
      </c>
      <c r="D877" s="194" t="str">
        <f t="shared" si="40"/>
        <v/>
      </c>
    </row>
    <row r="878" spans="2:4" x14ac:dyDescent="0.2">
      <c r="B878" s="188" t="str">
        <f t="shared" si="41"/>
        <v/>
      </c>
      <c r="C878" s="188" t="str">
        <f t="shared" si="42"/>
        <v/>
      </c>
      <c r="D878" s="194" t="str">
        <f t="shared" si="40"/>
        <v/>
      </c>
    </row>
    <row r="879" spans="2:4" x14ac:dyDescent="0.2">
      <c r="B879" s="188" t="str">
        <f t="shared" si="41"/>
        <v/>
      </c>
      <c r="C879" s="188" t="str">
        <f t="shared" si="42"/>
        <v/>
      </c>
      <c r="D879" s="194" t="str">
        <f t="shared" si="40"/>
        <v/>
      </c>
    </row>
    <row r="880" spans="2:4" x14ac:dyDescent="0.2">
      <c r="B880" s="188" t="str">
        <f t="shared" si="41"/>
        <v/>
      </c>
      <c r="C880" s="188" t="str">
        <f t="shared" si="42"/>
        <v/>
      </c>
      <c r="D880" s="194" t="str">
        <f t="shared" si="40"/>
        <v/>
      </c>
    </row>
    <row r="881" spans="2:4" x14ac:dyDescent="0.2">
      <c r="B881" s="188" t="str">
        <f t="shared" si="41"/>
        <v/>
      </c>
      <c r="C881" s="188" t="str">
        <f t="shared" si="42"/>
        <v/>
      </c>
      <c r="D881" s="194" t="str">
        <f t="shared" si="40"/>
        <v/>
      </c>
    </row>
    <row r="882" spans="2:4" x14ac:dyDescent="0.2">
      <c r="B882" s="188" t="str">
        <f t="shared" si="41"/>
        <v/>
      </c>
      <c r="C882" s="188" t="str">
        <f t="shared" si="42"/>
        <v/>
      </c>
      <c r="D882" s="194" t="str">
        <f t="shared" si="40"/>
        <v/>
      </c>
    </row>
    <row r="883" spans="2:4" x14ac:dyDescent="0.2">
      <c r="B883" s="188" t="str">
        <f t="shared" si="41"/>
        <v/>
      </c>
      <c r="C883" s="188" t="str">
        <f t="shared" si="42"/>
        <v/>
      </c>
      <c r="D883" s="194" t="str">
        <f t="shared" si="40"/>
        <v/>
      </c>
    </row>
    <row r="884" spans="2:4" x14ac:dyDescent="0.2">
      <c r="B884" s="188" t="str">
        <f t="shared" si="41"/>
        <v/>
      </c>
      <c r="C884" s="188" t="str">
        <f t="shared" si="42"/>
        <v/>
      </c>
      <c r="D884" s="194" t="str">
        <f t="shared" si="40"/>
        <v/>
      </c>
    </row>
    <row r="885" spans="2:4" x14ac:dyDescent="0.2">
      <c r="B885" s="188" t="str">
        <f t="shared" si="41"/>
        <v/>
      </c>
      <c r="C885" s="188" t="str">
        <f t="shared" si="42"/>
        <v/>
      </c>
      <c r="D885" s="194" t="str">
        <f t="shared" si="40"/>
        <v/>
      </c>
    </row>
    <row r="886" spans="2:4" x14ac:dyDescent="0.2">
      <c r="B886" s="188" t="str">
        <f t="shared" si="41"/>
        <v/>
      </c>
      <c r="C886" s="188" t="str">
        <f t="shared" si="42"/>
        <v/>
      </c>
      <c r="D886" s="194" t="str">
        <f t="shared" si="40"/>
        <v/>
      </c>
    </row>
    <row r="887" spans="2:4" x14ac:dyDescent="0.2">
      <c r="B887" s="188" t="str">
        <f t="shared" si="41"/>
        <v/>
      </c>
      <c r="C887" s="188" t="str">
        <f t="shared" si="42"/>
        <v/>
      </c>
      <c r="D887" s="194" t="str">
        <f t="shared" si="40"/>
        <v/>
      </c>
    </row>
    <row r="888" spans="2:4" x14ac:dyDescent="0.2">
      <c r="B888" s="188" t="str">
        <f t="shared" si="41"/>
        <v/>
      </c>
      <c r="C888" s="188" t="str">
        <f t="shared" si="42"/>
        <v/>
      </c>
      <c r="D888" s="194" t="str">
        <f t="shared" si="40"/>
        <v/>
      </c>
    </row>
    <row r="889" spans="2:4" x14ac:dyDescent="0.2">
      <c r="B889" s="188" t="str">
        <f t="shared" si="41"/>
        <v/>
      </c>
      <c r="C889" s="188" t="str">
        <f t="shared" si="42"/>
        <v/>
      </c>
      <c r="D889" s="194" t="str">
        <f t="shared" si="40"/>
        <v/>
      </c>
    </row>
    <row r="890" spans="2:4" x14ac:dyDescent="0.2">
      <c r="B890" s="188" t="str">
        <f t="shared" si="41"/>
        <v/>
      </c>
      <c r="C890" s="188" t="str">
        <f t="shared" si="42"/>
        <v/>
      </c>
      <c r="D890" s="194" t="str">
        <f t="shared" si="40"/>
        <v/>
      </c>
    </row>
    <row r="891" spans="2:4" x14ac:dyDescent="0.2">
      <c r="B891" s="188" t="str">
        <f t="shared" si="41"/>
        <v/>
      </c>
      <c r="C891" s="188" t="str">
        <f t="shared" si="42"/>
        <v/>
      </c>
      <c r="D891" s="194" t="str">
        <f t="shared" si="40"/>
        <v/>
      </c>
    </row>
    <row r="892" spans="2:4" x14ac:dyDescent="0.2">
      <c r="B892" s="188" t="str">
        <f t="shared" si="41"/>
        <v/>
      </c>
      <c r="C892" s="188" t="str">
        <f t="shared" si="42"/>
        <v/>
      </c>
      <c r="D892" s="194" t="str">
        <f t="shared" si="40"/>
        <v/>
      </c>
    </row>
    <row r="893" spans="2:4" x14ac:dyDescent="0.2">
      <c r="B893" s="188" t="str">
        <f t="shared" si="41"/>
        <v/>
      </c>
      <c r="C893" s="188" t="str">
        <f t="shared" si="42"/>
        <v/>
      </c>
      <c r="D893" s="194" t="str">
        <f t="shared" si="40"/>
        <v/>
      </c>
    </row>
    <row r="894" spans="2:4" x14ac:dyDescent="0.2">
      <c r="B894" s="188" t="str">
        <f t="shared" si="41"/>
        <v/>
      </c>
      <c r="C894" s="188" t="str">
        <f t="shared" si="42"/>
        <v/>
      </c>
      <c r="D894" s="194" t="str">
        <f t="shared" si="40"/>
        <v/>
      </c>
    </row>
    <row r="895" spans="2:4" x14ac:dyDescent="0.2">
      <c r="B895" s="188" t="str">
        <f t="shared" si="41"/>
        <v/>
      </c>
      <c r="C895" s="188" t="str">
        <f t="shared" si="42"/>
        <v/>
      </c>
      <c r="D895" s="194" t="str">
        <f t="shared" si="40"/>
        <v/>
      </c>
    </row>
    <row r="896" spans="2:4" x14ac:dyDescent="0.2">
      <c r="B896" s="188" t="str">
        <f t="shared" si="41"/>
        <v/>
      </c>
      <c r="C896" s="188" t="str">
        <f t="shared" si="42"/>
        <v/>
      </c>
      <c r="D896" s="194" t="str">
        <f t="shared" si="40"/>
        <v/>
      </c>
    </row>
    <row r="897" spans="2:4" x14ac:dyDescent="0.2">
      <c r="B897" s="188" t="str">
        <f t="shared" si="41"/>
        <v/>
      </c>
      <c r="C897" s="188" t="str">
        <f t="shared" si="42"/>
        <v/>
      </c>
      <c r="D897" s="194" t="str">
        <f t="shared" si="40"/>
        <v/>
      </c>
    </row>
    <row r="898" spans="2:4" x14ac:dyDescent="0.2">
      <c r="B898" s="188" t="str">
        <f t="shared" si="41"/>
        <v/>
      </c>
      <c r="C898" s="188" t="str">
        <f t="shared" si="42"/>
        <v/>
      </c>
      <c r="D898" s="194" t="str">
        <f t="shared" si="40"/>
        <v/>
      </c>
    </row>
    <row r="899" spans="2:4" x14ac:dyDescent="0.2">
      <c r="B899" s="188" t="str">
        <f t="shared" si="41"/>
        <v/>
      </c>
      <c r="C899" s="188" t="str">
        <f t="shared" si="42"/>
        <v/>
      </c>
      <c r="D899" s="194" t="str">
        <f t="shared" si="40"/>
        <v/>
      </c>
    </row>
    <row r="900" spans="2:4" x14ac:dyDescent="0.2">
      <c r="B900" s="188" t="str">
        <f t="shared" si="41"/>
        <v/>
      </c>
      <c r="C900" s="188" t="str">
        <f t="shared" si="42"/>
        <v/>
      </c>
      <c r="D900" s="194" t="str">
        <f t="shared" ref="D900:D963" si="43">IF(E900="","",IF(MID(E900,1,1)="A",MID(E900,FIND(" ",E900,1)+3,2),MID(E900,FIND(" ",E900,1)+8,2)))</f>
        <v/>
      </c>
    </row>
    <row r="901" spans="2:4" x14ac:dyDescent="0.2">
      <c r="B901" s="188" t="str">
        <f t="shared" si="41"/>
        <v/>
      </c>
      <c r="C901" s="188" t="str">
        <f t="shared" si="42"/>
        <v/>
      </c>
      <c r="D901" s="194" t="str">
        <f t="shared" si="43"/>
        <v/>
      </c>
    </row>
    <row r="902" spans="2:4" x14ac:dyDescent="0.2">
      <c r="B902" s="188" t="str">
        <f t="shared" ref="B902:B965" si="44">IF(E902="","",IF(MID(E902,1,5)="AAXX ","SYNOP",MID(E902,1,5)))</f>
        <v/>
      </c>
      <c r="C902" s="188" t="str">
        <f t="shared" ref="C902:C965" si="45">IF(E902="","",IF(MID(E902,1,1)="A",MID(E902,FIND(" ",E902,1),3),MID(E902,FIND(" ",E902,1)+5,3)))</f>
        <v/>
      </c>
      <c r="D902" s="194" t="str">
        <f t="shared" si="43"/>
        <v/>
      </c>
    </row>
    <row r="903" spans="2:4" x14ac:dyDescent="0.2">
      <c r="B903" s="188" t="str">
        <f t="shared" si="44"/>
        <v/>
      </c>
      <c r="C903" s="188" t="str">
        <f t="shared" si="45"/>
        <v/>
      </c>
      <c r="D903" s="194" t="str">
        <f t="shared" si="43"/>
        <v/>
      </c>
    </row>
    <row r="904" spans="2:4" x14ac:dyDescent="0.2">
      <c r="B904" s="188" t="str">
        <f t="shared" si="44"/>
        <v/>
      </c>
      <c r="C904" s="188" t="str">
        <f t="shared" si="45"/>
        <v/>
      </c>
      <c r="D904" s="194" t="str">
        <f t="shared" si="43"/>
        <v/>
      </c>
    </row>
    <row r="905" spans="2:4" x14ac:dyDescent="0.2">
      <c r="B905" s="188" t="str">
        <f t="shared" si="44"/>
        <v/>
      </c>
      <c r="C905" s="188" t="str">
        <f t="shared" si="45"/>
        <v/>
      </c>
      <c r="D905" s="194" t="str">
        <f t="shared" si="43"/>
        <v/>
      </c>
    </row>
    <row r="906" spans="2:4" x14ac:dyDescent="0.2">
      <c r="B906" s="188" t="str">
        <f t="shared" si="44"/>
        <v/>
      </c>
      <c r="C906" s="188" t="str">
        <f t="shared" si="45"/>
        <v/>
      </c>
      <c r="D906" s="194" t="str">
        <f t="shared" si="43"/>
        <v/>
      </c>
    </row>
    <row r="907" spans="2:4" x14ac:dyDescent="0.2">
      <c r="B907" s="188" t="str">
        <f t="shared" si="44"/>
        <v/>
      </c>
      <c r="C907" s="188" t="str">
        <f t="shared" si="45"/>
        <v/>
      </c>
      <c r="D907" s="194" t="str">
        <f t="shared" si="43"/>
        <v/>
      </c>
    </row>
    <row r="908" spans="2:4" x14ac:dyDescent="0.2">
      <c r="B908" s="188" t="str">
        <f t="shared" si="44"/>
        <v/>
      </c>
      <c r="C908" s="188" t="str">
        <f t="shared" si="45"/>
        <v/>
      </c>
      <c r="D908" s="194" t="str">
        <f t="shared" si="43"/>
        <v/>
      </c>
    </row>
    <row r="909" spans="2:4" x14ac:dyDescent="0.2">
      <c r="B909" s="188" t="str">
        <f t="shared" si="44"/>
        <v/>
      </c>
      <c r="C909" s="188" t="str">
        <f t="shared" si="45"/>
        <v/>
      </c>
      <c r="D909" s="194" t="str">
        <f t="shared" si="43"/>
        <v/>
      </c>
    </row>
    <row r="910" spans="2:4" x14ac:dyDescent="0.2">
      <c r="B910" s="188" t="str">
        <f t="shared" si="44"/>
        <v/>
      </c>
      <c r="C910" s="188" t="str">
        <f t="shared" si="45"/>
        <v/>
      </c>
      <c r="D910" s="194" t="str">
        <f t="shared" si="43"/>
        <v/>
      </c>
    </row>
    <row r="911" spans="2:4" x14ac:dyDescent="0.2">
      <c r="B911" s="188" t="str">
        <f t="shared" si="44"/>
        <v/>
      </c>
      <c r="C911" s="188" t="str">
        <f t="shared" si="45"/>
        <v/>
      </c>
      <c r="D911" s="194" t="str">
        <f t="shared" si="43"/>
        <v/>
      </c>
    </row>
    <row r="912" spans="2:4" x14ac:dyDescent="0.2">
      <c r="B912" s="188" t="str">
        <f t="shared" si="44"/>
        <v/>
      </c>
      <c r="C912" s="188" t="str">
        <f t="shared" si="45"/>
        <v/>
      </c>
      <c r="D912" s="194" t="str">
        <f t="shared" si="43"/>
        <v/>
      </c>
    </row>
    <row r="913" spans="2:4" x14ac:dyDescent="0.2">
      <c r="B913" s="188" t="str">
        <f t="shared" si="44"/>
        <v/>
      </c>
      <c r="C913" s="188" t="str">
        <f t="shared" si="45"/>
        <v/>
      </c>
      <c r="D913" s="194" t="str">
        <f t="shared" si="43"/>
        <v/>
      </c>
    </row>
    <row r="914" spans="2:4" x14ac:dyDescent="0.2">
      <c r="B914" s="188" t="str">
        <f t="shared" si="44"/>
        <v/>
      </c>
      <c r="C914" s="188" t="str">
        <f t="shared" si="45"/>
        <v/>
      </c>
      <c r="D914" s="194" t="str">
        <f t="shared" si="43"/>
        <v/>
      </c>
    </row>
    <row r="915" spans="2:4" x14ac:dyDescent="0.2">
      <c r="B915" s="188" t="str">
        <f t="shared" si="44"/>
        <v/>
      </c>
      <c r="C915" s="188" t="str">
        <f t="shared" si="45"/>
        <v/>
      </c>
      <c r="D915" s="194" t="str">
        <f t="shared" si="43"/>
        <v/>
      </c>
    </row>
    <row r="916" spans="2:4" x14ac:dyDescent="0.2">
      <c r="B916" s="188" t="str">
        <f t="shared" si="44"/>
        <v/>
      </c>
      <c r="C916" s="188" t="str">
        <f t="shared" si="45"/>
        <v/>
      </c>
      <c r="D916" s="194" t="str">
        <f t="shared" si="43"/>
        <v/>
      </c>
    </row>
    <row r="917" spans="2:4" x14ac:dyDescent="0.2">
      <c r="B917" s="188" t="str">
        <f t="shared" si="44"/>
        <v/>
      </c>
      <c r="C917" s="188" t="str">
        <f t="shared" si="45"/>
        <v/>
      </c>
      <c r="D917" s="194" t="str">
        <f t="shared" si="43"/>
        <v/>
      </c>
    </row>
    <row r="918" spans="2:4" x14ac:dyDescent="0.2">
      <c r="B918" s="188" t="str">
        <f t="shared" si="44"/>
        <v/>
      </c>
      <c r="C918" s="188" t="str">
        <f t="shared" si="45"/>
        <v/>
      </c>
      <c r="D918" s="194" t="str">
        <f t="shared" si="43"/>
        <v/>
      </c>
    </row>
    <row r="919" spans="2:4" x14ac:dyDescent="0.2">
      <c r="B919" s="188" t="str">
        <f t="shared" si="44"/>
        <v/>
      </c>
      <c r="C919" s="188" t="str">
        <f t="shared" si="45"/>
        <v/>
      </c>
      <c r="D919" s="194" t="str">
        <f t="shared" si="43"/>
        <v/>
      </c>
    </row>
    <row r="920" spans="2:4" x14ac:dyDescent="0.2">
      <c r="B920" s="188" t="str">
        <f t="shared" si="44"/>
        <v/>
      </c>
      <c r="C920" s="188" t="str">
        <f t="shared" si="45"/>
        <v/>
      </c>
      <c r="D920" s="194" t="str">
        <f t="shared" si="43"/>
        <v/>
      </c>
    </row>
    <row r="921" spans="2:4" x14ac:dyDescent="0.2">
      <c r="B921" s="188" t="str">
        <f t="shared" si="44"/>
        <v/>
      </c>
      <c r="C921" s="188" t="str">
        <f t="shared" si="45"/>
        <v/>
      </c>
      <c r="D921" s="194" t="str">
        <f t="shared" si="43"/>
        <v/>
      </c>
    </row>
    <row r="922" spans="2:4" x14ac:dyDescent="0.2">
      <c r="B922" s="188" t="str">
        <f t="shared" si="44"/>
        <v/>
      </c>
      <c r="C922" s="188" t="str">
        <f t="shared" si="45"/>
        <v/>
      </c>
      <c r="D922" s="194" t="str">
        <f t="shared" si="43"/>
        <v/>
      </c>
    </row>
    <row r="923" spans="2:4" x14ac:dyDescent="0.2">
      <c r="B923" s="188" t="str">
        <f t="shared" si="44"/>
        <v/>
      </c>
      <c r="C923" s="188" t="str">
        <f t="shared" si="45"/>
        <v/>
      </c>
      <c r="D923" s="194" t="str">
        <f t="shared" si="43"/>
        <v/>
      </c>
    </row>
    <row r="924" spans="2:4" x14ac:dyDescent="0.2">
      <c r="B924" s="188" t="str">
        <f t="shared" si="44"/>
        <v/>
      </c>
      <c r="C924" s="188" t="str">
        <f t="shared" si="45"/>
        <v/>
      </c>
      <c r="D924" s="194" t="str">
        <f t="shared" si="43"/>
        <v/>
      </c>
    </row>
    <row r="925" spans="2:4" x14ac:dyDescent="0.2">
      <c r="B925" s="188" t="str">
        <f t="shared" si="44"/>
        <v/>
      </c>
      <c r="C925" s="188" t="str">
        <f t="shared" si="45"/>
        <v/>
      </c>
      <c r="D925" s="194" t="str">
        <f t="shared" si="43"/>
        <v/>
      </c>
    </row>
    <row r="926" spans="2:4" x14ac:dyDescent="0.2">
      <c r="B926" s="188" t="str">
        <f t="shared" si="44"/>
        <v/>
      </c>
      <c r="C926" s="188" t="str">
        <f t="shared" si="45"/>
        <v/>
      </c>
      <c r="D926" s="194" t="str">
        <f t="shared" si="43"/>
        <v/>
      </c>
    </row>
    <row r="927" spans="2:4" x14ac:dyDescent="0.2">
      <c r="B927" s="188" t="str">
        <f t="shared" si="44"/>
        <v/>
      </c>
      <c r="C927" s="188" t="str">
        <f t="shared" si="45"/>
        <v/>
      </c>
      <c r="D927" s="194" t="str">
        <f t="shared" si="43"/>
        <v/>
      </c>
    </row>
    <row r="928" spans="2:4" x14ac:dyDescent="0.2">
      <c r="B928" s="188" t="str">
        <f t="shared" si="44"/>
        <v/>
      </c>
      <c r="C928" s="188" t="str">
        <f t="shared" si="45"/>
        <v/>
      </c>
      <c r="D928" s="194" t="str">
        <f t="shared" si="43"/>
        <v/>
      </c>
    </row>
    <row r="929" spans="2:4" x14ac:dyDescent="0.2">
      <c r="B929" s="188" t="str">
        <f t="shared" si="44"/>
        <v/>
      </c>
      <c r="C929" s="188" t="str">
        <f t="shared" si="45"/>
        <v/>
      </c>
      <c r="D929" s="194" t="str">
        <f t="shared" si="43"/>
        <v/>
      </c>
    </row>
    <row r="930" spans="2:4" x14ac:dyDescent="0.2">
      <c r="B930" s="188" t="str">
        <f t="shared" si="44"/>
        <v/>
      </c>
      <c r="C930" s="188" t="str">
        <f t="shared" si="45"/>
        <v/>
      </c>
      <c r="D930" s="194" t="str">
        <f t="shared" si="43"/>
        <v/>
      </c>
    </row>
    <row r="931" spans="2:4" x14ac:dyDescent="0.2">
      <c r="B931" s="188" t="str">
        <f t="shared" si="44"/>
        <v/>
      </c>
      <c r="C931" s="188" t="str">
        <f t="shared" si="45"/>
        <v/>
      </c>
      <c r="D931" s="194" t="str">
        <f t="shared" si="43"/>
        <v/>
      </c>
    </row>
    <row r="932" spans="2:4" x14ac:dyDescent="0.2">
      <c r="B932" s="188" t="str">
        <f t="shared" si="44"/>
        <v/>
      </c>
      <c r="C932" s="188" t="str">
        <f t="shared" si="45"/>
        <v/>
      </c>
      <c r="D932" s="194" t="str">
        <f t="shared" si="43"/>
        <v/>
      </c>
    </row>
    <row r="933" spans="2:4" x14ac:dyDescent="0.2">
      <c r="B933" s="188" t="str">
        <f t="shared" si="44"/>
        <v/>
      </c>
      <c r="C933" s="188" t="str">
        <f t="shared" si="45"/>
        <v/>
      </c>
      <c r="D933" s="194" t="str">
        <f t="shared" si="43"/>
        <v/>
      </c>
    </row>
    <row r="934" spans="2:4" x14ac:dyDescent="0.2">
      <c r="B934" s="188" t="str">
        <f t="shared" si="44"/>
        <v/>
      </c>
      <c r="C934" s="188" t="str">
        <f t="shared" si="45"/>
        <v/>
      </c>
      <c r="D934" s="194" t="str">
        <f t="shared" si="43"/>
        <v/>
      </c>
    </row>
    <row r="935" spans="2:4" x14ac:dyDescent="0.2">
      <c r="B935" s="188" t="str">
        <f t="shared" si="44"/>
        <v/>
      </c>
      <c r="C935" s="188" t="str">
        <f t="shared" si="45"/>
        <v/>
      </c>
      <c r="D935" s="194" t="str">
        <f t="shared" si="43"/>
        <v/>
      </c>
    </row>
    <row r="936" spans="2:4" x14ac:dyDescent="0.2">
      <c r="B936" s="188" t="str">
        <f t="shared" si="44"/>
        <v/>
      </c>
      <c r="C936" s="188" t="str">
        <f t="shared" si="45"/>
        <v/>
      </c>
      <c r="D936" s="194" t="str">
        <f t="shared" si="43"/>
        <v/>
      </c>
    </row>
    <row r="937" spans="2:4" x14ac:dyDescent="0.2">
      <c r="B937" s="188" t="str">
        <f t="shared" si="44"/>
        <v/>
      </c>
      <c r="C937" s="188" t="str">
        <f t="shared" si="45"/>
        <v/>
      </c>
      <c r="D937" s="194" t="str">
        <f t="shared" si="43"/>
        <v/>
      </c>
    </row>
    <row r="938" spans="2:4" x14ac:dyDescent="0.2">
      <c r="B938" s="188" t="str">
        <f t="shared" si="44"/>
        <v/>
      </c>
      <c r="C938" s="188" t="str">
        <f t="shared" si="45"/>
        <v/>
      </c>
      <c r="D938" s="194" t="str">
        <f t="shared" si="43"/>
        <v/>
      </c>
    </row>
    <row r="939" spans="2:4" x14ac:dyDescent="0.2">
      <c r="B939" s="188" t="str">
        <f t="shared" si="44"/>
        <v/>
      </c>
      <c r="C939" s="188" t="str">
        <f t="shared" si="45"/>
        <v/>
      </c>
      <c r="D939" s="194" t="str">
        <f t="shared" si="43"/>
        <v/>
      </c>
    </row>
    <row r="940" spans="2:4" x14ac:dyDescent="0.2">
      <c r="B940" s="188" t="str">
        <f t="shared" si="44"/>
        <v/>
      </c>
      <c r="C940" s="188" t="str">
        <f t="shared" si="45"/>
        <v/>
      </c>
      <c r="D940" s="194" t="str">
        <f t="shared" si="43"/>
        <v/>
      </c>
    </row>
    <row r="941" spans="2:4" x14ac:dyDescent="0.2">
      <c r="B941" s="188" t="str">
        <f t="shared" si="44"/>
        <v/>
      </c>
      <c r="C941" s="188" t="str">
        <f t="shared" si="45"/>
        <v/>
      </c>
      <c r="D941" s="194" t="str">
        <f t="shared" si="43"/>
        <v/>
      </c>
    </row>
    <row r="942" spans="2:4" x14ac:dyDescent="0.2">
      <c r="B942" s="188" t="str">
        <f t="shared" si="44"/>
        <v/>
      </c>
      <c r="C942" s="188" t="str">
        <f t="shared" si="45"/>
        <v/>
      </c>
      <c r="D942" s="194" t="str">
        <f t="shared" si="43"/>
        <v/>
      </c>
    </row>
    <row r="943" spans="2:4" x14ac:dyDescent="0.2">
      <c r="B943" s="188" t="str">
        <f t="shared" si="44"/>
        <v/>
      </c>
      <c r="C943" s="188" t="str">
        <f t="shared" si="45"/>
        <v/>
      </c>
      <c r="D943" s="194" t="str">
        <f t="shared" si="43"/>
        <v/>
      </c>
    </row>
    <row r="944" spans="2:4" x14ac:dyDescent="0.2">
      <c r="B944" s="188" t="str">
        <f t="shared" si="44"/>
        <v/>
      </c>
      <c r="C944" s="188" t="str">
        <f t="shared" si="45"/>
        <v/>
      </c>
      <c r="D944" s="194" t="str">
        <f t="shared" si="43"/>
        <v/>
      </c>
    </row>
    <row r="945" spans="2:4" x14ac:dyDescent="0.2">
      <c r="B945" s="188" t="str">
        <f t="shared" si="44"/>
        <v/>
      </c>
      <c r="C945" s="188" t="str">
        <f t="shared" si="45"/>
        <v/>
      </c>
      <c r="D945" s="194" t="str">
        <f t="shared" si="43"/>
        <v/>
      </c>
    </row>
    <row r="946" spans="2:4" x14ac:dyDescent="0.2">
      <c r="B946" s="188" t="str">
        <f t="shared" si="44"/>
        <v/>
      </c>
      <c r="C946" s="188" t="str">
        <f t="shared" si="45"/>
        <v/>
      </c>
      <c r="D946" s="194" t="str">
        <f t="shared" si="43"/>
        <v/>
      </c>
    </row>
    <row r="947" spans="2:4" x14ac:dyDescent="0.2">
      <c r="B947" s="188" t="str">
        <f t="shared" si="44"/>
        <v/>
      </c>
      <c r="C947" s="188" t="str">
        <f t="shared" si="45"/>
        <v/>
      </c>
      <c r="D947" s="194" t="str">
        <f t="shared" si="43"/>
        <v/>
      </c>
    </row>
    <row r="948" spans="2:4" x14ac:dyDescent="0.2">
      <c r="B948" s="188" t="str">
        <f t="shared" si="44"/>
        <v/>
      </c>
      <c r="C948" s="188" t="str">
        <f t="shared" si="45"/>
        <v/>
      </c>
      <c r="D948" s="194" t="str">
        <f t="shared" si="43"/>
        <v/>
      </c>
    </row>
    <row r="949" spans="2:4" x14ac:dyDescent="0.2">
      <c r="B949" s="188" t="str">
        <f t="shared" si="44"/>
        <v/>
      </c>
      <c r="C949" s="188" t="str">
        <f t="shared" si="45"/>
        <v/>
      </c>
      <c r="D949" s="194" t="str">
        <f t="shared" si="43"/>
        <v/>
      </c>
    </row>
    <row r="950" spans="2:4" x14ac:dyDescent="0.2">
      <c r="B950" s="188" t="str">
        <f t="shared" si="44"/>
        <v/>
      </c>
      <c r="C950" s="188" t="str">
        <f t="shared" si="45"/>
        <v/>
      </c>
      <c r="D950" s="194" t="str">
        <f t="shared" si="43"/>
        <v/>
      </c>
    </row>
    <row r="951" spans="2:4" x14ac:dyDescent="0.2">
      <c r="B951" s="188" t="str">
        <f t="shared" si="44"/>
        <v/>
      </c>
      <c r="C951" s="188" t="str">
        <f t="shared" si="45"/>
        <v/>
      </c>
      <c r="D951" s="194" t="str">
        <f t="shared" si="43"/>
        <v/>
      </c>
    </row>
    <row r="952" spans="2:4" x14ac:dyDescent="0.2">
      <c r="B952" s="188" t="str">
        <f t="shared" si="44"/>
        <v/>
      </c>
      <c r="C952" s="188" t="str">
        <f t="shared" si="45"/>
        <v/>
      </c>
      <c r="D952" s="194" t="str">
        <f t="shared" si="43"/>
        <v/>
      </c>
    </row>
    <row r="953" spans="2:4" x14ac:dyDescent="0.2">
      <c r="B953" s="188" t="str">
        <f t="shared" si="44"/>
        <v/>
      </c>
      <c r="C953" s="188" t="str">
        <f t="shared" si="45"/>
        <v/>
      </c>
      <c r="D953" s="194" t="str">
        <f t="shared" si="43"/>
        <v/>
      </c>
    </row>
    <row r="954" spans="2:4" x14ac:dyDescent="0.2">
      <c r="B954" s="188" t="str">
        <f t="shared" si="44"/>
        <v/>
      </c>
      <c r="C954" s="188" t="str">
        <f t="shared" si="45"/>
        <v/>
      </c>
      <c r="D954" s="194" t="str">
        <f t="shared" si="43"/>
        <v/>
      </c>
    </row>
    <row r="955" spans="2:4" x14ac:dyDescent="0.2">
      <c r="B955" s="188" t="str">
        <f t="shared" si="44"/>
        <v/>
      </c>
      <c r="C955" s="188" t="str">
        <f t="shared" si="45"/>
        <v/>
      </c>
      <c r="D955" s="194" t="str">
        <f t="shared" si="43"/>
        <v/>
      </c>
    </row>
    <row r="956" spans="2:4" x14ac:dyDescent="0.2">
      <c r="B956" s="188" t="str">
        <f t="shared" si="44"/>
        <v/>
      </c>
      <c r="C956" s="188" t="str">
        <f t="shared" si="45"/>
        <v/>
      </c>
      <c r="D956" s="194" t="str">
        <f t="shared" si="43"/>
        <v/>
      </c>
    </row>
    <row r="957" spans="2:4" x14ac:dyDescent="0.2">
      <c r="B957" s="188" t="str">
        <f t="shared" si="44"/>
        <v/>
      </c>
      <c r="C957" s="188" t="str">
        <f t="shared" si="45"/>
        <v/>
      </c>
      <c r="D957" s="194" t="str">
        <f t="shared" si="43"/>
        <v/>
      </c>
    </row>
    <row r="958" spans="2:4" x14ac:dyDescent="0.2">
      <c r="B958" s="188" t="str">
        <f t="shared" si="44"/>
        <v/>
      </c>
      <c r="C958" s="188" t="str">
        <f t="shared" si="45"/>
        <v/>
      </c>
      <c r="D958" s="194" t="str">
        <f t="shared" si="43"/>
        <v/>
      </c>
    </row>
    <row r="959" spans="2:4" x14ac:dyDescent="0.2">
      <c r="B959" s="188" t="str">
        <f t="shared" si="44"/>
        <v/>
      </c>
      <c r="C959" s="188" t="str">
        <f t="shared" si="45"/>
        <v/>
      </c>
      <c r="D959" s="194" t="str">
        <f t="shared" si="43"/>
        <v/>
      </c>
    </row>
    <row r="960" spans="2:4" x14ac:dyDescent="0.2">
      <c r="B960" s="188" t="str">
        <f t="shared" si="44"/>
        <v/>
      </c>
      <c r="C960" s="188" t="str">
        <f t="shared" si="45"/>
        <v/>
      </c>
      <c r="D960" s="194" t="str">
        <f t="shared" si="43"/>
        <v/>
      </c>
    </row>
    <row r="961" spans="2:4" x14ac:dyDescent="0.2">
      <c r="B961" s="188" t="str">
        <f t="shared" si="44"/>
        <v/>
      </c>
      <c r="C961" s="188" t="str">
        <f t="shared" si="45"/>
        <v/>
      </c>
      <c r="D961" s="194" t="str">
        <f t="shared" si="43"/>
        <v/>
      </c>
    </row>
    <row r="962" spans="2:4" x14ac:dyDescent="0.2">
      <c r="B962" s="188" t="str">
        <f t="shared" si="44"/>
        <v/>
      </c>
      <c r="C962" s="188" t="str">
        <f t="shared" si="45"/>
        <v/>
      </c>
      <c r="D962" s="194" t="str">
        <f t="shared" si="43"/>
        <v/>
      </c>
    </row>
    <row r="963" spans="2:4" x14ac:dyDescent="0.2">
      <c r="B963" s="188" t="str">
        <f t="shared" si="44"/>
        <v/>
      </c>
      <c r="C963" s="188" t="str">
        <f t="shared" si="45"/>
        <v/>
      </c>
      <c r="D963" s="194" t="str">
        <f t="shared" si="43"/>
        <v/>
      </c>
    </row>
    <row r="964" spans="2:4" x14ac:dyDescent="0.2">
      <c r="B964" s="188" t="str">
        <f t="shared" si="44"/>
        <v/>
      </c>
      <c r="C964" s="188" t="str">
        <f t="shared" si="45"/>
        <v/>
      </c>
      <c r="D964" s="194" t="str">
        <f t="shared" ref="D964:D1027" si="46">IF(E964="","",IF(MID(E964,1,1)="A",MID(E964,FIND(" ",E964,1)+3,2),MID(E964,FIND(" ",E964,1)+8,2)))</f>
        <v/>
      </c>
    </row>
    <row r="965" spans="2:4" x14ac:dyDescent="0.2">
      <c r="B965" s="188" t="str">
        <f t="shared" si="44"/>
        <v/>
      </c>
      <c r="C965" s="188" t="str">
        <f t="shared" si="45"/>
        <v/>
      </c>
      <c r="D965" s="194" t="str">
        <f t="shared" si="46"/>
        <v/>
      </c>
    </row>
    <row r="966" spans="2:4" x14ac:dyDescent="0.2">
      <c r="B966" s="188" t="str">
        <f t="shared" ref="B966:B1029" si="47">IF(E966="","",IF(MID(E966,1,5)="AAXX ","SYNOP",MID(E966,1,5)))</f>
        <v/>
      </c>
      <c r="C966" s="188" t="str">
        <f t="shared" ref="C966:C1029" si="48">IF(E966="","",IF(MID(E966,1,1)="A",MID(E966,FIND(" ",E966,1),3),MID(E966,FIND(" ",E966,1)+5,3)))</f>
        <v/>
      </c>
      <c r="D966" s="194" t="str">
        <f t="shared" si="46"/>
        <v/>
      </c>
    </row>
    <row r="967" spans="2:4" x14ac:dyDescent="0.2">
      <c r="B967" s="188" t="str">
        <f t="shared" si="47"/>
        <v/>
      </c>
      <c r="C967" s="188" t="str">
        <f t="shared" si="48"/>
        <v/>
      </c>
      <c r="D967" s="194" t="str">
        <f t="shared" si="46"/>
        <v/>
      </c>
    </row>
    <row r="968" spans="2:4" x14ac:dyDescent="0.2">
      <c r="B968" s="188" t="str">
        <f t="shared" si="47"/>
        <v/>
      </c>
      <c r="C968" s="188" t="str">
        <f t="shared" si="48"/>
        <v/>
      </c>
      <c r="D968" s="194" t="str">
        <f t="shared" si="46"/>
        <v/>
      </c>
    </row>
    <row r="969" spans="2:4" x14ac:dyDescent="0.2">
      <c r="B969" s="188" t="str">
        <f t="shared" si="47"/>
        <v/>
      </c>
      <c r="C969" s="188" t="str">
        <f t="shared" si="48"/>
        <v/>
      </c>
      <c r="D969" s="194" t="str">
        <f t="shared" si="46"/>
        <v/>
      </c>
    </row>
    <row r="970" spans="2:4" x14ac:dyDescent="0.2">
      <c r="B970" s="188" t="str">
        <f t="shared" si="47"/>
        <v/>
      </c>
      <c r="C970" s="188" t="str">
        <f t="shared" si="48"/>
        <v/>
      </c>
      <c r="D970" s="194" t="str">
        <f t="shared" si="46"/>
        <v/>
      </c>
    </row>
    <row r="971" spans="2:4" x14ac:dyDescent="0.2">
      <c r="B971" s="188" t="str">
        <f t="shared" si="47"/>
        <v/>
      </c>
      <c r="C971" s="188" t="str">
        <f t="shared" si="48"/>
        <v/>
      </c>
      <c r="D971" s="194" t="str">
        <f t="shared" si="46"/>
        <v/>
      </c>
    </row>
    <row r="972" spans="2:4" x14ac:dyDescent="0.2">
      <c r="B972" s="188" t="str">
        <f t="shared" si="47"/>
        <v/>
      </c>
      <c r="C972" s="188" t="str">
        <f t="shared" si="48"/>
        <v/>
      </c>
      <c r="D972" s="194" t="str">
        <f t="shared" si="46"/>
        <v/>
      </c>
    </row>
    <row r="973" spans="2:4" x14ac:dyDescent="0.2">
      <c r="B973" s="188" t="str">
        <f t="shared" si="47"/>
        <v/>
      </c>
      <c r="C973" s="188" t="str">
        <f t="shared" si="48"/>
        <v/>
      </c>
      <c r="D973" s="194" t="str">
        <f t="shared" si="46"/>
        <v/>
      </c>
    </row>
    <row r="974" spans="2:4" x14ac:dyDescent="0.2">
      <c r="B974" s="188" t="str">
        <f t="shared" si="47"/>
        <v/>
      </c>
      <c r="C974" s="188" t="str">
        <f t="shared" si="48"/>
        <v/>
      </c>
      <c r="D974" s="194" t="str">
        <f t="shared" si="46"/>
        <v/>
      </c>
    </row>
    <row r="975" spans="2:4" x14ac:dyDescent="0.2">
      <c r="B975" s="188" t="str">
        <f t="shared" si="47"/>
        <v/>
      </c>
      <c r="C975" s="188" t="str">
        <f t="shared" si="48"/>
        <v/>
      </c>
      <c r="D975" s="194" t="str">
        <f t="shared" si="46"/>
        <v/>
      </c>
    </row>
    <row r="976" spans="2:4" x14ac:dyDescent="0.2">
      <c r="B976" s="188" t="str">
        <f t="shared" si="47"/>
        <v/>
      </c>
      <c r="C976" s="188" t="str">
        <f t="shared" si="48"/>
        <v/>
      </c>
      <c r="D976" s="194" t="str">
        <f t="shared" si="46"/>
        <v/>
      </c>
    </row>
    <row r="977" spans="2:4" x14ac:dyDescent="0.2">
      <c r="B977" s="188" t="str">
        <f t="shared" si="47"/>
        <v/>
      </c>
      <c r="C977" s="188" t="str">
        <f t="shared" si="48"/>
        <v/>
      </c>
      <c r="D977" s="194" t="str">
        <f t="shared" si="46"/>
        <v/>
      </c>
    </row>
    <row r="978" spans="2:4" x14ac:dyDescent="0.2">
      <c r="B978" s="188" t="str">
        <f t="shared" si="47"/>
        <v/>
      </c>
      <c r="C978" s="188" t="str">
        <f t="shared" si="48"/>
        <v/>
      </c>
      <c r="D978" s="194" t="str">
        <f t="shared" si="46"/>
        <v/>
      </c>
    </row>
    <row r="979" spans="2:4" x14ac:dyDescent="0.2">
      <c r="B979" s="188" t="str">
        <f t="shared" si="47"/>
        <v/>
      </c>
      <c r="C979" s="188" t="str">
        <f t="shared" si="48"/>
        <v/>
      </c>
      <c r="D979" s="194" t="str">
        <f t="shared" si="46"/>
        <v/>
      </c>
    </row>
    <row r="980" spans="2:4" x14ac:dyDescent="0.2">
      <c r="B980" s="188" t="str">
        <f t="shared" si="47"/>
        <v/>
      </c>
      <c r="C980" s="188" t="str">
        <f t="shared" si="48"/>
        <v/>
      </c>
      <c r="D980" s="194" t="str">
        <f t="shared" si="46"/>
        <v/>
      </c>
    </row>
    <row r="981" spans="2:4" x14ac:dyDescent="0.2">
      <c r="B981" s="188" t="str">
        <f t="shared" si="47"/>
        <v/>
      </c>
      <c r="C981" s="188" t="str">
        <f t="shared" si="48"/>
        <v/>
      </c>
      <c r="D981" s="194" t="str">
        <f t="shared" si="46"/>
        <v/>
      </c>
    </row>
    <row r="982" spans="2:4" x14ac:dyDescent="0.2">
      <c r="B982" s="188" t="str">
        <f t="shared" si="47"/>
        <v/>
      </c>
      <c r="C982" s="188" t="str">
        <f t="shared" si="48"/>
        <v/>
      </c>
      <c r="D982" s="194" t="str">
        <f t="shared" si="46"/>
        <v/>
      </c>
    </row>
    <row r="983" spans="2:4" x14ac:dyDescent="0.2">
      <c r="B983" s="188" t="str">
        <f t="shared" si="47"/>
        <v/>
      </c>
      <c r="C983" s="188" t="str">
        <f t="shared" si="48"/>
        <v/>
      </c>
      <c r="D983" s="194" t="str">
        <f t="shared" si="46"/>
        <v/>
      </c>
    </row>
    <row r="984" spans="2:4" x14ac:dyDescent="0.2">
      <c r="B984" s="188" t="str">
        <f t="shared" si="47"/>
        <v/>
      </c>
      <c r="C984" s="188" t="str">
        <f t="shared" si="48"/>
        <v/>
      </c>
      <c r="D984" s="194" t="str">
        <f t="shared" si="46"/>
        <v/>
      </c>
    </row>
    <row r="985" spans="2:4" x14ac:dyDescent="0.2">
      <c r="B985" s="188" t="str">
        <f t="shared" si="47"/>
        <v/>
      </c>
      <c r="C985" s="188" t="str">
        <f t="shared" si="48"/>
        <v/>
      </c>
      <c r="D985" s="194" t="str">
        <f t="shared" si="46"/>
        <v/>
      </c>
    </row>
    <row r="986" spans="2:4" x14ac:dyDescent="0.2">
      <c r="B986" s="188" t="str">
        <f t="shared" si="47"/>
        <v/>
      </c>
      <c r="C986" s="188" t="str">
        <f t="shared" si="48"/>
        <v/>
      </c>
      <c r="D986" s="194" t="str">
        <f t="shared" si="46"/>
        <v/>
      </c>
    </row>
    <row r="987" spans="2:4" x14ac:dyDescent="0.2">
      <c r="B987" s="188" t="str">
        <f t="shared" si="47"/>
        <v/>
      </c>
      <c r="C987" s="188" t="str">
        <f t="shared" si="48"/>
        <v/>
      </c>
      <c r="D987" s="194" t="str">
        <f t="shared" si="46"/>
        <v/>
      </c>
    </row>
    <row r="988" spans="2:4" x14ac:dyDescent="0.2">
      <c r="B988" s="188" t="str">
        <f t="shared" si="47"/>
        <v/>
      </c>
      <c r="C988" s="188" t="str">
        <f t="shared" si="48"/>
        <v/>
      </c>
      <c r="D988" s="194" t="str">
        <f t="shared" si="46"/>
        <v/>
      </c>
    </row>
    <row r="989" spans="2:4" x14ac:dyDescent="0.2">
      <c r="B989" s="188" t="str">
        <f t="shared" si="47"/>
        <v/>
      </c>
      <c r="C989" s="188" t="str">
        <f t="shared" si="48"/>
        <v/>
      </c>
      <c r="D989" s="194" t="str">
        <f t="shared" si="46"/>
        <v/>
      </c>
    </row>
    <row r="990" spans="2:4" x14ac:dyDescent="0.2">
      <c r="B990" s="188" t="str">
        <f t="shared" si="47"/>
        <v/>
      </c>
      <c r="C990" s="188" t="str">
        <f t="shared" si="48"/>
        <v/>
      </c>
      <c r="D990" s="194" t="str">
        <f t="shared" si="46"/>
        <v/>
      </c>
    </row>
    <row r="991" spans="2:4" x14ac:dyDescent="0.2">
      <c r="B991" s="188" t="str">
        <f t="shared" si="47"/>
        <v/>
      </c>
      <c r="C991" s="188" t="str">
        <f t="shared" si="48"/>
        <v/>
      </c>
      <c r="D991" s="194" t="str">
        <f t="shared" si="46"/>
        <v/>
      </c>
    </row>
    <row r="992" spans="2:4" x14ac:dyDescent="0.2">
      <c r="B992" s="188" t="str">
        <f t="shared" si="47"/>
        <v/>
      </c>
      <c r="C992" s="188" t="str">
        <f t="shared" si="48"/>
        <v/>
      </c>
      <c r="D992" s="194" t="str">
        <f t="shared" si="46"/>
        <v/>
      </c>
    </row>
    <row r="993" spans="2:4" x14ac:dyDescent="0.2">
      <c r="B993" s="188" t="str">
        <f t="shared" si="47"/>
        <v/>
      </c>
      <c r="C993" s="188" t="str">
        <f t="shared" si="48"/>
        <v/>
      </c>
      <c r="D993" s="194" t="str">
        <f t="shared" si="46"/>
        <v/>
      </c>
    </row>
    <row r="994" spans="2:4" x14ac:dyDescent="0.2">
      <c r="B994" s="188" t="str">
        <f t="shared" si="47"/>
        <v/>
      </c>
      <c r="C994" s="188" t="str">
        <f t="shared" si="48"/>
        <v/>
      </c>
      <c r="D994" s="194" t="str">
        <f t="shared" si="46"/>
        <v/>
      </c>
    </row>
    <row r="995" spans="2:4" x14ac:dyDescent="0.2">
      <c r="B995" s="188" t="str">
        <f t="shared" si="47"/>
        <v/>
      </c>
      <c r="C995" s="188" t="str">
        <f t="shared" si="48"/>
        <v/>
      </c>
      <c r="D995" s="194" t="str">
        <f t="shared" si="46"/>
        <v/>
      </c>
    </row>
    <row r="996" spans="2:4" x14ac:dyDescent="0.2">
      <c r="B996" s="188" t="str">
        <f t="shared" si="47"/>
        <v/>
      </c>
      <c r="C996" s="188" t="str">
        <f t="shared" si="48"/>
        <v/>
      </c>
      <c r="D996" s="194" t="str">
        <f t="shared" si="46"/>
        <v/>
      </c>
    </row>
    <row r="997" spans="2:4" x14ac:dyDescent="0.2">
      <c r="B997" s="188" t="str">
        <f t="shared" si="47"/>
        <v/>
      </c>
      <c r="C997" s="188" t="str">
        <f t="shared" si="48"/>
        <v/>
      </c>
      <c r="D997" s="194" t="str">
        <f t="shared" si="46"/>
        <v/>
      </c>
    </row>
    <row r="998" spans="2:4" x14ac:dyDescent="0.2">
      <c r="B998" s="188" t="str">
        <f t="shared" si="47"/>
        <v/>
      </c>
      <c r="C998" s="188" t="str">
        <f t="shared" si="48"/>
        <v/>
      </c>
      <c r="D998" s="194" t="str">
        <f t="shared" si="46"/>
        <v/>
      </c>
    </row>
    <row r="999" spans="2:4" x14ac:dyDescent="0.2">
      <c r="B999" s="188" t="str">
        <f t="shared" si="47"/>
        <v/>
      </c>
      <c r="C999" s="188" t="str">
        <f t="shared" si="48"/>
        <v/>
      </c>
      <c r="D999" s="194" t="str">
        <f t="shared" si="46"/>
        <v/>
      </c>
    </row>
    <row r="1000" spans="2:4" x14ac:dyDescent="0.2">
      <c r="B1000" s="188" t="str">
        <f t="shared" si="47"/>
        <v/>
      </c>
      <c r="C1000" s="188" t="str">
        <f t="shared" si="48"/>
        <v/>
      </c>
      <c r="D1000" s="194" t="str">
        <f t="shared" si="46"/>
        <v/>
      </c>
    </row>
    <row r="1001" spans="2:4" x14ac:dyDescent="0.2">
      <c r="B1001" s="188" t="str">
        <f t="shared" si="47"/>
        <v/>
      </c>
      <c r="C1001" s="188" t="str">
        <f t="shared" si="48"/>
        <v/>
      </c>
      <c r="D1001" s="194" t="str">
        <f t="shared" si="46"/>
        <v/>
      </c>
    </row>
    <row r="1002" spans="2:4" x14ac:dyDescent="0.2">
      <c r="B1002" s="188" t="str">
        <f t="shared" si="47"/>
        <v/>
      </c>
      <c r="C1002" s="188" t="str">
        <f t="shared" si="48"/>
        <v/>
      </c>
      <c r="D1002" s="194" t="str">
        <f t="shared" si="46"/>
        <v/>
      </c>
    </row>
    <row r="1003" spans="2:4" x14ac:dyDescent="0.2">
      <c r="B1003" s="188" t="str">
        <f t="shared" si="47"/>
        <v/>
      </c>
      <c r="C1003" s="188" t="str">
        <f t="shared" si="48"/>
        <v/>
      </c>
      <c r="D1003" s="194" t="str">
        <f t="shared" si="46"/>
        <v/>
      </c>
    </row>
    <row r="1004" spans="2:4" x14ac:dyDescent="0.2">
      <c r="B1004" s="188" t="str">
        <f t="shared" si="47"/>
        <v/>
      </c>
      <c r="C1004" s="188" t="str">
        <f t="shared" si="48"/>
        <v/>
      </c>
      <c r="D1004" s="194" t="str">
        <f t="shared" si="46"/>
        <v/>
      </c>
    </row>
    <row r="1005" spans="2:4" x14ac:dyDescent="0.2">
      <c r="B1005" s="188" t="str">
        <f t="shared" si="47"/>
        <v/>
      </c>
      <c r="C1005" s="188" t="str">
        <f t="shared" si="48"/>
        <v/>
      </c>
      <c r="D1005" s="194" t="str">
        <f t="shared" si="46"/>
        <v/>
      </c>
    </row>
    <row r="1006" spans="2:4" x14ac:dyDescent="0.2">
      <c r="B1006" s="188" t="str">
        <f t="shared" si="47"/>
        <v/>
      </c>
      <c r="C1006" s="188" t="str">
        <f t="shared" si="48"/>
        <v/>
      </c>
      <c r="D1006" s="194" t="str">
        <f t="shared" si="46"/>
        <v/>
      </c>
    </row>
    <row r="1007" spans="2:4" x14ac:dyDescent="0.2">
      <c r="B1007" s="188" t="str">
        <f t="shared" si="47"/>
        <v/>
      </c>
      <c r="C1007" s="188" t="str">
        <f t="shared" si="48"/>
        <v/>
      </c>
      <c r="D1007" s="194" t="str">
        <f t="shared" si="46"/>
        <v/>
      </c>
    </row>
    <row r="1008" spans="2:4" x14ac:dyDescent="0.2">
      <c r="B1008" s="188" t="str">
        <f t="shared" si="47"/>
        <v/>
      </c>
      <c r="C1008" s="188" t="str">
        <f t="shared" si="48"/>
        <v/>
      </c>
      <c r="D1008" s="194" t="str">
        <f t="shared" si="46"/>
        <v/>
      </c>
    </row>
    <row r="1009" spans="2:4" x14ac:dyDescent="0.2">
      <c r="B1009" s="188" t="str">
        <f t="shared" si="47"/>
        <v/>
      </c>
      <c r="C1009" s="188" t="str">
        <f t="shared" si="48"/>
        <v/>
      </c>
      <c r="D1009" s="194" t="str">
        <f t="shared" si="46"/>
        <v/>
      </c>
    </row>
    <row r="1010" spans="2:4" x14ac:dyDescent="0.2">
      <c r="B1010" s="188" t="str">
        <f t="shared" si="47"/>
        <v/>
      </c>
      <c r="C1010" s="188" t="str">
        <f t="shared" si="48"/>
        <v/>
      </c>
      <c r="D1010" s="194" t="str">
        <f t="shared" si="46"/>
        <v/>
      </c>
    </row>
    <row r="1011" spans="2:4" x14ac:dyDescent="0.2">
      <c r="B1011" s="188" t="str">
        <f t="shared" si="47"/>
        <v/>
      </c>
      <c r="C1011" s="188" t="str">
        <f t="shared" si="48"/>
        <v/>
      </c>
      <c r="D1011" s="194" t="str">
        <f t="shared" si="46"/>
        <v/>
      </c>
    </row>
    <row r="1012" spans="2:4" x14ac:dyDescent="0.2">
      <c r="B1012" s="188" t="str">
        <f t="shared" si="47"/>
        <v/>
      </c>
      <c r="C1012" s="188" t="str">
        <f t="shared" si="48"/>
        <v/>
      </c>
      <c r="D1012" s="194" t="str">
        <f t="shared" si="46"/>
        <v/>
      </c>
    </row>
    <row r="1013" spans="2:4" x14ac:dyDescent="0.2">
      <c r="B1013" s="188" t="str">
        <f t="shared" si="47"/>
        <v/>
      </c>
      <c r="C1013" s="188" t="str">
        <f t="shared" si="48"/>
        <v/>
      </c>
      <c r="D1013" s="194" t="str">
        <f t="shared" si="46"/>
        <v/>
      </c>
    </row>
    <row r="1014" spans="2:4" x14ac:dyDescent="0.2">
      <c r="B1014" s="188" t="str">
        <f t="shared" si="47"/>
        <v/>
      </c>
      <c r="C1014" s="188" t="str">
        <f t="shared" si="48"/>
        <v/>
      </c>
      <c r="D1014" s="194" t="str">
        <f t="shared" si="46"/>
        <v/>
      </c>
    </row>
    <row r="1015" spans="2:4" x14ac:dyDescent="0.2">
      <c r="B1015" s="188" t="str">
        <f t="shared" si="47"/>
        <v/>
      </c>
      <c r="C1015" s="188" t="str">
        <f t="shared" si="48"/>
        <v/>
      </c>
      <c r="D1015" s="194" t="str">
        <f t="shared" si="46"/>
        <v/>
      </c>
    </row>
    <row r="1016" spans="2:4" x14ac:dyDescent="0.2">
      <c r="B1016" s="188" t="str">
        <f t="shared" si="47"/>
        <v/>
      </c>
      <c r="C1016" s="188" t="str">
        <f t="shared" si="48"/>
        <v/>
      </c>
      <c r="D1016" s="194" t="str">
        <f t="shared" si="46"/>
        <v/>
      </c>
    </row>
    <row r="1017" spans="2:4" x14ac:dyDescent="0.2">
      <c r="B1017" s="188" t="str">
        <f t="shared" si="47"/>
        <v/>
      </c>
      <c r="C1017" s="188" t="str">
        <f t="shared" si="48"/>
        <v/>
      </c>
      <c r="D1017" s="194" t="str">
        <f t="shared" si="46"/>
        <v/>
      </c>
    </row>
    <row r="1018" spans="2:4" x14ac:dyDescent="0.2">
      <c r="B1018" s="188" t="str">
        <f t="shared" si="47"/>
        <v/>
      </c>
      <c r="C1018" s="188" t="str">
        <f t="shared" si="48"/>
        <v/>
      </c>
      <c r="D1018" s="194" t="str">
        <f t="shared" si="46"/>
        <v/>
      </c>
    </row>
    <row r="1019" spans="2:4" x14ac:dyDescent="0.2">
      <c r="B1019" s="188" t="str">
        <f t="shared" si="47"/>
        <v/>
      </c>
      <c r="C1019" s="188" t="str">
        <f t="shared" si="48"/>
        <v/>
      </c>
      <c r="D1019" s="194" t="str">
        <f t="shared" si="46"/>
        <v/>
      </c>
    </row>
    <row r="1020" spans="2:4" x14ac:dyDescent="0.2">
      <c r="B1020" s="188" t="str">
        <f t="shared" si="47"/>
        <v/>
      </c>
      <c r="C1020" s="188" t="str">
        <f t="shared" si="48"/>
        <v/>
      </c>
      <c r="D1020" s="194" t="str">
        <f t="shared" si="46"/>
        <v/>
      </c>
    </row>
    <row r="1021" spans="2:4" x14ac:dyDescent="0.2">
      <c r="B1021" s="188" t="str">
        <f t="shared" si="47"/>
        <v/>
      </c>
      <c r="C1021" s="188" t="str">
        <f t="shared" si="48"/>
        <v/>
      </c>
      <c r="D1021" s="194" t="str">
        <f t="shared" si="46"/>
        <v/>
      </c>
    </row>
    <row r="1022" spans="2:4" x14ac:dyDescent="0.2">
      <c r="B1022" s="188" t="str">
        <f t="shared" si="47"/>
        <v/>
      </c>
      <c r="C1022" s="188" t="str">
        <f t="shared" si="48"/>
        <v/>
      </c>
      <c r="D1022" s="194" t="str">
        <f t="shared" si="46"/>
        <v/>
      </c>
    </row>
    <row r="1023" spans="2:4" x14ac:dyDescent="0.2">
      <c r="B1023" s="188" t="str">
        <f t="shared" si="47"/>
        <v/>
      </c>
      <c r="C1023" s="188" t="str">
        <f t="shared" si="48"/>
        <v/>
      </c>
      <c r="D1023" s="194" t="str">
        <f t="shared" si="46"/>
        <v/>
      </c>
    </row>
    <row r="1024" spans="2:4" x14ac:dyDescent="0.2">
      <c r="B1024" s="188" t="str">
        <f t="shared" si="47"/>
        <v/>
      </c>
      <c r="C1024" s="188" t="str">
        <f t="shared" si="48"/>
        <v/>
      </c>
      <c r="D1024" s="194" t="str">
        <f t="shared" si="46"/>
        <v/>
      </c>
    </row>
    <row r="1025" spans="2:4" x14ac:dyDescent="0.2">
      <c r="B1025" s="188" t="str">
        <f t="shared" si="47"/>
        <v/>
      </c>
      <c r="C1025" s="188" t="str">
        <f t="shared" si="48"/>
        <v/>
      </c>
      <c r="D1025" s="194" t="str">
        <f t="shared" si="46"/>
        <v/>
      </c>
    </row>
    <row r="1026" spans="2:4" x14ac:dyDescent="0.2">
      <c r="B1026" s="188" t="str">
        <f t="shared" si="47"/>
        <v/>
      </c>
      <c r="C1026" s="188" t="str">
        <f t="shared" si="48"/>
        <v/>
      </c>
      <c r="D1026" s="194" t="str">
        <f t="shared" si="46"/>
        <v/>
      </c>
    </row>
    <row r="1027" spans="2:4" x14ac:dyDescent="0.2">
      <c r="B1027" s="188" t="str">
        <f t="shared" si="47"/>
        <v/>
      </c>
      <c r="C1027" s="188" t="str">
        <f t="shared" si="48"/>
        <v/>
      </c>
      <c r="D1027" s="194" t="str">
        <f t="shared" si="46"/>
        <v/>
      </c>
    </row>
    <row r="1028" spans="2:4" x14ac:dyDescent="0.2">
      <c r="B1028" s="188" t="str">
        <f t="shared" si="47"/>
        <v/>
      </c>
      <c r="C1028" s="188" t="str">
        <f t="shared" si="48"/>
        <v/>
      </c>
      <c r="D1028" s="194" t="str">
        <f t="shared" ref="D1028:D1091" si="49">IF(E1028="","",IF(MID(E1028,1,1)="A",MID(E1028,FIND(" ",E1028,1)+3,2),MID(E1028,FIND(" ",E1028,1)+8,2)))</f>
        <v/>
      </c>
    </row>
    <row r="1029" spans="2:4" x14ac:dyDescent="0.2">
      <c r="B1029" s="188" t="str">
        <f t="shared" si="47"/>
        <v/>
      </c>
      <c r="C1029" s="188" t="str">
        <f t="shared" si="48"/>
        <v/>
      </c>
      <c r="D1029" s="194" t="str">
        <f t="shared" si="49"/>
        <v/>
      </c>
    </row>
    <row r="1030" spans="2:4" x14ac:dyDescent="0.2">
      <c r="B1030" s="188" t="str">
        <f t="shared" ref="B1030:B1093" si="50">IF(E1030="","",IF(MID(E1030,1,5)="AAXX ","SYNOP",MID(E1030,1,5)))</f>
        <v/>
      </c>
      <c r="C1030" s="188" t="str">
        <f t="shared" ref="C1030:C1093" si="51">IF(E1030="","",IF(MID(E1030,1,1)="A",MID(E1030,FIND(" ",E1030,1),3),MID(E1030,FIND(" ",E1030,1)+5,3)))</f>
        <v/>
      </c>
      <c r="D1030" s="194" t="str">
        <f t="shared" si="49"/>
        <v/>
      </c>
    </row>
    <row r="1031" spans="2:4" x14ac:dyDescent="0.2">
      <c r="B1031" s="188" t="str">
        <f t="shared" si="50"/>
        <v/>
      </c>
      <c r="C1031" s="188" t="str">
        <f t="shared" si="51"/>
        <v/>
      </c>
      <c r="D1031" s="194" t="str">
        <f t="shared" si="49"/>
        <v/>
      </c>
    </row>
    <row r="1032" spans="2:4" x14ac:dyDescent="0.2">
      <c r="B1032" s="188" t="str">
        <f t="shared" si="50"/>
        <v/>
      </c>
      <c r="C1032" s="188" t="str">
        <f t="shared" si="51"/>
        <v/>
      </c>
      <c r="D1032" s="194" t="str">
        <f t="shared" si="49"/>
        <v/>
      </c>
    </row>
    <row r="1033" spans="2:4" x14ac:dyDescent="0.2">
      <c r="B1033" s="188" t="str">
        <f t="shared" si="50"/>
        <v/>
      </c>
      <c r="C1033" s="188" t="str">
        <f t="shared" si="51"/>
        <v/>
      </c>
      <c r="D1033" s="194" t="str">
        <f t="shared" si="49"/>
        <v/>
      </c>
    </row>
    <row r="1034" spans="2:4" x14ac:dyDescent="0.2">
      <c r="B1034" s="188" t="str">
        <f t="shared" si="50"/>
        <v/>
      </c>
      <c r="C1034" s="188" t="str">
        <f t="shared" si="51"/>
        <v/>
      </c>
      <c r="D1034" s="194" t="str">
        <f t="shared" si="49"/>
        <v/>
      </c>
    </row>
    <row r="1035" spans="2:4" x14ac:dyDescent="0.2">
      <c r="B1035" s="188" t="str">
        <f t="shared" si="50"/>
        <v/>
      </c>
      <c r="C1035" s="188" t="str">
        <f t="shared" si="51"/>
        <v/>
      </c>
      <c r="D1035" s="194" t="str">
        <f t="shared" si="49"/>
        <v/>
      </c>
    </row>
    <row r="1036" spans="2:4" x14ac:dyDescent="0.2">
      <c r="B1036" s="188" t="str">
        <f t="shared" si="50"/>
        <v/>
      </c>
      <c r="C1036" s="188" t="str">
        <f t="shared" si="51"/>
        <v/>
      </c>
      <c r="D1036" s="194" t="str">
        <f t="shared" si="49"/>
        <v/>
      </c>
    </row>
    <row r="1037" spans="2:4" x14ac:dyDescent="0.2">
      <c r="B1037" s="188" t="str">
        <f t="shared" si="50"/>
        <v/>
      </c>
      <c r="C1037" s="188" t="str">
        <f t="shared" si="51"/>
        <v/>
      </c>
      <c r="D1037" s="194" t="str">
        <f t="shared" si="49"/>
        <v/>
      </c>
    </row>
    <row r="1038" spans="2:4" x14ac:dyDescent="0.2">
      <c r="B1038" s="188" t="str">
        <f t="shared" si="50"/>
        <v/>
      </c>
      <c r="C1038" s="188" t="str">
        <f t="shared" si="51"/>
        <v/>
      </c>
      <c r="D1038" s="194" t="str">
        <f t="shared" si="49"/>
        <v/>
      </c>
    </row>
    <row r="1039" spans="2:4" x14ac:dyDescent="0.2">
      <c r="B1039" s="188" t="str">
        <f t="shared" si="50"/>
        <v/>
      </c>
      <c r="C1039" s="188" t="str">
        <f t="shared" si="51"/>
        <v/>
      </c>
      <c r="D1039" s="194" t="str">
        <f t="shared" si="49"/>
        <v/>
      </c>
    </row>
    <row r="1040" spans="2:4" x14ac:dyDescent="0.2">
      <c r="B1040" s="188" t="str">
        <f t="shared" si="50"/>
        <v/>
      </c>
      <c r="C1040" s="188" t="str">
        <f t="shared" si="51"/>
        <v/>
      </c>
      <c r="D1040" s="194" t="str">
        <f t="shared" si="49"/>
        <v/>
      </c>
    </row>
    <row r="1041" spans="2:4" x14ac:dyDescent="0.2">
      <c r="B1041" s="188" t="str">
        <f t="shared" si="50"/>
        <v/>
      </c>
      <c r="C1041" s="188" t="str">
        <f t="shared" si="51"/>
        <v/>
      </c>
      <c r="D1041" s="194" t="str">
        <f t="shared" si="49"/>
        <v/>
      </c>
    </row>
    <row r="1042" spans="2:4" x14ac:dyDescent="0.2">
      <c r="B1042" s="188" t="str">
        <f t="shared" si="50"/>
        <v/>
      </c>
      <c r="C1042" s="188" t="str">
        <f t="shared" si="51"/>
        <v/>
      </c>
      <c r="D1042" s="194" t="str">
        <f t="shared" si="49"/>
        <v/>
      </c>
    </row>
    <row r="1043" spans="2:4" x14ac:dyDescent="0.2">
      <c r="B1043" s="188" t="str">
        <f t="shared" si="50"/>
        <v/>
      </c>
      <c r="C1043" s="188" t="str">
        <f t="shared" si="51"/>
        <v/>
      </c>
      <c r="D1043" s="194" t="str">
        <f t="shared" si="49"/>
        <v/>
      </c>
    </row>
    <row r="1044" spans="2:4" x14ac:dyDescent="0.2">
      <c r="B1044" s="188" t="str">
        <f t="shared" si="50"/>
        <v/>
      </c>
      <c r="C1044" s="188" t="str">
        <f t="shared" si="51"/>
        <v/>
      </c>
      <c r="D1044" s="194" t="str">
        <f t="shared" si="49"/>
        <v/>
      </c>
    </row>
    <row r="1045" spans="2:4" x14ac:dyDescent="0.2">
      <c r="B1045" s="188" t="str">
        <f t="shared" si="50"/>
        <v/>
      </c>
      <c r="C1045" s="188" t="str">
        <f t="shared" si="51"/>
        <v/>
      </c>
      <c r="D1045" s="194" t="str">
        <f t="shared" si="49"/>
        <v/>
      </c>
    </row>
    <row r="1046" spans="2:4" x14ac:dyDescent="0.2">
      <c r="B1046" s="188" t="str">
        <f t="shared" si="50"/>
        <v/>
      </c>
      <c r="C1046" s="188" t="str">
        <f t="shared" si="51"/>
        <v/>
      </c>
      <c r="D1046" s="194" t="str">
        <f t="shared" si="49"/>
        <v/>
      </c>
    </row>
    <row r="1047" spans="2:4" x14ac:dyDescent="0.2">
      <c r="B1047" s="188" t="str">
        <f t="shared" si="50"/>
        <v/>
      </c>
      <c r="C1047" s="188" t="str">
        <f t="shared" si="51"/>
        <v/>
      </c>
      <c r="D1047" s="194" t="str">
        <f t="shared" si="49"/>
        <v/>
      </c>
    </row>
    <row r="1048" spans="2:4" x14ac:dyDescent="0.2">
      <c r="B1048" s="188" t="str">
        <f t="shared" si="50"/>
        <v/>
      </c>
      <c r="C1048" s="188" t="str">
        <f t="shared" si="51"/>
        <v/>
      </c>
      <c r="D1048" s="194" t="str">
        <f t="shared" si="49"/>
        <v/>
      </c>
    </row>
    <row r="1049" spans="2:4" x14ac:dyDescent="0.2">
      <c r="B1049" s="188" t="str">
        <f t="shared" si="50"/>
        <v/>
      </c>
      <c r="C1049" s="188" t="str">
        <f t="shared" si="51"/>
        <v/>
      </c>
      <c r="D1049" s="194" t="str">
        <f t="shared" si="49"/>
        <v/>
      </c>
    </row>
    <row r="1050" spans="2:4" x14ac:dyDescent="0.2">
      <c r="B1050" s="188" t="str">
        <f t="shared" si="50"/>
        <v/>
      </c>
      <c r="C1050" s="188" t="str">
        <f t="shared" si="51"/>
        <v/>
      </c>
      <c r="D1050" s="194" t="str">
        <f t="shared" si="49"/>
        <v/>
      </c>
    </row>
    <row r="1051" spans="2:4" x14ac:dyDescent="0.2">
      <c r="B1051" s="188" t="str">
        <f t="shared" si="50"/>
        <v/>
      </c>
      <c r="C1051" s="188" t="str">
        <f t="shared" si="51"/>
        <v/>
      </c>
      <c r="D1051" s="194" t="str">
        <f t="shared" si="49"/>
        <v/>
      </c>
    </row>
    <row r="1052" spans="2:4" x14ac:dyDescent="0.2">
      <c r="B1052" s="188" t="str">
        <f t="shared" si="50"/>
        <v/>
      </c>
      <c r="C1052" s="188" t="str">
        <f t="shared" si="51"/>
        <v/>
      </c>
      <c r="D1052" s="194" t="str">
        <f t="shared" si="49"/>
        <v/>
      </c>
    </row>
    <row r="1053" spans="2:4" x14ac:dyDescent="0.2">
      <c r="B1053" s="188" t="str">
        <f t="shared" si="50"/>
        <v/>
      </c>
      <c r="C1053" s="188" t="str">
        <f t="shared" si="51"/>
        <v/>
      </c>
      <c r="D1053" s="194" t="str">
        <f t="shared" si="49"/>
        <v/>
      </c>
    </row>
    <row r="1054" spans="2:4" x14ac:dyDescent="0.2">
      <c r="B1054" s="188" t="str">
        <f t="shared" si="50"/>
        <v/>
      </c>
      <c r="C1054" s="188" t="str">
        <f t="shared" si="51"/>
        <v/>
      </c>
      <c r="D1054" s="194" t="str">
        <f t="shared" si="49"/>
        <v/>
      </c>
    </row>
    <row r="1055" spans="2:4" x14ac:dyDescent="0.2">
      <c r="B1055" s="188" t="str">
        <f t="shared" si="50"/>
        <v/>
      </c>
      <c r="C1055" s="188" t="str">
        <f t="shared" si="51"/>
        <v/>
      </c>
      <c r="D1055" s="194" t="str">
        <f t="shared" si="49"/>
        <v/>
      </c>
    </row>
    <row r="1056" spans="2:4" x14ac:dyDescent="0.2">
      <c r="B1056" s="188" t="str">
        <f t="shared" si="50"/>
        <v/>
      </c>
      <c r="C1056" s="188" t="str">
        <f t="shared" si="51"/>
        <v/>
      </c>
      <c r="D1056" s="194" t="str">
        <f t="shared" si="49"/>
        <v/>
      </c>
    </row>
    <row r="1057" spans="2:4" x14ac:dyDescent="0.2">
      <c r="B1057" s="188" t="str">
        <f t="shared" si="50"/>
        <v/>
      </c>
      <c r="C1057" s="188" t="str">
        <f t="shared" si="51"/>
        <v/>
      </c>
      <c r="D1057" s="194" t="str">
        <f t="shared" si="49"/>
        <v/>
      </c>
    </row>
    <row r="1058" spans="2:4" x14ac:dyDescent="0.2">
      <c r="B1058" s="188" t="str">
        <f t="shared" si="50"/>
        <v/>
      </c>
      <c r="C1058" s="188" t="str">
        <f t="shared" si="51"/>
        <v/>
      </c>
      <c r="D1058" s="194" t="str">
        <f t="shared" si="49"/>
        <v/>
      </c>
    </row>
    <row r="1059" spans="2:4" x14ac:dyDescent="0.2">
      <c r="B1059" s="188" t="str">
        <f t="shared" si="50"/>
        <v/>
      </c>
      <c r="C1059" s="188" t="str">
        <f t="shared" si="51"/>
        <v/>
      </c>
      <c r="D1059" s="194" t="str">
        <f t="shared" si="49"/>
        <v/>
      </c>
    </row>
    <row r="1060" spans="2:4" x14ac:dyDescent="0.2">
      <c r="B1060" s="188" t="str">
        <f t="shared" si="50"/>
        <v/>
      </c>
      <c r="C1060" s="188" t="str">
        <f t="shared" si="51"/>
        <v/>
      </c>
      <c r="D1060" s="194" t="str">
        <f t="shared" si="49"/>
        <v/>
      </c>
    </row>
    <row r="1061" spans="2:4" x14ac:dyDescent="0.2">
      <c r="B1061" s="188" t="str">
        <f t="shared" si="50"/>
        <v/>
      </c>
      <c r="C1061" s="188" t="str">
        <f t="shared" si="51"/>
        <v/>
      </c>
      <c r="D1061" s="194" t="str">
        <f t="shared" si="49"/>
        <v/>
      </c>
    </row>
    <row r="1062" spans="2:4" x14ac:dyDescent="0.2">
      <c r="B1062" s="188" t="str">
        <f t="shared" si="50"/>
        <v/>
      </c>
      <c r="C1062" s="188" t="str">
        <f t="shared" si="51"/>
        <v/>
      </c>
      <c r="D1062" s="194" t="str">
        <f t="shared" si="49"/>
        <v/>
      </c>
    </row>
    <row r="1063" spans="2:4" x14ac:dyDescent="0.2">
      <c r="B1063" s="188" t="str">
        <f t="shared" si="50"/>
        <v/>
      </c>
      <c r="C1063" s="188" t="str">
        <f t="shared" si="51"/>
        <v/>
      </c>
      <c r="D1063" s="194" t="str">
        <f t="shared" si="49"/>
        <v/>
      </c>
    </row>
    <row r="1064" spans="2:4" x14ac:dyDescent="0.2">
      <c r="B1064" s="188" t="str">
        <f t="shared" si="50"/>
        <v/>
      </c>
      <c r="C1064" s="188" t="str">
        <f t="shared" si="51"/>
        <v/>
      </c>
      <c r="D1064" s="194" t="str">
        <f t="shared" si="49"/>
        <v/>
      </c>
    </row>
    <row r="1065" spans="2:4" x14ac:dyDescent="0.2">
      <c r="B1065" s="188" t="str">
        <f t="shared" si="50"/>
        <v/>
      </c>
      <c r="C1065" s="188" t="str">
        <f t="shared" si="51"/>
        <v/>
      </c>
      <c r="D1065" s="194" t="str">
        <f t="shared" si="49"/>
        <v/>
      </c>
    </row>
    <row r="1066" spans="2:4" x14ac:dyDescent="0.2">
      <c r="B1066" s="188" t="str">
        <f t="shared" si="50"/>
        <v/>
      </c>
      <c r="C1066" s="188" t="str">
        <f t="shared" si="51"/>
        <v/>
      </c>
      <c r="D1066" s="194" t="str">
        <f t="shared" si="49"/>
        <v/>
      </c>
    </row>
    <row r="1067" spans="2:4" x14ac:dyDescent="0.2">
      <c r="B1067" s="188" t="str">
        <f t="shared" si="50"/>
        <v/>
      </c>
      <c r="C1067" s="188" t="str">
        <f t="shared" si="51"/>
        <v/>
      </c>
      <c r="D1067" s="194" t="str">
        <f t="shared" si="49"/>
        <v/>
      </c>
    </row>
    <row r="1068" spans="2:4" x14ac:dyDescent="0.2">
      <c r="B1068" s="188" t="str">
        <f t="shared" si="50"/>
        <v/>
      </c>
      <c r="C1068" s="188" t="str">
        <f t="shared" si="51"/>
        <v/>
      </c>
      <c r="D1068" s="194" t="str">
        <f t="shared" si="49"/>
        <v/>
      </c>
    </row>
    <row r="1069" spans="2:4" x14ac:dyDescent="0.2">
      <c r="B1069" s="188" t="str">
        <f t="shared" si="50"/>
        <v/>
      </c>
      <c r="C1069" s="188" t="str">
        <f t="shared" si="51"/>
        <v/>
      </c>
      <c r="D1069" s="194" t="str">
        <f t="shared" si="49"/>
        <v/>
      </c>
    </row>
    <row r="1070" spans="2:4" x14ac:dyDescent="0.2">
      <c r="B1070" s="188" t="str">
        <f t="shared" si="50"/>
        <v/>
      </c>
      <c r="C1070" s="188" t="str">
        <f t="shared" si="51"/>
        <v/>
      </c>
      <c r="D1070" s="194" t="str">
        <f t="shared" si="49"/>
        <v/>
      </c>
    </row>
    <row r="1071" spans="2:4" x14ac:dyDescent="0.2">
      <c r="B1071" s="188" t="str">
        <f t="shared" si="50"/>
        <v/>
      </c>
      <c r="C1071" s="188" t="str">
        <f t="shared" si="51"/>
        <v/>
      </c>
      <c r="D1071" s="194" t="str">
        <f t="shared" si="49"/>
        <v/>
      </c>
    </row>
    <row r="1072" spans="2:4" x14ac:dyDescent="0.2">
      <c r="B1072" s="188" t="str">
        <f t="shared" si="50"/>
        <v/>
      </c>
      <c r="C1072" s="188" t="str">
        <f t="shared" si="51"/>
        <v/>
      </c>
      <c r="D1072" s="194" t="str">
        <f t="shared" si="49"/>
        <v/>
      </c>
    </row>
    <row r="1073" spans="2:4" x14ac:dyDescent="0.2">
      <c r="B1073" s="188" t="str">
        <f t="shared" si="50"/>
        <v/>
      </c>
      <c r="C1073" s="188" t="str">
        <f t="shared" si="51"/>
        <v/>
      </c>
      <c r="D1073" s="194" t="str">
        <f t="shared" si="49"/>
        <v/>
      </c>
    </row>
    <row r="1074" spans="2:4" x14ac:dyDescent="0.2">
      <c r="B1074" s="188" t="str">
        <f t="shared" si="50"/>
        <v/>
      </c>
      <c r="C1074" s="188" t="str">
        <f t="shared" si="51"/>
        <v/>
      </c>
      <c r="D1074" s="194" t="str">
        <f t="shared" si="49"/>
        <v/>
      </c>
    </row>
    <row r="1075" spans="2:4" x14ac:dyDescent="0.2">
      <c r="B1075" s="188" t="str">
        <f t="shared" si="50"/>
        <v/>
      </c>
      <c r="C1075" s="188" t="str">
        <f t="shared" si="51"/>
        <v/>
      </c>
      <c r="D1075" s="194" t="str">
        <f t="shared" si="49"/>
        <v/>
      </c>
    </row>
    <row r="1076" spans="2:4" x14ac:dyDescent="0.2">
      <c r="B1076" s="188" t="str">
        <f t="shared" si="50"/>
        <v/>
      </c>
      <c r="C1076" s="188" t="str">
        <f t="shared" si="51"/>
        <v/>
      </c>
      <c r="D1076" s="194" t="str">
        <f t="shared" si="49"/>
        <v/>
      </c>
    </row>
    <row r="1077" spans="2:4" x14ac:dyDescent="0.2">
      <c r="B1077" s="188" t="str">
        <f t="shared" si="50"/>
        <v/>
      </c>
      <c r="C1077" s="188" t="str">
        <f t="shared" si="51"/>
        <v/>
      </c>
      <c r="D1077" s="194" t="str">
        <f t="shared" si="49"/>
        <v/>
      </c>
    </row>
    <row r="1078" spans="2:4" x14ac:dyDescent="0.2">
      <c r="B1078" s="188" t="str">
        <f t="shared" si="50"/>
        <v/>
      </c>
      <c r="C1078" s="188" t="str">
        <f t="shared" si="51"/>
        <v/>
      </c>
      <c r="D1078" s="194" t="str">
        <f t="shared" si="49"/>
        <v/>
      </c>
    </row>
    <row r="1079" spans="2:4" x14ac:dyDescent="0.2">
      <c r="B1079" s="188" t="str">
        <f t="shared" si="50"/>
        <v/>
      </c>
      <c r="C1079" s="188" t="str">
        <f t="shared" si="51"/>
        <v/>
      </c>
      <c r="D1079" s="194" t="str">
        <f t="shared" si="49"/>
        <v/>
      </c>
    </row>
    <row r="1080" spans="2:4" x14ac:dyDescent="0.2">
      <c r="B1080" s="188" t="str">
        <f t="shared" si="50"/>
        <v/>
      </c>
      <c r="C1080" s="188" t="str">
        <f t="shared" si="51"/>
        <v/>
      </c>
      <c r="D1080" s="194" t="str">
        <f t="shared" si="49"/>
        <v/>
      </c>
    </row>
    <row r="1081" spans="2:4" x14ac:dyDescent="0.2">
      <c r="B1081" s="188" t="str">
        <f t="shared" si="50"/>
        <v/>
      </c>
      <c r="C1081" s="188" t="str">
        <f t="shared" si="51"/>
        <v/>
      </c>
      <c r="D1081" s="194" t="str">
        <f t="shared" si="49"/>
        <v/>
      </c>
    </row>
    <row r="1082" spans="2:4" x14ac:dyDescent="0.2">
      <c r="B1082" s="188" t="str">
        <f t="shared" si="50"/>
        <v/>
      </c>
      <c r="C1082" s="188" t="str">
        <f t="shared" si="51"/>
        <v/>
      </c>
      <c r="D1082" s="194" t="str">
        <f t="shared" si="49"/>
        <v/>
      </c>
    </row>
    <row r="1083" spans="2:4" x14ac:dyDescent="0.2">
      <c r="B1083" s="188" t="str">
        <f t="shared" si="50"/>
        <v/>
      </c>
      <c r="C1083" s="188" t="str">
        <f t="shared" si="51"/>
        <v/>
      </c>
      <c r="D1083" s="194" t="str">
        <f t="shared" si="49"/>
        <v/>
      </c>
    </row>
    <row r="1084" spans="2:4" x14ac:dyDescent="0.2">
      <c r="B1084" s="188" t="str">
        <f t="shared" si="50"/>
        <v/>
      </c>
      <c r="C1084" s="188" t="str">
        <f t="shared" si="51"/>
        <v/>
      </c>
      <c r="D1084" s="194" t="str">
        <f t="shared" si="49"/>
        <v/>
      </c>
    </row>
    <row r="1085" spans="2:4" x14ac:dyDescent="0.2">
      <c r="B1085" s="188" t="str">
        <f t="shared" si="50"/>
        <v/>
      </c>
      <c r="C1085" s="188" t="str">
        <f t="shared" si="51"/>
        <v/>
      </c>
      <c r="D1085" s="194" t="str">
        <f t="shared" si="49"/>
        <v/>
      </c>
    </row>
    <row r="1086" spans="2:4" x14ac:dyDescent="0.2">
      <c r="B1086" s="188" t="str">
        <f t="shared" si="50"/>
        <v/>
      </c>
      <c r="C1086" s="188" t="str">
        <f t="shared" si="51"/>
        <v/>
      </c>
      <c r="D1086" s="194" t="str">
        <f t="shared" si="49"/>
        <v/>
      </c>
    </row>
    <row r="1087" spans="2:4" x14ac:dyDescent="0.2">
      <c r="B1087" s="188" t="str">
        <f t="shared" si="50"/>
        <v/>
      </c>
      <c r="C1087" s="188" t="str">
        <f t="shared" si="51"/>
        <v/>
      </c>
      <c r="D1087" s="194" t="str">
        <f t="shared" si="49"/>
        <v/>
      </c>
    </row>
    <row r="1088" spans="2:4" x14ac:dyDescent="0.2">
      <c r="B1088" s="188" t="str">
        <f t="shared" si="50"/>
        <v/>
      </c>
      <c r="C1088" s="188" t="str">
        <f t="shared" si="51"/>
        <v/>
      </c>
      <c r="D1088" s="194" t="str">
        <f t="shared" si="49"/>
        <v/>
      </c>
    </row>
    <row r="1089" spans="2:4" x14ac:dyDescent="0.2">
      <c r="B1089" s="188" t="str">
        <f t="shared" si="50"/>
        <v/>
      </c>
      <c r="C1089" s="188" t="str">
        <f t="shared" si="51"/>
        <v/>
      </c>
      <c r="D1089" s="194" t="str">
        <f t="shared" si="49"/>
        <v/>
      </c>
    </row>
    <row r="1090" spans="2:4" x14ac:dyDescent="0.2">
      <c r="B1090" s="188" t="str">
        <f t="shared" si="50"/>
        <v/>
      </c>
      <c r="C1090" s="188" t="str">
        <f t="shared" si="51"/>
        <v/>
      </c>
      <c r="D1090" s="194" t="str">
        <f t="shared" si="49"/>
        <v/>
      </c>
    </row>
    <row r="1091" spans="2:4" x14ac:dyDescent="0.2">
      <c r="B1091" s="188" t="str">
        <f t="shared" si="50"/>
        <v/>
      </c>
      <c r="C1091" s="188" t="str">
        <f t="shared" si="51"/>
        <v/>
      </c>
      <c r="D1091" s="194" t="str">
        <f t="shared" si="49"/>
        <v/>
      </c>
    </row>
    <row r="1092" spans="2:4" x14ac:dyDescent="0.2">
      <c r="B1092" s="188" t="str">
        <f t="shared" si="50"/>
        <v/>
      </c>
      <c r="C1092" s="188" t="str">
        <f t="shared" si="51"/>
        <v/>
      </c>
      <c r="D1092" s="194" t="str">
        <f t="shared" ref="D1092:D1155" si="52">IF(E1092="","",IF(MID(E1092,1,1)="A",MID(E1092,FIND(" ",E1092,1)+3,2),MID(E1092,FIND(" ",E1092,1)+8,2)))</f>
        <v/>
      </c>
    </row>
    <row r="1093" spans="2:4" x14ac:dyDescent="0.2">
      <c r="B1093" s="188" t="str">
        <f t="shared" si="50"/>
        <v/>
      </c>
      <c r="C1093" s="188" t="str">
        <f t="shared" si="51"/>
        <v/>
      </c>
      <c r="D1093" s="194" t="str">
        <f t="shared" si="52"/>
        <v/>
      </c>
    </row>
    <row r="1094" spans="2:4" x14ac:dyDescent="0.2">
      <c r="B1094" s="188" t="str">
        <f t="shared" ref="B1094:B1157" si="53">IF(E1094="","",IF(MID(E1094,1,5)="AAXX ","SYNOP",MID(E1094,1,5)))</f>
        <v/>
      </c>
      <c r="C1094" s="188" t="str">
        <f t="shared" ref="C1094:C1157" si="54">IF(E1094="","",IF(MID(E1094,1,1)="A",MID(E1094,FIND(" ",E1094,1),3),MID(E1094,FIND(" ",E1094,1)+5,3)))</f>
        <v/>
      </c>
      <c r="D1094" s="194" t="str">
        <f t="shared" si="52"/>
        <v/>
      </c>
    </row>
    <row r="1095" spans="2:4" x14ac:dyDescent="0.2">
      <c r="B1095" s="188" t="str">
        <f t="shared" si="53"/>
        <v/>
      </c>
      <c r="C1095" s="188" t="str">
        <f t="shared" si="54"/>
        <v/>
      </c>
      <c r="D1095" s="194" t="str">
        <f t="shared" si="52"/>
        <v/>
      </c>
    </row>
    <row r="1096" spans="2:4" x14ac:dyDescent="0.2">
      <c r="B1096" s="188" t="str">
        <f t="shared" si="53"/>
        <v/>
      </c>
      <c r="C1096" s="188" t="str">
        <f t="shared" si="54"/>
        <v/>
      </c>
      <c r="D1096" s="194" t="str">
        <f t="shared" si="52"/>
        <v/>
      </c>
    </row>
    <row r="1097" spans="2:4" x14ac:dyDescent="0.2">
      <c r="B1097" s="188" t="str">
        <f t="shared" si="53"/>
        <v/>
      </c>
      <c r="C1097" s="188" t="str">
        <f t="shared" si="54"/>
        <v/>
      </c>
      <c r="D1097" s="194" t="str">
        <f t="shared" si="52"/>
        <v/>
      </c>
    </row>
    <row r="1098" spans="2:4" x14ac:dyDescent="0.2">
      <c r="B1098" s="188" t="str">
        <f t="shared" si="53"/>
        <v/>
      </c>
      <c r="C1098" s="188" t="str">
        <f t="shared" si="54"/>
        <v/>
      </c>
      <c r="D1098" s="194" t="str">
        <f t="shared" si="52"/>
        <v/>
      </c>
    </row>
    <row r="1099" spans="2:4" x14ac:dyDescent="0.2">
      <c r="B1099" s="188" t="str">
        <f t="shared" si="53"/>
        <v/>
      </c>
      <c r="C1099" s="188" t="str">
        <f t="shared" si="54"/>
        <v/>
      </c>
      <c r="D1099" s="194" t="str">
        <f t="shared" si="52"/>
        <v/>
      </c>
    </row>
    <row r="1100" spans="2:4" x14ac:dyDescent="0.2">
      <c r="B1100" s="188" t="str">
        <f t="shared" si="53"/>
        <v/>
      </c>
      <c r="C1100" s="188" t="str">
        <f t="shared" si="54"/>
        <v/>
      </c>
      <c r="D1100" s="194" t="str">
        <f t="shared" si="52"/>
        <v/>
      </c>
    </row>
    <row r="1101" spans="2:4" x14ac:dyDescent="0.2">
      <c r="B1101" s="188" t="str">
        <f t="shared" si="53"/>
        <v/>
      </c>
      <c r="C1101" s="188" t="str">
        <f t="shared" si="54"/>
        <v/>
      </c>
      <c r="D1101" s="194" t="str">
        <f t="shared" si="52"/>
        <v/>
      </c>
    </row>
    <row r="1102" spans="2:4" x14ac:dyDescent="0.2">
      <c r="B1102" s="188" t="str">
        <f t="shared" si="53"/>
        <v/>
      </c>
      <c r="C1102" s="188" t="str">
        <f t="shared" si="54"/>
        <v/>
      </c>
      <c r="D1102" s="194" t="str">
        <f t="shared" si="52"/>
        <v/>
      </c>
    </row>
    <row r="1103" spans="2:4" x14ac:dyDescent="0.2">
      <c r="B1103" s="188" t="str">
        <f t="shared" si="53"/>
        <v/>
      </c>
      <c r="C1103" s="188" t="str">
        <f t="shared" si="54"/>
        <v/>
      </c>
      <c r="D1103" s="194" t="str">
        <f t="shared" si="52"/>
        <v/>
      </c>
    </row>
    <row r="1104" spans="2:4" x14ac:dyDescent="0.2">
      <c r="B1104" s="188" t="str">
        <f t="shared" si="53"/>
        <v/>
      </c>
      <c r="C1104" s="188" t="str">
        <f t="shared" si="54"/>
        <v/>
      </c>
      <c r="D1104" s="194" t="str">
        <f t="shared" si="52"/>
        <v/>
      </c>
    </row>
    <row r="1105" spans="2:4" x14ac:dyDescent="0.2">
      <c r="B1105" s="188" t="str">
        <f t="shared" si="53"/>
        <v/>
      </c>
      <c r="C1105" s="188" t="str">
        <f t="shared" si="54"/>
        <v/>
      </c>
      <c r="D1105" s="194" t="str">
        <f t="shared" si="52"/>
        <v/>
      </c>
    </row>
    <row r="1106" spans="2:4" x14ac:dyDescent="0.2">
      <c r="B1106" s="188" t="str">
        <f t="shared" si="53"/>
        <v/>
      </c>
      <c r="C1106" s="188" t="str">
        <f t="shared" si="54"/>
        <v/>
      </c>
      <c r="D1106" s="194" t="str">
        <f t="shared" si="52"/>
        <v/>
      </c>
    </row>
    <row r="1107" spans="2:4" x14ac:dyDescent="0.2">
      <c r="B1107" s="188" t="str">
        <f t="shared" si="53"/>
        <v/>
      </c>
      <c r="C1107" s="188" t="str">
        <f t="shared" si="54"/>
        <v/>
      </c>
      <c r="D1107" s="194" t="str">
        <f t="shared" si="52"/>
        <v/>
      </c>
    </row>
    <row r="1108" spans="2:4" x14ac:dyDescent="0.2">
      <c r="B1108" s="188" t="str">
        <f t="shared" si="53"/>
        <v/>
      </c>
      <c r="C1108" s="188" t="str">
        <f t="shared" si="54"/>
        <v/>
      </c>
      <c r="D1108" s="194" t="str">
        <f t="shared" si="52"/>
        <v/>
      </c>
    </row>
    <row r="1109" spans="2:4" x14ac:dyDescent="0.2">
      <c r="B1109" s="188" t="str">
        <f t="shared" si="53"/>
        <v/>
      </c>
      <c r="C1109" s="188" t="str">
        <f t="shared" si="54"/>
        <v/>
      </c>
      <c r="D1109" s="194" t="str">
        <f t="shared" si="52"/>
        <v/>
      </c>
    </row>
    <row r="1110" spans="2:4" x14ac:dyDescent="0.2">
      <c r="B1110" s="188" t="str">
        <f t="shared" si="53"/>
        <v/>
      </c>
      <c r="C1110" s="188" t="str">
        <f t="shared" si="54"/>
        <v/>
      </c>
      <c r="D1110" s="194" t="str">
        <f t="shared" si="52"/>
        <v/>
      </c>
    </row>
    <row r="1111" spans="2:4" x14ac:dyDescent="0.2">
      <c r="B1111" s="188" t="str">
        <f t="shared" si="53"/>
        <v/>
      </c>
      <c r="C1111" s="188" t="str">
        <f t="shared" si="54"/>
        <v/>
      </c>
      <c r="D1111" s="194" t="str">
        <f t="shared" si="52"/>
        <v/>
      </c>
    </row>
    <row r="1112" spans="2:4" x14ac:dyDescent="0.2">
      <c r="B1112" s="188" t="str">
        <f t="shared" si="53"/>
        <v/>
      </c>
      <c r="C1112" s="188" t="str">
        <f t="shared" si="54"/>
        <v/>
      </c>
      <c r="D1112" s="194" t="str">
        <f t="shared" si="52"/>
        <v/>
      </c>
    </row>
    <row r="1113" spans="2:4" x14ac:dyDescent="0.2">
      <c r="B1113" s="188" t="str">
        <f t="shared" si="53"/>
        <v/>
      </c>
      <c r="C1113" s="188" t="str">
        <f t="shared" si="54"/>
        <v/>
      </c>
      <c r="D1113" s="194" t="str">
        <f t="shared" si="52"/>
        <v/>
      </c>
    </row>
    <row r="1114" spans="2:4" x14ac:dyDescent="0.2">
      <c r="B1114" s="188" t="str">
        <f t="shared" si="53"/>
        <v/>
      </c>
      <c r="C1114" s="188" t="str">
        <f t="shared" si="54"/>
        <v/>
      </c>
      <c r="D1114" s="194" t="str">
        <f t="shared" si="52"/>
        <v/>
      </c>
    </row>
    <row r="1115" spans="2:4" x14ac:dyDescent="0.2">
      <c r="B1115" s="188" t="str">
        <f t="shared" si="53"/>
        <v/>
      </c>
      <c r="C1115" s="188" t="str">
        <f t="shared" si="54"/>
        <v/>
      </c>
      <c r="D1115" s="194" t="str">
        <f t="shared" si="52"/>
        <v/>
      </c>
    </row>
    <row r="1116" spans="2:4" x14ac:dyDescent="0.2">
      <c r="B1116" s="188" t="str">
        <f t="shared" si="53"/>
        <v/>
      </c>
      <c r="C1116" s="188" t="str">
        <f t="shared" si="54"/>
        <v/>
      </c>
      <c r="D1116" s="194" t="str">
        <f t="shared" si="52"/>
        <v/>
      </c>
    </row>
    <row r="1117" spans="2:4" x14ac:dyDescent="0.2">
      <c r="B1117" s="188" t="str">
        <f t="shared" si="53"/>
        <v/>
      </c>
      <c r="C1117" s="188" t="str">
        <f t="shared" si="54"/>
        <v/>
      </c>
      <c r="D1117" s="194" t="str">
        <f t="shared" si="52"/>
        <v/>
      </c>
    </row>
    <row r="1118" spans="2:4" x14ac:dyDescent="0.2">
      <c r="B1118" s="188" t="str">
        <f t="shared" si="53"/>
        <v/>
      </c>
      <c r="C1118" s="188" t="str">
        <f t="shared" si="54"/>
        <v/>
      </c>
      <c r="D1118" s="194" t="str">
        <f t="shared" si="52"/>
        <v/>
      </c>
    </row>
    <row r="1119" spans="2:4" x14ac:dyDescent="0.2">
      <c r="B1119" s="188" t="str">
        <f t="shared" si="53"/>
        <v/>
      </c>
      <c r="C1119" s="188" t="str">
        <f t="shared" si="54"/>
        <v/>
      </c>
      <c r="D1119" s="194" t="str">
        <f t="shared" si="52"/>
        <v/>
      </c>
    </row>
    <row r="1120" spans="2:4" x14ac:dyDescent="0.2">
      <c r="B1120" s="188" t="str">
        <f t="shared" si="53"/>
        <v/>
      </c>
      <c r="C1120" s="188" t="str">
        <f t="shared" si="54"/>
        <v/>
      </c>
      <c r="D1120" s="194" t="str">
        <f t="shared" si="52"/>
        <v/>
      </c>
    </row>
    <row r="1121" spans="2:4" x14ac:dyDescent="0.2">
      <c r="B1121" s="188" t="str">
        <f t="shared" si="53"/>
        <v/>
      </c>
      <c r="C1121" s="188" t="str">
        <f t="shared" si="54"/>
        <v/>
      </c>
      <c r="D1121" s="194" t="str">
        <f t="shared" si="52"/>
        <v/>
      </c>
    </row>
    <row r="1122" spans="2:4" x14ac:dyDescent="0.2">
      <c r="B1122" s="188" t="str">
        <f t="shared" si="53"/>
        <v/>
      </c>
      <c r="C1122" s="188" t="str">
        <f t="shared" si="54"/>
        <v/>
      </c>
      <c r="D1122" s="194" t="str">
        <f t="shared" si="52"/>
        <v/>
      </c>
    </row>
    <row r="1123" spans="2:4" x14ac:dyDescent="0.2">
      <c r="B1123" s="188" t="str">
        <f t="shared" si="53"/>
        <v/>
      </c>
      <c r="C1123" s="188" t="str">
        <f t="shared" si="54"/>
        <v/>
      </c>
      <c r="D1123" s="194" t="str">
        <f t="shared" si="52"/>
        <v/>
      </c>
    </row>
    <row r="1124" spans="2:4" x14ac:dyDescent="0.2">
      <c r="B1124" s="188" t="str">
        <f t="shared" si="53"/>
        <v/>
      </c>
      <c r="C1124" s="188" t="str">
        <f t="shared" si="54"/>
        <v/>
      </c>
      <c r="D1124" s="194" t="str">
        <f t="shared" si="52"/>
        <v/>
      </c>
    </row>
    <row r="1125" spans="2:4" x14ac:dyDescent="0.2">
      <c r="B1125" s="188" t="str">
        <f t="shared" si="53"/>
        <v/>
      </c>
      <c r="C1125" s="188" t="str">
        <f t="shared" si="54"/>
        <v/>
      </c>
      <c r="D1125" s="194" t="str">
        <f t="shared" si="52"/>
        <v/>
      </c>
    </row>
    <row r="1126" spans="2:4" x14ac:dyDescent="0.2">
      <c r="B1126" s="188" t="str">
        <f t="shared" si="53"/>
        <v/>
      </c>
      <c r="C1126" s="188" t="str">
        <f t="shared" si="54"/>
        <v/>
      </c>
      <c r="D1126" s="194" t="str">
        <f t="shared" si="52"/>
        <v/>
      </c>
    </row>
    <row r="1127" spans="2:4" x14ac:dyDescent="0.2">
      <c r="B1127" s="188" t="str">
        <f t="shared" si="53"/>
        <v/>
      </c>
      <c r="C1127" s="188" t="str">
        <f t="shared" si="54"/>
        <v/>
      </c>
      <c r="D1127" s="194" t="str">
        <f t="shared" si="52"/>
        <v/>
      </c>
    </row>
    <row r="1128" spans="2:4" x14ac:dyDescent="0.2">
      <c r="B1128" s="188" t="str">
        <f t="shared" si="53"/>
        <v/>
      </c>
      <c r="C1128" s="188" t="str">
        <f t="shared" si="54"/>
        <v/>
      </c>
      <c r="D1128" s="194" t="str">
        <f t="shared" si="52"/>
        <v/>
      </c>
    </row>
    <row r="1129" spans="2:4" x14ac:dyDescent="0.2">
      <c r="B1129" s="188" t="str">
        <f t="shared" si="53"/>
        <v/>
      </c>
      <c r="C1129" s="188" t="str">
        <f t="shared" si="54"/>
        <v/>
      </c>
      <c r="D1129" s="194" t="str">
        <f t="shared" si="52"/>
        <v/>
      </c>
    </row>
    <row r="1130" spans="2:4" x14ac:dyDescent="0.2">
      <c r="B1130" s="188" t="str">
        <f t="shared" si="53"/>
        <v/>
      </c>
      <c r="C1130" s="188" t="str">
        <f t="shared" si="54"/>
        <v/>
      </c>
      <c r="D1130" s="194" t="str">
        <f t="shared" si="52"/>
        <v/>
      </c>
    </row>
    <row r="1131" spans="2:4" x14ac:dyDescent="0.2">
      <c r="B1131" s="188" t="str">
        <f t="shared" si="53"/>
        <v/>
      </c>
      <c r="C1131" s="188" t="str">
        <f t="shared" si="54"/>
        <v/>
      </c>
      <c r="D1131" s="194" t="str">
        <f t="shared" si="52"/>
        <v/>
      </c>
    </row>
    <row r="1132" spans="2:4" x14ac:dyDescent="0.2">
      <c r="B1132" s="188" t="str">
        <f t="shared" si="53"/>
        <v/>
      </c>
      <c r="C1132" s="188" t="str">
        <f t="shared" si="54"/>
        <v/>
      </c>
      <c r="D1132" s="194" t="str">
        <f t="shared" si="52"/>
        <v/>
      </c>
    </row>
    <row r="1133" spans="2:4" x14ac:dyDescent="0.2">
      <c r="B1133" s="188" t="str">
        <f t="shared" si="53"/>
        <v/>
      </c>
      <c r="C1133" s="188" t="str">
        <f t="shared" si="54"/>
        <v/>
      </c>
      <c r="D1133" s="194" t="str">
        <f t="shared" si="52"/>
        <v/>
      </c>
    </row>
    <row r="1134" spans="2:4" x14ac:dyDescent="0.2">
      <c r="B1134" s="188" t="str">
        <f t="shared" si="53"/>
        <v/>
      </c>
      <c r="C1134" s="188" t="str">
        <f t="shared" si="54"/>
        <v/>
      </c>
      <c r="D1134" s="194" t="str">
        <f t="shared" si="52"/>
        <v/>
      </c>
    </row>
    <row r="1135" spans="2:4" x14ac:dyDescent="0.2">
      <c r="B1135" s="188" t="str">
        <f t="shared" si="53"/>
        <v/>
      </c>
      <c r="C1135" s="188" t="str">
        <f t="shared" si="54"/>
        <v/>
      </c>
      <c r="D1135" s="194" t="str">
        <f t="shared" si="52"/>
        <v/>
      </c>
    </row>
    <row r="1136" spans="2:4" x14ac:dyDescent="0.2">
      <c r="B1136" s="188" t="str">
        <f t="shared" si="53"/>
        <v/>
      </c>
      <c r="C1136" s="188" t="str">
        <f t="shared" si="54"/>
        <v/>
      </c>
      <c r="D1136" s="194" t="str">
        <f t="shared" si="52"/>
        <v/>
      </c>
    </row>
    <row r="1137" spans="2:4" x14ac:dyDescent="0.2">
      <c r="B1137" s="188" t="str">
        <f t="shared" si="53"/>
        <v/>
      </c>
      <c r="C1137" s="188" t="str">
        <f t="shared" si="54"/>
        <v/>
      </c>
      <c r="D1137" s="194" t="str">
        <f t="shared" si="52"/>
        <v/>
      </c>
    </row>
    <row r="1138" spans="2:4" x14ac:dyDescent="0.2">
      <c r="B1138" s="188" t="str">
        <f t="shared" si="53"/>
        <v/>
      </c>
      <c r="C1138" s="188" t="str">
        <f t="shared" si="54"/>
        <v/>
      </c>
      <c r="D1138" s="194" t="str">
        <f t="shared" si="52"/>
        <v/>
      </c>
    </row>
    <row r="1139" spans="2:4" x14ac:dyDescent="0.2">
      <c r="B1139" s="188" t="str">
        <f t="shared" si="53"/>
        <v/>
      </c>
      <c r="C1139" s="188" t="str">
        <f t="shared" si="54"/>
        <v/>
      </c>
      <c r="D1139" s="194" t="str">
        <f t="shared" si="52"/>
        <v/>
      </c>
    </row>
    <row r="1140" spans="2:4" x14ac:dyDescent="0.2">
      <c r="B1140" s="188" t="str">
        <f t="shared" si="53"/>
        <v/>
      </c>
      <c r="C1140" s="188" t="str">
        <f t="shared" si="54"/>
        <v/>
      </c>
      <c r="D1140" s="194" t="str">
        <f t="shared" si="52"/>
        <v/>
      </c>
    </row>
    <row r="1141" spans="2:4" x14ac:dyDescent="0.2">
      <c r="B1141" s="188" t="str">
        <f t="shared" si="53"/>
        <v/>
      </c>
      <c r="C1141" s="188" t="str">
        <f t="shared" si="54"/>
        <v/>
      </c>
      <c r="D1141" s="194" t="str">
        <f t="shared" si="52"/>
        <v/>
      </c>
    </row>
    <row r="1142" spans="2:4" x14ac:dyDescent="0.2">
      <c r="B1142" s="188" t="str">
        <f t="shared" si="53"/>
        <v/>
      </c>
      <c r="C1142" s="188" t="str">
        <f t="shared" si="54"/>
        <v/>
      </c>
      <c r="D1142" s="194" t="str">
        <f t="shared" si="52"/>
        <v/>
      </c>
    </row>
    <row r="1143" spans="2:4" x14ac:dyDescent="0.2">
      <c r="B1143" s="188" t="str">
        <f t="shared" si="53"/>
        <v/>
      </c>
      <c r="C1143" s="188" t="str">
        <f t="shared" si="54"/>
        <v/>
      </c>
      <c r="D1143" s="194" t="str">
        <f t="shared" si="52"/>
        <v/>
      </c>
    </row>
    <row r="1144" spans="2:4" x14ac:dyDescent="0.2">
      <c r="B1144" s="188" t="str">
        <f t="shared" si="53"/>
        <v/>
      </c>
      <c r="C1144" s="188" t="str">
        <f t="shared" si="54"/>
        <v/>
      </c>
      <c r="D1144" s="194" t="str">
        <f t="shared" si="52"/>
        <v/>
      </c>
    </row>
    <row r="1145" spans="2:4" x14ac:dyDescent="0.2">
      <c r="B1145" s="188" t="str">
        <f t="shared" si="53"/>
        <v/>
      </c>
      <c r="C1145" s="188" t="str">
        <f t="shared" si="54"/>
        <v/>
      </c>
      <c r="D1145" s="194" t="str">
        <f t="shared" si="52"/>
        <v/>
      </c>
    </row>
    <row r="1146" spans="2:4" x14ac:dyDescent="0.2">
      <c r="B1146" s="188" t="str">
        <f t="shared" si="53"/>
        <v/>
      </c>
      <c r="C1146" s="188" t="str">
        <f t="shared" si="54"/>
        <v/>
      </c>
      <c r="D1146" s="194" t="str">
        <f t="shared" si="52"/>
        <v/>
      </c>
    </row>
    <row r="1147" spans="2:4" x14ac:dyDescent="0.2">
      <c r="B1147" s="188" t="str">
        <f t="shared" si="53"/>
        <v/>
      </c>
      <c r="C1147" s="188" t="str">
        <f t="shared" si="54"/>
        <v/>
      </c>
      <c r="D1147" s="194" t="str">
        <f t="shared" si="52"/>
        <v/>
      </c>
    </row>
    <row r="1148" spans="2:4" x14ac:dyDescent="0.2">
      <c r="B1148" s="188" t="str">
        <f t="shared" si="53"/>
        <v/>
      </c>
      <c r="C1148" s="188" t="str">
        <f t="shared" si="54"/>
        <v/>
      </c>
      <c r="D1148" s="194" t="str">
        <f t="shared" si="52"/>
        <v/>
      </c>
    </row>
    <row r="1149" spans="2:4" x14ac:dyDescent="0.2">
      <c r="B1149" s="188" t="str">
        <f t="shared" si="53"/>
        <v/>
      </c>
      <c r="C1149" s="188" t="str">
        <f t="shared" si="54"/>
        <v/>
      </c>
      <c r="D1149" s="194" t="str">
        <f t="shared" si="52"/>
        <v/>
      </c>
    </row>
    <row r="1150" spans="2:4" x14ac:dyDescent="0.2">
      <c r="B1150" s="188" t="str">
        <f t="shared" si="53"/>
        <v/>
      </c>
      <c r="C1150" s="188" t="str">
        <f t="shared" si="54"/>
        <v/>
      </c>
      <c r="D1150" s="194" t="str">
        <f t="shared" si="52"/>
        <v/>
      </c>
    </row>
    <row r="1151" spans="2:4" x14ac:dyDescent="0.2">
      <c r="B1151" s="188" t="str">
        <f t="shared" si="53"/>
        <v/>
      </c>
      <c r="C1151" s="188" t="str">
        <f t="shared" si="54"/>
        <v/>
      </c>
      <c r="D1151" s="194" t="str">
        <f t="shared" si="52"/>
        <v/>
      </c>
    </row>
    <row r="1152" spans="2:4" x14ac:dyDescent="0.2">
      <c r="B1152" s="188" t="str">
        <f t="shared" si="53"/>
        <v/>
      </c>
      <c r="C1152" s="188" t="str">
        <f t="shared" si="54"/>
        <v/>
      </c>
      <c r="D1152" s="194" t="str">
        <f t="shared" si="52"/>
        <v/>
      </c>
    </row>
    <row r="1153" spans="2:4" x14ac:dyDescent="0.2">
      <c r="B1153" s="188" t="str">
        <f t="shared" si="53"/>
        <v/>
      </c>
      <c r="C1153" s="188" t="str">
        <f t="shared" si="54"/>
        <v/>
      </c>
      <c r="D1153" s="194" t="str">
        <f t="shared" si="52"/>
        <v/>
      </c>
    </row>
    <row r="1154" spans="2:4" x14ac:dyDescent="0.2">
      <c r="B1154" s="188" t="str">
        <f t="shared" si="53"/>
        <v/>
      </c>
      <c r="C1154" s="188" t="str">
        <f t="shared" si="54"/>
        <v/>
      </c>
      <c r="D1154" s="194" t="str">
        <f t="shared" si="52"/>
        <v/>
      </c>
    </row>
    <row r="1155" spans="2:4" x14ac:dyDescent="0.2">
      <c r="B1155" s="188" t="str">
        <f t="shared" si="53"/>
        <v/>
      </c>
      <c r="C1155" s="188" t="str">
        <f t="shared" si="54"/>
        <v/>
      </c>
      <c r="D1155" s="194" t="str">
        <f t="shared" si="52"/>
        <v/>
      </c>
    </row>
    <row r="1156" spans="2:4" x14ac:dyDescent="0.2">
      <c r="B1156" s="188" t="str">
        <f t="shared" si="53"/>
        <v/>
      </c>
      <c r="C1156" s="188" t="str">
        <f t="shared" si="54"/>
        <v/>
      </c>
      <c r="D1156" s="194" t="str">
        <f t="shared" ref="D1156:D1219" si="55">IF(E1156="","",IF(MID(E1156,1,1)="A",MID(E1156,FIND(" ",E1156,1)+3,2),MID(E1156,FIND(" ",E1156,1)+8,2)))</f>
        <v/>
      </c>
    </row>
    <row r="1157" spans="2:4" x14ac:dyDescent="0.2">
      <c r="B1157" s="188" t="str">
        <f t="shared" si="53"/>
        <v/>
      </c>
      <c r="C1157" s="188" t="str">
        <f t="shared" si="54"/>
        <v/>
      </c>
      <c r="D1157" s="194" t="str">
        <f t="shared" si="55"/>
        <v/>
      </c>
    </row>
    <row r="1158" spans="2:4" x14ac:dyDescent="0.2">
      <c r="B1158" s="188" t="str">
        <f t="shared" ref="B1158:B1221" si="56">IF(E1158="","",IF(MID(E1158,1,5)="AAXX ","SYNOP",MID(E1158,1,5)))</f>
        <v/>
      </c>
      <c r="C1158" s="188" t="str">
        <f t="shared" ref="C1158:C1221" si="57">IF(E1158="","",IF(MID(E1158,1,1)="A",MID(E1158,FIND(" ",E1158,1),3),MID(E1158,FIND(" ",E1158,1)+5,3)))</f>
        <v/>
      </c>
      <c r="D1158" s="194" t="str">
        <f t="shared" si="55"/>
        <v/>
      </c>
    </row>
    <row r="1159" spans="2:4" x14ac:dyDescent="0.2">
      <c r="B1159" s="188" t="str">
        <f t="shared" si="56"/>
        <v/>
      </c>
      <c r="C1159" s="188" t="str">
        <f t="shared" si="57"/>
        <v/>
      </c>
      <c r="D1159" s="194" t="str">
        <f t="shared" si="55"/>
        <v/>
      </c>
    </row>
    <row r="1160" spans="2:4" x14ac:dyDescent="0.2">
      <c r="B1160" s="188" t="str">
        <f t="shared" si="56"/>
        <v/>
      </c>
      <c r="C1160" s="188" t="str">
        <f t="shared" si="57"/>
        <v/>
      </c>
      <c r="D1160" s="194" t="str">
        <f t="shared" si="55"/>
        <v/>
      </c>
    </row>
    <row r="1161" spans="2:4" x14ac:dyDescent="0.2">
      <c r="B1161" s="188" t="str">
        <f t="shared" si="56"/>
        <v/>
      </c>
      <c r="C1161" s="188" t="str">
        <f t="shared" si="57"/>
        <v/>
      </c>
      <c r="D1161" s="194" t="str">
        <f t="shared" si="55"/>
        <v/>
      </c>
    </row>
    <row r="1162" spans="2:4" x14ac:dyDescent="0.2">
      <c r="B1162" s="188" t="str">
        <f t="shared" si="56"/>
        <v/>
      </c>
      <c r="C1162" s="188" t="str">
        <f t="shared" si="57"/>
        <v/>
      </c>
      <c r="D1162" s="194" t="str">
        <f t="shared" si="55"/>
        <v/>
      </c>
    </row>
    <row r="1163" spans="2:4" x14ac:dyDescent="0.2">
      <c r="B1163" s="188" t="str">
        <f t="shared" si="56"/>
        <v/>
      </c>
      <c r="C1163" s="188" t="str">
        <f t="shared" si="57"/>
        <v/>
      </c>
      <c r="D1163" s="194" t="str">
        <f t="shared" si="55"/>
        <v/>
      </c>
    </row>
    <row r="1164" spans="2:4" x14ac:dyDescent="0.2">
      <c r="B1164" s="188" t="str">
        <f t="shared" si="56"/>
        <v/>
      </c>
      <c r="C1164" s="188" t="str">
        <f t="shared" si="57"/>
        <v/>
      </c>
      <c r="D1164" s="194" t="str">
        <f t="shared" si="55"/>
        <v/>
      </c>
    </row>
    <row r="1165" spans="2:4" x14ac:dyDescent="0.2">
      <c r="B1165" s="188" t="str">
        <f t="shared" si="56"/>
        <v/>
      </c>
      <c r="C1165" s="188" t="str">
        <f t="shared" si="57"/>
        <v/>
      </c>
      <c r="D1165" s="194" t="str">
        <f t="shared" si="55"/>
        <v/>
      </c>
    </row>
    <row r="1166" spans="2:4" x14ac:dyDescent="0.2">
      <c r="B1166" s="188" t="str">
        <f t="shared" si="56"/>
        <v/>
      </c>
      <c r="C1166" s="188" t="str">
        <f t="shared" si="57"/>
        <v/>
      </c>
      <c r="D1166" s="194" t="str">
        <f t="shared" si="55"/>
        <v/>
      </c>
    </row>
    <row r="1167" spans="2:4" x14ac:dyDescent="0.2">
      <c r="B1167" s="188" t="str">
        <f t="shared" si="56"/>
        <v/>
      </c>
      <c r="C1167" s="188" t="str">
        <f t="shared" si="57"/>
        <v/>
      </c>
      <c r="D1167" s="194" t="str">
        <f t="shared" si="55"/>
        <v/>
      </c>
    </row>
    <row r="1168" spans="2:4" x14ac:dyDescent="0.2">
      <c r="B1168" s="188" t="str">
        <f t="shared" si="56"/>
        <v/>
      </c>
      <c r="C1168" s="188" t="str">
        <f t="shared" si="57"/>
        <v/>
      </c>
      <c r="D1168" s="194" t="str">
        <f t="shared" si="55"/>
        <v/>
      </c>
    </row>
    <row r="1169" spans="2:4" x14ac:dyDescent="0.2">
      <c r="B1169" s="188" t="str">
        <f t="shared" si="56"/>
        <v/>
      </c>
      <c r="C1169" s="188" t="str">
        <f t="shared" si="57"/>
        <v/>
      </c>
      <c r="D1169" s="194" t="str">
        <f t="shared" si="55"/>
        <v/>
      </c>
    </row>
    <row r="1170" spans="2:4" x14ac:dyDescent="0.2">
      <c r="B1170" s="188" t="str">
        <f t="shared" si="56"/>
        <v/>
      </c>
      <c r="C1170" s="188" t="str">
        <f t="shared" si="57"/>
        <v/>
      </c>
      <c r="D1170" s="194" t="str">
        <f t="shared" si="55"/>
        <v/>
      </c>
    </row>
    <row r="1171" spans="2:4" x14ac:dyDescent="0.2">
      <c r="B1171" s="188" t="str">
        <f t="shared" si="56"/>
        <v/>
      </c>
      <c r="C1171" s="188" t="str">
        <f t="shared" si="57"/>
        <v/>
      </c>
      <c r="D1171" s="194" t="str">
        <f t="shared" si="55"/>
        <v/>
      </c>
    </row>
    <row r="1172" spans="2:4" x14ac:dyDescent="0.2">
      <c r="B1172" s="188" t="str">
        <f t="shared" si="56"/>
        <v/>
      </c>
      <c r="C1172" s="188" t="str">
        <f t="shared" si="57"/>
        <v/>
      </c>
      <c r="D1172" s="194" t="str">
        <f t="shared" si="55"/>
        <v/>
      </c>
    </row>
    <row r="1173" spans="2:4" x14ac:dyDescent="0.2">
      <c r="B1173" s="188" t="str">
        <f t="shared" si="56"/>
        <v/>
      </c>
      <c r="C1173" s="188" t="str">
        <f t="shared" si="57"/>
        <v/>
      </c>
      <c r="D1173" s="194" t="str">
        <f t="shared" si="55"/>
        <v/>
      </c>
    </row>
    <row r="1174" spans="2:4" x14ac:dyDescent="0.2">
      <c r="B1174" s="188" t="str">
        <f t="shared" si="56"/>
        <v/>
      </c>
      <c r="C1174" s="188" t="str">
        <f t="shared" si="57"/>
        <v/>
      </c>
      <c r="D1174" s="194" t="str">
        <f t="shared" si="55"/>
        <v/>
      </c>
    </row>
    <row r="1175" spans="2:4" x14ac:dyDescent="0.2">
      <c r="B1175" s="188" t="str">
        <f t="shared" si="56"/>
        <v/>
      </c>
      <c r="C1175" s="188" t="str">
        <f t="shared" si="57"/>
        <v/>
      </c>
      <c r="D1175" s="194" t="str">
        <f t="shared" si="55"/>
        <v/>
      </c>
    </row>
    <row r="1176" spans="2:4" x14ac:dyDescent="0.2">
      <c r="B1176" s="188" t="str">
        <f t="shared" si="56"/>
        <v/>
      </c>
      <c r="C1176" s="188" t="str">
        <f t="shared" si="57"/>
        <v/>
      </c>
      <c r="D1176" s="194" t="str">
        <f t="shared" si="55"/>
        <v/>
      </c>
    </row>
    <row r="1177" spans="2:4" x14ac:dyDescent="0.2">
      <c r="B1177" s="188" t="str">
        <f t="shared" si="56"/>
        <v/>
      </c>
      <c r="C1177" s="188" t="str">
        <f t="shared" si="57"/>
        <v/>
      </c>
      <c r="D1177" s="194" t="str">
        <f t="shared" si="55"/>
        <v/>
      </c>
    </row>
    <row r="1178" spans="2:4" x14ac:dyDescent="0.2">
      <c r="B1178" s="188" t="str">
        <f t="shared" si="56"/>
        <v/>
      </c>
      <c r="C1178" s="188" t="str">
        <f t="shared" si="57"/>
        <v/>
      </c>
      <c r="D1178" s="194" t="str">
        <f t="shared" si="55"/>
        <v/>
      </c>
    </row>
    <row r="1179" spans="2:4" x14ac:dyDescent="0.2">
      <c r="B1179" s="188" t="str">
        <f t="shared" si="56"/>
        <v/>
      </c>
      <c r="C1179" s="188" t="str">
        <f t="shared" si="57"/>
        <v/>
      </c>
      <c r="D1179" s="194" t="str">
        <f t="shared" si="55"/>
        <v/>
      </c>
    </row>
    <row r="1180" spans="2:4" x14ac:dyDescent="0.2">
      <c r="B1180" s="188" t="str">
        <f t="shared" si="56"/>
        <v/>
      </c>
      <c r="C1180" s="188" t="str">
        <f t="shared" si="57"/>
        <v/>
      </c>
      <c r="D1180" s="194" t="str">
        <f t="shared" si="55"/>
        <v/>
      </c>
    </row>
    <row r="1181" spans="2:4" x14ac:dyDescent="0.2">
      <c r="B1181" s="188" t="str">
        <f t="shared" si="56"/>
        <v/>
      </c>
      <c r="C1181" s="188" t="str">
        <f t="shared" si="57"/>
        <v/>
      </c>
      <c r="D1181" s="194" t="str">
        <f t="shared" si="55"/>
        <v/>
      </c>
    </row>
    <row r="1182" spans="2:4" x14ac:dyDescent="0.2">
      <c r="B1182" s="188" t="str">
        <f t="shared" si="56"/>
        <v/>
      </c>
      <c r="C1182" s="188" t="str">
        <f t="shared" si="57"/>
        <v/>
      </c>
      <c r="D1182" s="194" t="str">
        <f t="shared" si="55"/>
        <v/>
      </c>
    </row>
    <row r="1183" spans="2:4" x14ac:dyDescent="0.2">
      <c r="B1183" s="188" t="str">
        <f t="shared" si="56"/>
        <v/>
      </c>
      <c r="C1183" s="188" t="str">
        <f t="shared" si="57"/>
        <v/>
      </c>
      <c r="D1183" s="194" t="str">
        <f t="shared" si="55"/>
        <v/>
      </c>
    </row>
    <row r="1184" spans="2:4" x14ac:dyDescent="0.2">
      <c r="B1184" s="188" t="str">
        <f t="shared" si="56"/>
        <v/>
      </c>
      <c r="C1184" s="188" t="str">
        <f t="shared" si="57"/>
        <v/>
      </c>
      <c r="D1184" s="194" t="str">
        <f t="shared" si="55"/>
        <v/>
      </c>
    </row>
    <row r="1185" spans="2:4" x14ac:dyDescent="0.2">
      <c r="B1185" s="188" t="str">
        <f t="shared" si="56"/>
        <v/>
      </c>
      <c r="C1185" s="188" t="str">
        <f t="shared" si="57"/>
        <v/>
      </c>
      <c r="D1185" s="194" t="str">
        <f t="shared" si="55"/>
        <v/>
      </c>
    </row>
    <row r="1186" spans="2:4" x14ac:dyDescent="0.2">
      <c r="B1186" s="188" t="str">
        <f t="shared" si="56"/>
        <v/>
      </c>
      <c r="C1186" s="188" t="str">
        <f t="shared" si="57"/>
        <v/>
      </c>
      <c r="D1186" s="194" t="str">
        <f t="shared" si="55"/>
        <v/>
      </c>
    </row>
    <row r="1187" spans="2:4" x14ac:dyDescent="0.2">
      <c r="B1187" s="188" t="str">
        <f t="shared" si="56"/>
        <v/>
      </c>
      <c r="C1187" s="188" t="str">
        <f t="shared" si="57"/>
        <v/>
      </c>
      <c r="D1187" s="194" t="str">
        <f t="shared" si="55"/>
        <v/>
      </c>
    </row>
    <row r="1188" spans="2:4" x14ac:dyDescent="0.2">
      <c r="B1188" s="188" t="str">
        <f t="shared" si="56"/>
        <v/>
      </c>
      <c r="C1188" s="188" t="str">
        <f t="shared" si="57"/>
        <v/>
      </c>
      <c r="D1188" s="194" t="str">
        <f t="shared" si="55"/>
        <v/>
      </c>
    </row>
    <row r="1189" spans="2:4" x14ac:dyDescent="0.2">
      <c r="B1189" s="188" t="str">
        <f t="shared" si="56"/>
        <v/>
      </c>
      <c r="C1189" s="188" t="str">
        <f t="shared" si="57"/>
        <v/>
      </c>
      <c r="D1189" s="194" t="str">
        <f t="shared" si="55"/>
        <v/>
      </c>
    </row>
    <row r="1190" spans="2:4" x14ac:dyDescent="0.2">
      <c r="B1190" s="188" t="str">
        <f t="shared" si="56"/>
        <v/>
      </c>
      <c r="C1190" s="188" t="str">
        <f t="shared" si="57"/>
        <v/>
      </c>
      <c r="D1190" s="194" t="str">
        <f t="shared" si="55"/>
        <v/>
      </c>
    </row>
    <row r="1191" spans="2:4" x14ac:dyDescent="0.2">
      <c r="B1191" s="188" t="str">
        <f t="shared" si="56"/>
        <v/>
      </c>
      <c r="C1191" s="188" t="str">
        <f t="shared" si="57"/>
        <v/>
      </c>
      <c r="D1191" s="194" t="str">
        <f t="shared" si="55"/>
        <v/>
      </c>
    </row>
    <row r="1192" spans="2:4" x14ac:dyDescent="0.2">
      <c r="B1192" s="188" t="str">
        <f t="shared" si="56"/>
        <v/>
      </c>
      <c r="C1192" s="188" t="str">
        <f t="shared" si="57"/>
        <v/>
      </c>
      <c r="D1192" s="194" t="str">
        <f t="shared" si="55"/>
        <v/>
      </c>
    </row>
    <row r="1193" spans="2:4" x14ac:dyDescent="0.2">
      <c r="B1193" s="188" t="str">
        <f t="shared" si="56"/>
        <v/>
      </c>
      <c r="C1193" s="188" t="str">
        <f t="shared" si="57"/>
        <v/>
      </c>
      <c r="D1193" s="194" t="str">
        <f t="shared" si="55"/>
        <v/>
      </c>
    </row>
    <row r="1194" spans="2:4" x14ac:dyDescent="0.2">
      <c r="B1194" s="188" t="str">
        <f t="shared" si="56"/>
        <v/>
      </c>
      <c r="C1194" s="188" t="str">
        <f t="shared" si="57"/>
        <v/>
      </c>
      <c r="D1194" s="194" t="str">
        <f t="shared" si="55"/>
        <v/>
      </c>
    </row>
    <row r="1195" spans="2:4" x14ac:dyDescent="0.2">
      <c r="B1195" s="188" t="str">
        <f t="shared" si="56"/>
        <v/>
      </c>
      <c r="C1195" s="188" t="str">
        <f t="shared" si="57"/>
        <v/>
      </c>
      <c r="D1195" s="194" t="str">
        <f t="shared" si="55"/>
        <v/>
      </c>
    </row>
    <row r="1196" spans="2:4" x14ac:dyDescent="0.2">
      <c r="B1196" s="188" t="str">
        <f t="shared" si="56"/>
        <v/>
      </c>
      <c r="C1196" s="188" t="str">
        <f t="shared" si="57"/>
        <v/>
      </c>
      <c r="D1196" s="194" t="str">
        <f t="shared" si="55"/>
        <v/>
      </c>
    </row>
    <row r="1197" spans="2:4" x14ac:dyDescent="0.2">
      <c r="B1197" s="188" t="str">
        <f t="shared" si="56"/>
        <v/>
      </c>
      <c r="C1197" s="188" t="str">
        <f t="shared" si="57"/>
        <v/>
      </c>
      <c r="D1197" s="194" t="str">
        <f t="shared" si="55"/>
        <v/>
      </c>
    </row>
    <row r="1198" spans="2:4" x14ac:dyDescent="0.2">
      <c r="B1198" s="188" t="str">
        <f t="shared" si="56"/>
        <v/>
      </c>
      <c r="C1198" s="188" t="str">
        <f t="shared" si="57"/>
        <v/>
      </c>
      <c r="D1198" s="194" t="str">
        <f t="shared" si="55"/>
        <v/>
      </c>
    </row>
    <row r="1199" spans="2:4" x14ac:dyDescent="0.2">
      <c r="B1199" s="188" t="str">
        <f t="shared" si="56"/>
        <v/>
      </c>
      <c r="C1199" s="188" t="str">
        <f t="shared" si="57"/>
        <v/>
      </c>
      <c r="D1199" s="194" t="str">
        <f t="shared" si="55"/>
        <v/>
      </c>
    </row>
    <row r="1200" spans="2:4" x14ac:dyDescent="0.2">
      <c r="B1200" s="188" t="str">
        <f t="shared" si="56"/>
        <v/>
      </c>
      <c r="C1200" s="188" t="str">
        <f t="shared" si="57"/>
        <v/>
      </c>
      <c r="D1200" s="194" t="str">
        <f t="shared" si="55"/>
        <v/>
      </c>
    </row>
    <row r="1201" spans="2:4" x14ac:dyDescent="0.2">
      <c r="B1201" s="188" t="str">
        <f t="shared" si="56"/>
        <v/>
      </c>
      <c r="C1201" s="188" t="str">
        <f t="shared" si="57"/>
        <v/>
      </c>
      <c r="D1201" s="194" t="str">
        <f t="shared" si="55"/>
        <v/>
      </c>
    </row>
    <row r="1202" spans="2:4" x14ac:dyDescent="0.2">
      <c r="B1202" s="188" t="str">
        <f t="shared" si="56"/>
        <v/>
      </c>
      <c r="C1202" s="188" t="str">
        <f t="shared" si="57"/>
        <v/>
      </c>
      <c r="D1202" s="194" t="str">
        <f t="shared" si="55"/>
        <v/>
      </c>
    </row>
    <row r="1203" spans="2:4" x14ac:dyDescent="0.2">
      <c r="B1203" s="188" t="str">
        <f t="shared" si="56"/>
        <v/>
      </c>
      <c r="C1203" s="188" t="str">
        <f t="shared" si="57"/>
        <v/>
      </c>
      <c r="D1203" s="194" t="str">
        <f t="shared" si="55"/>
        <v/>
      </c>
    </row>
    <row r="1204" spans="2:4" x14ac:dyDescent="0.2">
      <c r="B1204" s="188" t="str">
        <f t="shared" si="56"/>
        <v/>
      </c>
      <c r="C1204" s="188" t="str">
        <f t="shared" si="57"/>
        <v/>
      </c>
      <c r="D1204" s="194" t="str">
        <f t="shared" si="55"/>
        <v/>
      </c>
    </row>
    <row r="1205" spans="2:4" x14ac:dyDescent="0.2">
      <c r="B1205" s="188" t="str">
        <f t="shared" si="56"/>
        <v/>
      </c>
      <c r="C1205" s="188" t="str">
        <f t="shared" si="57"/>
        <v/>
      </c>
      <c r="D1205" s="194" t="str">
        <f t="shared" si="55"/>
        <v/>
      </c>
    </row>
    <row r="1206" spans="2:4" x14ac:dyDescent="0.2">
      <c r="B1206" s="188" t="str">
        <f t="shared" si="56"/>
        <v/>
      </c>
      <c r="C1206" s="188" t="str">
        <f t="shared" si="57"/>
        <v/>
      </c>
      <c r="D1206" s="194" t="str">
        <f t="shared" si="55"/>
        <v/>
      </c>
    </row>
    <row r="1207" spans="2:4" x14ac:dyDescent="0.2">
      <c r="B1207" s="188" t="str">
        <f t="shared" si="56"/>
        <v/>
      </c>
      <c r="C1207" s="188" t="str">
        <f t="shared" si="57"/>
        <v/>
      </c>
      <c r="D1207" s="194" t="str">
        <f t="shared" si="55"/>
        <v/>
      </c>
    </row>
    <row r="1208" spans="2:4" x14ac:dyDescent="0.2">
      <c r="B1208" s="188" t="str">
        <f t="shared" si="56"/>
        <v/>
      </c>
      <c r="C1208" s="188" t="str">
        <f t="shared" si="57"/>
        <v/>
      </c>
      <c r="D1208" s="194" t="str">
        <f t="shared" si="55"/>
        <v/>
      </c>
    </row>
    <row r="1209" spans="2:4" x14ac:dyDescent="0.2">
      <c r="B1209" s="188" t="str">
        <f t="shared" si="56"/>
        <v/>
      </c>
      <c r="C1209" s="188" t="str">
        <f t="shared" si="57"/>
        <v/>
      </c>
      <c r="D1209" s="194" t="str">
        <f t="shared" si="55"/>
        <v/>
      </c>
    </row>
    <row r="1210" spans="2:4" x14ac:dyDescent="0.2">
      <c r="B1210" s="188" t="str">
        <f t="shared" si="56"/>
        <v/>
      </c>
      <c r="C1210" s="188" t="str">
        <f t="shared" si="57"/>
        <v/>
      </c>
      <c r="D1210" s="194" t="str">
        <f t="shared" si="55"/>
        <v/>
      </c>
    </row>
    <row r="1211" spans="2:4" x14ac:dyDescent="0.2">
      <c r="B1211" s="188" t="str">
        <f t="shared" si="56"/>
        <v/>
      </c>
      <c r="C1211" s="188" t="str">
        <f t="shared" si="57"/>
        <v/>
      </c>
      <c r="D1211" s="194" t="str">
        <f t="shared" si="55"/>
        <v/>
      </c>
    </row>
    <row r="1212" spans="2:4" x14ac:dyDescent="0.2">
      <c r="B1212" s="188" t="str">
        <f t="shared" si="56"/>
        <v/>
      </c>
      <c r="C1212" s="188" t="str">
        <f t="shared" si="57"/>
        <v/>
      </c>
      <c r="D1212" s="194" t="str">
        <f t="shared" si="55"/>
        <v/>
      </c>
    </row>
    <row r="1213" spans="2:4" x14ac:dyDescent="0.2">
      <c r="B1213" s="188" t="str">
        <f t="shared" si="56"/>
        <v/>
      </c>
      <c r="C1213" s="188" t="str">
        <f t="shared" si="57"/>
        <v/>
      </c>
      <c r="D1213" s="194" t="str">
        <f t="shared" si="55"/>
        <v/>
      </c>
    </row>
    <row r="1214" spans="2:4" x14ac:dyDescent="0.2">
      <c r="B1214" s="188" t="str">
        <f t="shared" si="56"/>
        <v/>
      </c>
      <c r="C1214" s="188" t="str">
        <f t="shared" si="57"/>
        <v/>
      </c>
      <c r="D1214" s="194" t="str">
        <f t="shared" si="55"/>
        <v/>
      </c>
    </row>
    <row r="1215" spans="2:4" x14ac:dyDescent="0.2">
      <c r="B1215" s="188" t="str">
        <f t="shared" si="56"/>
        <v/>
      </c>
      <c r="C1215" s="188" t="str">
        <f t="shared" si="57"/>
        <v/>
      </c>
      <c r="D1215" s="194" t="str">
        <f t="shared" si="55"/>
        <v/>
      </c>
    </row>
    <row r="1216" spans="2:4" x14ac:dyDescent="0.2">
      <c r="B1216" s="188" t="str">
        <f t="shared" si="56"/>
        <v/>
      </c>
      <c r="C1216" s="188" t="str">
        <f t="shared" si="57"/>
        <v/>
      </c>
      <c r="D1216" s="194" t="str">
        <f t="shared" si="55"/>
        <v/>
      </c>
    </row>
    <row r="1217" spans="2:4" x14ac:dyDescent="0.2">
      <c r="B1217" s="188" t="str">
        <f t="shared" si="56"/>
        <v/>
      </c>
      <c r="C1217" s="188" t="str">
        <f t="shared" si="57"/>
        <v/>
      </c>
      <c r="D1217" s="194" t="str">
        <f t="shared" si="55"/>
        <v/>
      </c>
    </row>
    <row r="1218" spans="2:4" x14ac:dyDescent="0.2">
      <c r="B1218" s="188" t="str">
        <f t="shared" si="56"/>
        <v/>
      </c>
      <c r="C1218" s="188" t="str">
        <f t="shared" si="57"/>
        <v/>
      </c>
      <c r="D1218" s="194" t="str">
        <f t="shared" si="55"/>
        <v/>
      </c>
    </row>
    <row r="1219" spans="2:4" x14ac:dyDescent="0.2">
      <c r="B1219" s="188" t="str">
        <f t="shared" si="56"/>
        <v/>
      </c>
      <c r="C1219" s="188" t="str">
        <f t="shared" si="57"/>
        <v/>
      </c>
      <c r="D1219" s="194" t="str">
        <f t="shared" si="55"/>
        <v/>
      </c>
    </row>
    <row r="1220" spans="2:4" x14ac:dyDescent="0.2">
      <c r="B1220" s="188" t="str">
        <f t="shared" si="56"/>
        <v/>
      </c>
      <c r="C1220" s="188" t="str">
        <f t="shared" si="57"/>
        <v/>
      </c>
      <c r="D1220" s="194" t="str">
        <f t="shared" ref="D1220:D1283" si="58">IF(E1220="","",IF(MID(E1220,1,1)="A",MID(E1220,FIND(" ",E1220,1)+3,2),MID(E1220,FIND(" ",E1220,1)+8,2)))</f>
        <v/>
      </c>
    </row>
    <row r="1221" spans="2:4" x14ac:dyDescent="0.2">
      <c r="B1221" s="188" t="str">
        <f t="shared" si="56"/>
        <v/>
      </c>
      <c r="C1221" s="188" t="str">
        <f t="shared" si="57"/>
        <v/>
      </c>
      <c r="D1221" s="194" t="str">
        <f t="shared" si="58"/>
        <v/>
      </c>
    </row>
    <row r="1222" spans="2:4" x14ac:dyDescent="0.2">
      <c r="B1222" s="188" t="str">
        <f t="shared" ref="B1222:B1285" si="59">IF(E1222="","",IF(MID(E1222,1,5)="AAXX ","SYNOP",MID(E1222,1,5)))</f>
        <v/>
      </c>
      <c r="C1222" s="188" t="str">
        <f t="shared" ref="C1222:C1285" si="60">IF(E1222="","",IF(MID(E1222,1,1)="A",MID(E1222,FIND(" ",E1222,1),3),MID(E1222,FIND(" ",E1222,1)+5,3)))</f>
        <v/>
      </c>
      <c r="D1222" s="194" t="str">
        <f t="shared" si="58"/>
        <v/>
      </c>
    </row>
    <row r="1223" spans="2:4" x14ac:dyDescent="0.2">
      <c r="B1223" s="188" t="str">
        <f t="shared" si="59"/>
        <v/>
      </c>
      <c r="C1223" s="188" t="str">
        <f t="shared" si="60"/>
        <v/>
      </c>
      <c r="D1223" s="194" t="str">
        <f t="shared" si="58"/>
        <v/>
      </c>
    </row>
    <row r="1224" spans="2:4" x14ac:dyDescent="0.2">
      <c r="B1224" s="188" t="str">
        <f t="shared" si="59"/>
        <v/>
      </c>
      <c r="C1224" s="188" t="str">
        <f t="shared" si="60"/>
        <v/>
      </c>
      <c r="D1224" s="194" t="str">
        <f t="shared" si="58"/>
        <v/>
      </c>
    </row>
    <row r="1225" spans="2:4" x14ac:dyDescent="0.2">
      <c r="B1225" s="188" t="str">
        <f t="shared" si="59"/>
        <v/>
      </c>
      <c r="C1225" s="188" t="str">
        <f t="shared" si="60"/>
        <v/>
      </c>
      <c r="D1225" s="194" t="str">
        <f t="shared" si="58"/>
        <v/>
      </c>
    </row>
    <row r="1226" spans="2:4" x14ac:dyDescent="0.2">
      <c r="B1226" s="188" t="str">
        <f t="shared" si="59"/>
        <v/>
      </c>
      <c r="C1226" s="188" t="str">
        <f t="shared" si="60"/>
        <v/>
      </c>
      <c r="D1226" s="194" t="str">
        <f t="shared" si="58"/>
        <v/>
      </c>
    </row>
    <row r="1227" spans="2:4" x14ac:dyDescent="0.2">
      <c r="B1227" s="188" t="str">
        <f t="shared" si="59"/>
        <v/>
      </c>
      <c r="C1227" s="188" t="str">
        <f t="shared" si="60"/>
        <v/>
      </c>
      <c r="D1227" s="194" t="str">
        <f t="shared" si="58"/>
        <v/>
      </c>
    </row>
    <row r="1228" spans="2:4" x14ac:dyDescent="0.2">
      <c r="B1228" s="188" t="str">
        <f t="shared" si="59"/>
        <v/>
      </c>
      <c r="C1228" s="188" t="str">
        <f t="shared" si="60"/>
        <v/>
      </c>
      <c r="D1228" s="194" t="str">
        <f t="shared" si="58"/>
        <v/>
      </c>
    </row>
    <row r="1229" spans="2:4" x14ac:dyDescent="0.2">
      <c r="B1229" s="188" t="str">
        <f t="shared" si="59"/>
        <v/>
      </c>
      <c r="C1229" s="188" t="str">
        <f t="shared" si="60"/>
        <v/>
      </c>
      <c r="D1229" s="194" t="str">
        <f t="shared" si="58"/>
        <v/>
      </c>
    </row>
    <row r="1230" spans="2:4" x14ac:dyDescent="0.2">
      <c r="B1230" s="188" t="str">
        <f t="shared" si="59"/>
        <v/>
      </c>
      <c r="C1230" s="188" t="str">
        <f t="shared" si="60"/>
        <v/>
      </c>
      <c r="D1230" s="194" t="str">
        <f t="shared" si="58"/>
        <v/>
      </c>
    </row>
    <row r="1231" spans="2:4" x14ac:dyDescent="0.2">
      <c r="B1231" s="188" t="str">
        <f t="shared" si="59"/>
        <v/>
      </c>
      <c r="C1231" s="188" t="str">
        <f t="shared" si="60"/>
        <v/>
      </c>
      <c r="D1231" s="194" t="str">
        <f t="shared" si="58"/>
        <v/>
      </c>
    </row>
    <row r="1232" spans="2:4" x14ac:dyDescent="0.2">
      <c r="B1232" s="188" t="str">
        <f t="shared" si="59"/>
        <v/>
      </c>
      <c r="C1232" s="188" t="str">
        <f t="shared" si="60"/>
        <v/>
      </c>
      <c r="D1232" s="194" t="str">
        <f t="shared" si="58"/>
        <v/>
      </c>
    </row>
    <row r="1233" spans="2:4" x14ac:dyDescent="0.2">
      <c r="B1233" s="188" t="str">
        <f t="shared" si="59"/>
        <v/>
      </c>
      <c r="C1233" s="188" t="str">
        <f t="shared" si="60"/>
        <v/>
      </c>
      <c r="D1233" s="194" t="str">
        <f t="shared" si="58"/>
        <v/>
      </c>
    </row>
    <row r="1234" spans="2:4" x14ac:dyDescent="0.2">
      <c r="B1234" s="188" t="str">
        <f t="shared" si="59"/>
        <v/>
      </c>
      <c r="C1234" s="188" t="str">
        <f t="shared" si="60"/>
        <v/>
      </c>
      <c r="D1234" s="194" t="str">
        <f t="shared" si="58"/>
        <v/>
      </c>
    </row>
    <row r="1235" spans="2:4" x14ac:dyDescent="0.2">
      <c r="B1235" s="188" t="str">
        <f t="shared" si="59"/>
        <v/>
      </c>
      <c r="C1235" s="188" t="str">
        <f t="shared" si="60"/>
        <v/>
      </c>
      <c r="D1235" s="194" t="str">
        <f t="shared" si="58"/>
        <v/>
      </c>
    </row>
    <row r="1236" spans="2:4" x14ac:dyDescent="0.2">
      <c r="B1236" s="188" t="str">
        <f t="shared" si="59"/>
        <v/>
      </c>
      <c r="C1236" s="188" t="str">
        <f t="shared" si="60"/>
        <v/>
      </c>
      <c r="D1236" s="194" t="str">
        <f t="shared" si="58"/>
        <v/>
      </c>
    </row>
    <row r="1237" spans="2:4" x14ac:dyDescent="0.2">
      <c r="B1237" s="188" t="str">
        <f t="shared" si="59"/>
        <v/>
      </c>
      <c r="C1237" s="188" t="str">
        <f t="shared" si="60"/>
        <v/>
      </c>
      <c r="D1237" s="194" t="str">
        <f t="shared" si="58"/>
        <v/>
      </c>
    </row>
    <row r="1238" spans="2:4" x14ac:dyDescent="0.2">
      <c r="B1238" s="188" t="str">
        <f t="shared" si="59"/>
        <v/>
      </c>
      <c r="C1238" s="188" t="str">
        <f t="shared" si="60"/>
        <v/>
      </c>
      <c r="D1238" s="194" t="str">
        <f t="shared" si="58"/>
        <v/>
      </c>
    </row>
    <row r="1239" spans="2:4" x14ac:dyDescent="0.2">
      <c r="B1239" s="188" t="str">
        <f t="shared" si="59"/>
        <v/>
      </c>
      <c r="C1239" s="188" t="str">
        <f t="shared" si="60"/>
        <v/>
      </c>
      <c r="D1239" s="194" t="str">
        <f t="shared" si="58"/>
        <v/>
      </c>
    </row>
    <row r="1240" spans="2:4" x14ac:dyDescent="0.2">
      <c r="B1240" s="188" t="str">
        <f t="shared" si="59"/>
        <v/>
      </c>
      <c r="C1240" s="188" t="str">
        <f t="shared" si="60"/>
        <v/>
      </c>
      <c r="D1240" s="194" t="str">
        <f t="shared" si="58"/>
        <v/>
      </c>
    </row>
    <row r="1241" spans="2:4" x14ac:dyDescent="0.2">
      <c r="B1241" s="188" t="str">
        <f t="shared" si="59"/>
        <v/>
      </c>
      <c r="C1241" s="188" t="str">
        <f t="shared" si="60"/>
        <v/>
      </c>
      <c r="D1241" s="194" t="str">
        <f t="shared" si="58"/>
        <v/>
      </c>
    </row>
    <row r="1242" spans="2:4" x14ac:dyDescent="0.2">
      <c r="B1242" s="188" t="str">
        <f t="shared" si="59"/>
        <v/>
      </c>
      <c r="C1242" s="188" t="str">
        <f t="shared" si="60"/>
        <v/>
      </c>
      <c r="D1242" s="194" t="str">
        <f t="shared" si="58"/>
        <v/>
      </c>
    </row>
    <row r="1243" spans="2:4" x14ac:dyDescent="0.2">
      <c r="B1243" s="188" t="str">
        <f t="shared" si="59"/>
        <v/>
      </c>
      <c r="C1243" s="188" t="str">
        <f t="shared" si="60"/>
        <v/>
      </c>
      <c r="D1243" s="194" t="str">
        <f t="shared" si="58"/>
        <v/>
      </c>
    </row>
    <row r="1244" spans="2:4" x14ac:dyDescent="0.2">
      <c r="B1244" s="188" t="str">
        <f t="shared" si="59"/>
        <v/>
      </c>
      <c r="C1244" s="188" t="str">
        <f t="shared" si="60"/>
        <v/>
      </c>
      <c r="D1244" s="194" t="str">
        <f t="shared" si="58"/>
        <v/>
      </c>
    </row>
    <row r="1245" spans="2:4" x14ac:dyDescent="0.2">
      <c r="B1245" s="188" t="str">
        <f t="shared" si="59"/>
        <v/>
      </c>
      <c r="C1245" s="188" t="str">
        <f t="shared" si="60"/>
        <v/>
      </c>
      <c r="D1245" s="194" t="str">
        <f t="shared" si="58"/>
        <v/>
      </c>
    </row>
    <row r="1246" spans="2:4" x14ac:dyDescent="0.2">
      <c r="B1246" s="188" t="str">
        <f t="shared" si="59"/>
        <v/>
      </c>
      <c r="C1246" s="188" t="str">
        <f t="shared" si="60"/>
        <v/>
      </c>
      <c r="D1246" s="194" t="str">
        <f t="shared" si="58"/>
        <v/>
      </c>
    </row>
    <row r="1247" spans="2:4" x14ac:dyDescent="0.2">
      <c r="B1247" s="188" t="str">
        <f t="shared" si="59"/>
        <v/>
      </c>
      <c r="C1247" s="188" t="str">
        <f t="shared" si="60"/>
        <v/>
      </c>
      <c r="D1247" s="194" t="str">
        <f t="shared" si="58"/>
        <v/>
      </c>
    </row>
    <row r="1248" spans="2:4" x14ac:dyDescent="0.2">
      <c r="B1248" s="188" t="str">
        <f t="shared" si="59"/>
        <v/>
      </c>
      <c r="C1248" s="188" t="str">
        <f t="shared" si="60"/>
        <v/>
      </c>
      <c r="D1248" s="194" t="str">
        <f t="shared" si="58"/>
        <v/>
      </c>
    </row>
    <row r="1249" spans="2:4" x14ac:dyDescent="0.2">
      <c r="B1249" s="188" t="str">
        <f t="shared" si="59"/>
        <v/>
      </c>
      <c r="C1249" s="188" t="str">
        <f t="shared" si="60"/>
        <v/>
      </c>
      <c r="D1249" s="194" t="str">
        <f t="shared" si="58"/>
        <v/>
      </c>
    </row>
    <row r="1250" spans="2:4" x14ac:dyDescent="0.2">
      <c r="B1250" s="188" t="str">
        <f t="shared" si="59"/>
        <v/>
      </c>
      <c r="C1250" s="188" t="str">
        <f t="shared" si="60"/>
        <v/>
      </c>
      <c r="D1250" s="194" t="str">
        <f t="shared" si="58"/>
        <v/>
      </c>
    </row>
    <row r="1251" spans="2:4" x14ac:dyDescent="0.2">
      <c r="B1251" s="188" t="str">
        <f t="shared" si="59"/>
        <v/>
      </c>
      <c r="C1251" s="188" t="str">
        <f t="shared" si="60"/>
        <v/>
      </c>
      <c r="D1251" s="194" t="str">
        <f t="shared" si="58"/>
        <v/>
      </c>
    </row>
    <row r="1252" spans="2:4" x14ac:dyDescent="0.2">
      <c r="B1252" s="188" t="str">
        <f t="shared" si="59"/>
        <v/>
      </c>
      <c r="C1252" s="188" t="str">
        <f t="shared" si="60"/>
        <v/>
      </c>
      <c r="D1252" s="194" t="str">
        <f t="shared" si="58"/>
        <v/>
      </c>
    </row>
    <row r="1253" spans="2:4" x14ac:dyDescent="0.2">
      <c r="B1253" s="188" t="str">
        <f t="shared" si="59"/>
        <v/>
      </c>
      <c r="C1253" s="188" t="str">
        <f t="shared" si="60"/>
        <v/>
      </c>
      <c r="D1253" s="194" t="str">
        <f t="shared" si="58"/>
        <v/>
      </c>
    </row>
    <row r="1254" spans="2:4" x14ac:dyDescent="0.2">
      <c r="B1254" s="188" t="str">
        <f t="shared" si="59"/>
        <v/>
      </c>
      <c r="C1254" s="188" t="str">
        <f t="shared" si="60"/>
        <v/>
      </c>
      <c r="D1254" s="194" t="str">
        <f t="shared" si="58"/>
        <v/>
      </c>
    </row>
    <row r="1255" spans="2:4" x14ac:dyDescent="0.2">
      <c r="B1255" s="188" t="str">
        <f t="shared" si="59"/>
        <v/>
      </c>
      <c r="C1255" s="188" t="str">
        <f t="shared" si="60"/>
        <v/>
      </c>
      <c r="D1255" s="194" t="str">
        <f t="shared" si="58"/>
        <v/>
      </c>
    </row>
    <row r="1256" spans="2:4" x14ac:dyDescent="0.2">
      <c r="B1256" s="188" t="str">
        <f t="shared" si="59"/>
        <v/>
      </c>
      <c r="C1256" s="188" t="str">
        <f t="shared" si="60"/>
        <v/>
      </c>
      <c r="D1256" s="194" t="str">
        <f t="shared" si="58"/>
        <v/>
      </c>
    </row>
    <row r="1257" spans="2:4" x14ac:dyDescent="0.2">
      <c r="B1257" s="188" t="str">
        <f t="shared" si="59"/>
        <v/>
      </c>
      <c r="C1257" s="188" t="str">
        <f t="shared" si="60"/>
        <v/>
      </c>
      <c r="D1257" s="194" t="str">
        <f t="shared" si="58"/>
        <v/>
      </c>
    </row>
    <row r="1258" spans="2:4" x14ac:dyDescent="0.2">
      <c r="B1258" s="188" t="str">
        <f t="shared" si="59"/>
        <v/>
      </c>
      <c r="C1258" s="188" t="str">
        <f t="shared" si="60"/>
        <v/>
      </c>
      <c r="D1258" s="194" t="str">
        <f t="shared" si="58"/>
        <v/>
      </c>
    </row>
    <row r="1259" spans="2:4" x14ac:dyDescent="0.2">
      <c r="B1259" s="188" t="str">
        <f t="shared" si="59"/>
        <v/>
      </c>
      <c r="C1259" s="188" t="str">
        <f t="shared" si="60"/>
        <v/>
      </c>
      <c r="D1259" s="194" t="str">
        <f t="shared" si="58"/>
        <v/>
      </c>
    </row>
    <row r="1260" spans="2:4" x14ac:dyDescent="0.2">
      <c r="B1260" s="188" t="str">
        <f t="shared" si="59"/>
        <v/>
      </c>
      <c r="C1260" s="188" t="str">
        <f t="shared" si="60"/>
        <v/>
      </c>
      <c r="D1260" s="194" t="str">
        <f t="shared" si="58"/>
        <v/>
      </c>
    </row>
    <row r="1261" spans="2:4" x14ac:dyDescent="0.2">
      <c r="B1261" s="188" t="str">
        <f t="shared" si="59"/>
        <v/>
      </c>
      <c r="C1261" s="188" t="str">
        <f t="shared" si="60"/>
        <v/>
      </c>
      <c r="D1261" s="194" t="str">
        <f t="shared" si="58"/>
        <v/>
      </c>
    </row>
    <row r="1262" spans="2:4" x14ac:dyDescent="0.2">
      <c r="B1262" s="188" t="str">
        <f t="shared" si="59"/>
        <v/>
      </c>
      <c r="C1262" s="188" t="str">
        <f t="shared" si="60"/>
        <v/>
      </c>
      <c r="D1262" s="194" t="str">
        <f t="shared" si="58"/>
        <v/>
      </c>
    </row>
    <row r="1263" spans="2:4" x14ac:dyDescent="0.2">
      <c r="B1263" s="188" t="str">
        <f t="shared" si="59"/>
        <v/>
      </c>
      <c r="C1263" s="188" t="str">
        <f t="shared" si="60"/>
        <v/>
      </c>
      <c r="D1263" s="194" t="str">
        <f t="shared" si="58"/>
        <v/>
      </c>
    </row>
    <row r="1264" spans="2:4" x14ac:dyDescent="0.2">
      <c r="B1264" s="188" t="str">
        <f t="shared" si="59"/>
        <v/>
      </c>
      <c r="C1264" s="188" t="str">
        <f t="shared" si="60"/>
        <v/>
      </c>
      <c r="D1264" s="194" t="str">
        <f t="shared" si="58"/>
        <v/>
      </c>
    </row>
    <row r="1265" spans="2:4" x14ac:dyDescent="0.2">
      <c r="B1265" s="188" t="str">
        <f t="shared" si="59"/>
        <v/>
      </c>
      <c r="C1265" s="188" t="str">
        <f t="shared" si="60"/>
        <v/>
      </c>
      <c r="D1265" s="194" t="str">
        <f t="shared" si="58"/>
        <v/>
      </c>
    </row>
    <row r="1266" spans="2:4" x14ac:dyDescent="0.2">
      <c r="B1266" s="188" t="str">
        <f t="shared" si="59"/>
        <v/>
      </c>
      <c r="C1266" s="188" t="str">
        <f t="shared" si="60"/>
        <v/>
      </c>
      <c r="D1266" s="194" t="str">
        <f t="shared" si="58"/>
        <v/>
      </c>
    </row>
    <row r="1267" spans="2:4" x14ac:dyDescent="0.2">
      <c r="B1267" s="188" t="str">
        <f t="shared" si="59"/>
        <v/>
      </c>
      <c r="C1267" s="188" t="str">
        <f t="shared" si="60"/>
        <v/>
      </c>
      <c r="D1267" s="194" t="str">
        <f t="shared" si="58"/>
        <v/>
      </c>
    </row>
    <row r="1268" spans="2:4" x14ac:dyDescent="0.2">
      <c r="B1268" s="188" t="str">
        <f t="shared" si="59"/>
        <v/>
      </c>
      <c r="C1268" s="188" t="str">
        <f t="shared" si="60"/>
        <v/>
      </c>
      <c r="D1268" s="194" t="str">
        <f t="shared" si="58"/>
        <v/>
      </c>
    </row>
    <row r="1269" spans="2:4" x14ac:dyDescent="0.2">
      <c r="B1269" s="188" t="str">
        <f t="shared" si="59"/>
        <v/>
      </c>
      <c r="C1269" s="188" t="str">
        <f t="shared" si="60"/>
        <v/>
      </c>
      <c r="D1269" s="194" t="str">
        <f t="shared" si="58"/>
        <v/>
      </c>
    </row>
    <row r="1270" spans="2:4" x14ac:dyDescent="0.2">
      <c r="B1270" s="188" t="str">
        <f t="shared" si="59"/>
        <v/>
      </c>
      <c r="C1270" s="188" t="str">
        <f t="shared" si="60"/>
        <v/>
      </c>
      <c r="D1270" s="194" t="str">
        <f t="shared" si="58"/>
        <v/>
      </c>
    </row>
    <row r="1271" spans="2:4" x14ac:dyDescent="0.2">
      <c r="B1271" s="188" t="str">
        <f t="shared" si="59"/>
        <v/>
      </c>
      <c r="C1271" s="188" t="str">
        <f t="shared" si="60"/>
        <v/>
      </c>
      <c r="D1271" s="194" t="str">
        <f t="shared" si="58"/>
        <v/>
      </c>
    </row>
    <row r="1272" spans="2:4" x14ac:dyDescent="0.2">
      <c r="B1272" s="188" t="str">
        <f t="shared" si="59"/>
        <v/>
      </c>
      <c r="C1272" s="188" t="str">
        <f t="shared" si="60"/>
        <v/>
      </c>
      <c r="D1272" s="194" t="str">
        <f t="shared" si="58"/>
        <v/>
      </c>
    </row>
    <row r="1273" spans="2:4" x14ac:dyDescent="0.2">
      <c r="B1273" s="188" t="str">
        <f t="shared" si="59"/>
        <v/>
      </c>
      <c r="C1273" s="188" t="str">
        <f t="shared" si="60"/>
        <v/>
      </c>
      <c r="D1273" s="194" t="str">
        <f t="shared" si="58"/>
        <v/>
      </c>
    </row>
    <row r="1274" spans="2:4" x14ac:dyDescent="0.2">
      <c r="B1274" s="188" t="str">
        <f t="shared" si="59"/>
        <v/>
      </c>
      <c r="C1274" s="188" t="str">
        <f t="shared" si="60"/>
        <v/>
      </c>
      <c r="D1274" s="194" t="str">
        <f t="shared" si="58"/>
        <v/>
      </c>
    </row>
    <row r="1275" spans="2:4" x14ac:dyDescent="0.2">
      <c r="B1275" s="188" t="str">
        <f t="shared" si="59"/>
        <v/>
      </c>
      <c r="C1275" s="188" t="str">
        <f t="shared" si="60"/>
        <v/>
      </c>
      <c r="D1275" s="194" t="str">
        <f t="shared" si="58"/>
        <v/>
      </c>
    </row>
    <row r="1276" spans="2:4" x14ac:dyDescent="0.2">
      <c r="B1276" s="188" t="str">
        <f t="shared" si="59"/>
        <v/>
      </c>
      <c r="C1276" s="188" t="str">
        <f t="shared" si="60"/>
        <v/>
      </c>
      <c r="D1276" s="194" t="str">
        <f t="shared" si="58"/>
        <v/>
      </c>
    </row>
    <row r="1277" spans="2:4" x14ac:dyDescent="0.2">
      <c r="B1277" s="188" t="str">
        <f t="shared" si="59"/>
        <v/>
      </c>
      <c r="C1277" s="188" t="str">
        <f t="shared" si="60"/>
        <v/>
      </c>
      <c r="D1277" s="194" t="str">
        <f t="shared" si="58"/>
        <v/>
      </c>
    </row>
    <row r="1278" spans="2:4" x14ac:dyDescent="0.2">
      <c r="B1278" s="188" t="str">
        <f t="shared" si="59"/>
        <v/>
      </c>
      <c r="C1278" s="188" t="str">
        <f t="shared" si="60"/>
        <v/>
      </c>
      <c r="D1278" s="194" t="str">
        <f t="shared" si="58"/>
        <v/>
      </c>
    </row>
    <row r="1279" spans="2:4" x14ac:dyDescent="0.2">
      <c r="B1279" s="188" t="str">
        <f t="shared" si="59"/>
        <v/>
      </c>
      <c r="C1279" s="188" t="str">
        <f t="shared" si="60"/>
        <v/>
      </c>
      <c r="D1279" s="194" t="str">
        <f t="shared" si="58"/>
        <v/>
      </c>
    </row>
    <row r="1280" spans="2:4" x14ac:dyDescent="0.2">
      <c r="B1280" s="188" t="str">
        <f t="shared" si="59"/>
        <v/>
      </c>
      <c r="C1280" s="188" t="str">
        <f t="shared" si="60"/>
        <v/>
      </c>
      <c r="D1280" s="194" t="str">
        <f t="shared" si="58"/>
        <v/>
      </c>
    </row>
    <row r="1281" spans="2:4" x14ac:dyDescent="0.2">
      <c r="B1281" s="188" t="str">
        <f t="shared" si="59"/>
        <v/>
      </c>
      <c r="C1281" s="188" t="str">
        <f t="shared" si="60"/>
        <v/>
      </c>
      <c r="D1281" s="194" t="str">
        <f t="shared" si="58"/>
        <v/>
      </c>
    </row>
    <row r="1282" spans="2:4" x14ac:dyDescent="0.2">
      <c r="B1282" s="188" t="str">
        <f t="shared" si="59"/>
        <v/>
      </c>
      <c r="C1282" s="188" t="str">
        <f t="shared" si="60"/>
        <v/>
      </c>
      <c r="D1282" s="194" t="str">
        <f t="shared" si="58"/>
        <v/>
      </c>
    </row>
    <row r="1283" spans="2:4" x14ac:dyDescent="0.2">
      <c r="B1283" s="188" t="str">
        <f t="shared" si="59"/>
        <v/>
      </c>
      <c r="C1283" s="188" t="str">
        <f t="shared" si="60"/>
        <v/>
      </c>
      <c r="D1283" s="194" t="str">
        <f t="shared" si="58"/>
        <v/>
      </c>
    </row>
    <row r="1284" spans="2:4" x14ac:dyDescent="0.2">
      <c r="B1284" s="188" t="str">
        <f t="shared" si="59"/>
        <v/>
      </c>
      <c r="C1284" s="188" t="str">
        <f t="shared" si="60"/>
        <v/>
      </c>
      <c r="D1284" s="194" t="str">
        <f t="shared" ref="D1284:D1347" si="61">IF(E1284="","",IF(MID(E1284,1,1)="A",MID(E1284,FIND(" ",E1284,1)+3,2),MID(E1284,FIND(" ",E1284,1)+8,2)))</f>
        <v/>
      </c>
    </row>
    <row r="1285" spans="2:4" x14ac:dyDescent="0.2">
      <c r="B1285" s="188" t="str">
        <f t="shared" si="59"/>
        <v/>
      </c>
      <c r="C1285" s="188" t="str">
        <f t="shared" si="60"/>
        <v/>
      </c>
      <c r="D1285" s="194" t="str">
        <f t="shared" si="61"/>
        <v/>
      </c>
    </row>
    <row r="1286" spans="2:4" x14ac:dyDescent="0.2">
      <c r="B1286" s="188" t="str">
        <f t="shared" ref="B1286:B1349" si="62">IF(E1286="","",IF(MID(E1286,1,5)="AAXX ","SYNOP",MID(E1286,1,5)))</f>
        <v/>
      </c>
      <c r="C1286" s="188" t="str">
        <f t="shared" ref="C1286:C1349" si="63">IF(E1286="","",IF(MID(E1286,1,1)="A",MID(E1286,FIND(" ",E1286,1),3),MID(E1286,FIND(" ",E1286,1)+5,3)))</f>
        <v/>
      </c>
      <c r="D1286" s="194" t="str">
        <f t="shared" si="61"/>
        <v/>
      </c>
    </row>
    <row r="1287" spans="2:4" x14ac:dyDescent="0.2">
      <c r="B1287" s="188" t="str">
        <f t="shared" si="62"/>
        <v/>
      </c>
      <c r="C1287" s="188" t="str">
        <f t="shared" si="63"/>
        <v/>
      </c>
      <c r="D1287" s="194" t="str">
        <f t="shared" si="61"/>
        <v/>
      </c>
    </row>
    <row r="1288" spans="2:4" x14ac:dyDescent="0.2">
      <c r="B1288" s="188" t="str">
        <f t="shared" si="62"/>
        <v/>
      </c>
      <c r="C1288" s="188" t="str">
        <f t="shared" si="63"/>
        <v/>
      </c>
      <c r="D1288" s="194" t="str">
        <f t="shared" si="61"/>
        <v/>
      </c>
    </row>
    <row r="1289" spans="2:4" x14ac:dyDescent="0.2">
      <c r="B1289" s="188" t="str">
        <f t="shared" si="62"/>
        <v/>
      </c>
      <c r="C1289" s="188" t="str">
        <f t="shared" si="63"/>
        <v/>
      </c>
      <c r="D1289" s="194" t="str">
        <f t="shared" si="61"/>
        <v/>
      </c>
    </row>
    <row r="1290" spans="2:4" x14ac:dyDescent="0.2">
      <c r="B1290" s="188" t="str">
        <f t="shared" si="62"/>
        <v/>
      </c>
      <c r="C1290" s="188" t="str">
        <f t="shared" si="63"/>
        <v/>
      </c>
      <c r="D1290" s="194" t="str">
        <f t="shared" si="61"/>
        <v/>
      </c>
    </row>
    <row r="1291" spans="2:4" x14ac:dyDescent="0.2">
      <c r="B1291" s="188" t="str">
        <f t="shared" si="62"/>
        <v/>
      </c>
      <c r="C1291" s="188" t="str">
        <f t="shared" si="63"/>
        <v/>
      </c>
      <c r="D1291" s="194" t="str">
        <f t="shared" si="61"/>
        <v/>
      </c>
    </row>
    <row r="1292" spans="2:4" x14ac:dyDescent="0.2">
      <c r="B1292" s="188" t="str">
        <f t="shared" si="62"/>
        <v/>
      </c>
      <c r="C1292" s="188" t="str">
        <f t="shared" si="63"/>
        <v/>
      </c>
      <c r="D1292" s="194" t="str">
        <f t="shared" si="61"/>
        <v/>
      </c>
    </row>
    <row r="1293" spans="2:4" x14ac:dyDescent="0.2">
      <c r="B1293" s="188" t="str">
        <f t="shared" si="62"/>
        <v/>
      </c>
      <c r="C1293" s="188" t="str">
        <f t="shared" si="63"/>
        <v/>
      </c>
      <c r="D1293" s="194" t="str">
        <f t="shared" si="61"/>
        <v/>
      </c>
    </row>
    <row r="1294" spans="2:4" x14ac:dyDescent="0.2">
      <c r="B1294" s="188" t="str">
        <f t="shared" si="62"/>
        <v/>
      </c>
      <c r="C1294" s="188" t="str">
        <f t="shared" si="63"/>
        <v/>
      </c>
      <c r="D1294" s="194" t="str">
        <f t="shared" si="61"/>
        <v/>
      </c>
    </row>
    <row r="1295" spans="2:4" x14ac:dyDescent="0.2">
      <c r="B1295" s="188" t="str">
        <f t="shared" si="62"/>
        <v/>
      </c>
      <c r="C1295" s="188" t="str">
        <f t="shared" si="63"/>
        <v/>
      </c>
      <c r="D1295" s="194" t="str">
        <f t="shared" si="61"/>
        <v/>
      </c>
    </row>
    <row r="1296" spans="2:4" x14ac:dyDescent="0.2">
      <c r="B1296" s="188" t="str">
        <f t="shared" si="62"/>
        <v/>
      </c>
      <c r="C1296" s="188" t="str">
        <f t="shared" si="63"/>
        <v/>
      </c>
      <c r="D1296" s="194" t="str">
        <f t="shared" si="61"/>
        <v/>
      </c>
    </row>
    <row r="1297" spans="2:4" x14ac:dyDescent="0.2">
      <c r="B1297" s="188" t="str">
        <f t="shared" si="62"/>
        <v/>
      </c>
      <c r="C1297" s="188" t="str">
        <f t="shared" si="63"/>
        <v/>
      </c>
      <c r="D1297" s="194" t="str">
        <f t="shared" si="61"/>
        <v/>
      </c>
    </row>
    <row r="1298" spans="2:4" x14ac:dyDescent="0.2">
      <c r="B1298" s="188" t="str">
        <f t="shared" si="62"/>
        <v/>
      </c>
      <c r="C1298" s="188" t="str">
        <f t="shared" si="63"/>
        <v/>
      </c>
      <c r="D1298" s="194" t="str">
        <f t="shared" si="61"/>
        <v/>
      </c>
    </row>
    <row r="1299" spans="2:4" x14ac:dyDescent="0.2">
      <c r="B1299" s="188" t="str">
        <f t="shared" si="62"/>
        <v/>
      </c>
      <c r="C1299" s="188" t="str">
        <f t="shared" si="63"/>
        <v/>
      </c>
      <c r="D1299" s="194" t="str">
        <f t="shared" si="61"/>
        <v/>
      </c>
    </row>
    <row r="1300" spans="2:4" x14ac:dyDescent="0.2">
      <c r="B1300" s="188" t="str">
        <f t="shared" si="62"/>
        <v/>
      </c>
      <c r="C1300" s="188" t="str">
        <f t="shared" si="63"/>
        <v/>
      </c>
      <c r="D1300" s="194" t="str">
        <f t="shared" si="61"/>
        <v/>
      </c>
    </row>
    <row r="1301" spans="2:4" x14ac:dyDescent="0.2">
      <c r="B1301" s="188" t="str">
        <f t="shared" si="62"/>
        <v/>
      </c>
      <c r="C1301" s="188" t="str">
        <f t="shared" si="63"/>
        <v/>
      </c>
      <c r="D1301" s="194" t="str">
        <f t="shared" si="61"/>
        <v/>
      </c>
    </row>
    <row r="1302" spans="2:4" x14ac:dyDescent="0.2">
      <c r="B1302" s="188" t="str">
        <f t="shared" si="62"/>
        <v/>
      </c>
      <c r="C1302" s="188" t="str">
        <f t="shared" si="63"/>
        <v/>
      </c>
      <c r="D1302" s="194" t="str">
        <f t="shared" si="61"/>
        <v/>
      </c>
    </row>
    <row r="1303" spans="2:4" x14ac:dyDescent="0.2">
      <c r="B1303" s="188" t="str">
        <f t="shared" si="62"/>
        <v/>
      </c>
      <c r="C1303" s="188" t="str">
        <f t="shared" si="63"/>
        <v/>
      </c>
      <c r="D1303" s="194" t="str">
        <f t="shared" si="61"/>
        <v/>
      </c>
    </row>
    <row r="1304" spans="2:4" x14ac:dyDescent="0.2">
      <c r="B1304" s="188" t="str">
        <f t="shared" si="62"/>
        <v/>
      </c>
      <c r="C1304" s="188" t="str">
        <f t="shared" si="63"/>
        <v/>
      </c>
      <c r="D1304" s="194" t="str">
        <f t="shared" si="61"/>
        <v/>
      </c>
    </row>
    <row r="1305" spans="2:4" x14ac:dyDescent="0.2">
      <c r="B1305" s="188" t="str">
        <f t="shared" si="62"/>
        <v/>
      </c>
      <c r="C1305" s="188" t="str">
        <f t="shared" si="63"/>
        <v/>
      </c>
      <c r="D1305" s="194" t="str">
        <f t="shared" si="61"/>
        <v/>
      </c>
    </row>
    <row r="1306" spans="2:4" x14ac:dyDescent="0.2">
      <c r="B1306" s="188" t="str">
        <f t="shared" si="62"/>
        <v/>
      </c>
      <c r="C1306" s="188" t="str">
        <f t="shared" si="63"/>
        <v/>
      </c>
      <c r="D1306" s="194" t="str">
        <f t="shared" si="61"/>
        <v/>
      </c>
    </row>
    <row r="1307" spans="2:4" x14ac:dyDescent="0.2">
      <c r="B1307" s="188" t="str">
        <f t="shared" si="62"/>
        <v/>
      </c>
      <c r="C1307" s="188" t="str">
        <f t="shared" si="63"/>
        <v/>
      </c>
      <c r="D1307" s="194" t="str">
        <f t="shared" si="61"/>
        <v/>
      </c>
    </row>
    <row r="1308" spans="2:4" x14ac:dyDescent="0.2">
      <c r="B1308" s="188" t="str">
        <f t="shared" si="62"/>
        <v/>
      </c>
      <c r="C1308" s="188" t="str">
        <f t="shared" si="63"/>
        <v/>
      </c>
      <c r="D1308" s="194" t="str">
        <f t="shared" si="61"/>
        <v/>
      </c>
    </row>
    <row r="1309" spans="2:4" x14ac:dyDescent="0.2">
      <c r="B1309" s="188" t="str">
        <f t="shared" si="62"/>
        <v/>
      </c>
      <c r="C1309" s="188" t="str">
        <f t="shared" si="63"/>
        <v/>
      </c>
      <c r="D1309" s="194" t="str">
        <f t="shared" si="61"/>
        <v/>
      </c>
    </row>
    <row r="1310" spans="2:4" x14ac:dyDescent="0.2">
      <c r="B1310" s="188" t="str">
        <f t="shared" si="62"/>
        <v/>
      </c>
      <c r="C1310" s="188" t="str">
        <f t="shared" si="63"/>
        <v/>
      </c>
      <c r="D1310" s="194" t="str">
        <f t="shared" si="61"/>
        <v/>
      </c>
    </row>
    <row r="1311" spans="2:4" x14ac:dyDescent="0.2">
      <c r="B1311" s="188" t="str">
        <f t="shared" si="62"/>
        <v/>
      </c>
      <c r="C1311" s="188" t="str">
        <f t="shared" si="63"/>
        <v/>
      </c>
      <c r="D1311" s="194" t="str">
        <f t="shared" si="61"/>
        <v/>
      </c>
    </row>
    <row r="1312" spans="2:4" x14ac:dyDescent="0.2">
      <c r="B1312" s="188" t="str">
        <f t="shared" si="62"/>
        <v/>
      </c>
      <c r="C1312" s="188" t="str">
        <f t="shared" si="63"/>
        <v/>
      </c>
      <c r="D1312" s="194" t="str">
        <f t="shared" si="61"/>
        <v/>
      </c>
    </row>
    <row r="1313" spans="2:4" x14ac:dyDescent="0.2">
      <c r="B1313" s="188" t="str">
        <f t="shared" si="62"/>
        <v/>
      </c>
      <c r="C1313" s="188" t="str">
        <f t="shared" si="63"/>
        <v/>
      </c>
      <c r="D1313" s="194" t="str">
        <f t="shared" si="61"/>
        <v/>
      </c>
    </row>
    <row r="1314" spans="2:4" x14ac:dyDescent="0.2">
      <c r="B1314" s="188" t="str">
        <f t="shared" si="62"/>
        <v/>
      </c>
      <c r="C1314" s="188" t="str">
        <f t="shared" si="63"/>
        <v/>
      </c>
      <c r="D1314" s="194" t="str">
        <f t="shared" si="61"/>
        <v/>
      </c>
    </row>
    <row r="1315" spans="2:4" x14ac:dyDescent="0.2">
      <c r="B1315" s="188" t="str">
        <f t="shared" si="62"/>
        <v/>
      </c>
      <c r="C1315" s="188" t="str">
        <f t="shared" si="63"/>
        <v/>
      </c>
      <c r="D1315" s="194" t="str">
        <f t="shared" si="61"/>
        <v/>
      </c>
    </row>
    <row r="1316" spans="2:4" x14ac:dyDescent="0.2">
      <c r="B1316" s="188" t="str">
        <f t="shared" si="62"/>
        <v/>
      </c>
      <c r="C1316" s="188" t="str">
        <f t="shared" si="63"/>
        <v/>
      </c>
      <c r="D1316" s="194" t="str">
        <f t="shared" si="61"/>
        <v/>
      </c>
    </row>
    <row r="1317" spans="2:4" x14ac:dyDescent="0.2">
      <c r="B1317" s="188" t="str">
        <f t="shared" si="62"/>
        <v/>
      </c>
      <c r="C1317" s="188" t="str">
        <f t="shared" si="63"/>
        <v/>
      </c>
      <c r="D1317" s="194" t="str">
        <f t="shared" si="61"/>
        <v/>
      </c>
    </row>
    <row r="1318" spans="2:4" x14ac:dyDescent="0.2">
      <c r="B1318" s="188" t="str">
        <f t="shared" si="62"/>
        <v/>
      </c>
      <c r="C1318" s="188" t="str">
        <f t="shared" si="63"/>
        <v/>
      </c>
      <c r="D1318" s="194" t="str">
        <f t="shared" si="61"/>
        <v/>
      </c>
    </row>
    <row r="1319" spans="2:4" x14ac:dyDescent="0.2">
      <c r="B1319" s="188" t="str">
        <f t="shared" si="62"/>
        <v/>
      </c>
      <c r="C1319" s="188" t="str">
        <f t="shared" si="63"/>
        <v/>
      </c>
      <c r="D1319" s="194" t="str">
        <f t="shared" si="61"/>
        <v/>
      </c>
    </row>
    <row r="1320" spans="2:4" x14ac:dyDescent="0.2">
      <c r="B1320" s="188" t="str">
        <f t="shared" si="62"/>
        <v/>
      </c>
      <c r="C1320" s="188" t="str">
        <f t="shared" si="63"/>
        <v/>
      </c>
      <c r="D1320" s="194" t="str">
        <f t="shared" si="61"/>
        <v/>
      </c>
    </row>
    <row r="1321" spans="2:4" x14ac:dyDescent="0.2">
      <c r="B1321" s="188" t="str">
        <f t="shared" si="62"/>
        <v/>
      </c>
      <c r="C1321" s="188" t="str">
        <f t="shared" si="63"/>
        <v/>
      </c>
      <c r="D1321" s="194" t="str">
        <f t="shared" si="61"/>
        <v/>
      </c>
    </row>
    <row r="1322" spans="2:4" x14ac:dyDescent="0.2">
      <c r="B1322" s="188" t="str">
        <f t="shared" si="62"/>
        <v/>
      </c>
      <c r="C1322" s="188" t="str">
        <f t="shared" si="63"/>
        <v/>
      </c>
      <c r="D1322" s="194" t="str">
        <f t="shared" si="61"/>
        <v/>
      </c>
    </row>
    <row r="1323" spans="2:4" x14ac:dyDescent="0.2">
      <c r="B1323" s="188" t="str">
        <f t="shared" si="62"/>
        <v/>
      </c>
      <c r="C1323" s="188" t="str">
        <f t="shared" si="63"/>
        <v/>
      </c>
      <c r="D1323" s="194" t="str">
        <f t="shared" si="61"/>
        <v/>
      </c>
    </row>
    <row r="1324" spans="2:4" x14ac:dyDescent="0.2">
      <c r="B1324" s="188" t="str">
        <f t="shared" si="62"/>
        <v/>
      </c>
      <c r="C1324" s="188" t="str">
        <f t="shared" si="63"/>
        <v/>
      </c>
      <c r="D1324" s="194" t="str">
        <f t="shared" si="61"/>
        <v/>
      </c>
    </row>
    <row r="1325" spans="2:4" x14ac:dyDescent="0.2">
      <c r="B1325" s="188" t="str">
        <f t="shared" si="62"/>
        <v/>
      </c>
      <c r="C1325" s="188" t="str">
        <f t="shared" si="63"/>
        <v/>
      </c>
      <c r="D1325" s="194" t="str">
        <f t="shared" si="61"/>
        <v/>
      </c>
    </row>
    <row r="1326" spans="2:4" x14ac:dyDescent="0.2">
      <c r="B1326" s="188" t="str">
        <f t="shared" si="62"/>
        <v/>
      </c>
      <c r="C1326" s="188" t="str">
        <f t="shared" si="63"/>
        <v/>
      </c>
      <c r="D1326" s="194" t="str">
        <f t="shared" si="61"/>
        <v/>
      </c>
    </row>
    <row r="1327" spans="2:4" x14ac:dyDescent="0.2">
      <c r="B1327" s="188" t="str">
        <f t="shared" si="62"/>
        <v/>
      </c>
      <c r="C1327" s="188" t="str">
        <f t="shared" si="63"/>
        <v/>
      </c>
      <c r="D1327" s="194" t="str">
        <f t="shared" si="61"/>
        <v/>
      </c>
    </row>
    <row r="1328" spans="2:4" x14ac:dyDescent="0.2">
      <c r="B1328" s="188" t="str">
        <f t="shared" si="62"/>
        <v/>
      </c>
      <c r="C1328" s="188" t="str">
        <f t="shared" si="63"/>
        <v/>
      </c>
      <c r="D1328" s="194" t="str">
        <f t="shared" si="61"/>
        <v/>
      </c>
    </row>
    <row r="1329" spans="2:4" x14ac:dyDescent="0.2">
      <c r="B1329" s="188" t="str">
        <f t="shared" si="62"/>
        <v/>
      </c>
      <c r="C1329" s="188" t="str">
        <f t="shared" si="63"/>
        <v/>
      </c>
      <c r="D1329" s="194" t="str">
        <f t="shared" si="61"/>
        <v/>
      </c>
    </row>
    <row r="1330" spans="2:4" x14ac:dyDescent="0.2">
      <c r="B1330" s="188" t="str">
        <f t="shared" si="62"/>
        <v/>
      </c>
      <c r="C1330" s="188" t="str">
        <f t="shared" si="63"/>
        <v/>
      </c>
      <c r="D1330" s="194" t="str">
        <f t="shared" si="61"/>
        <v/>
      </c>
    </row>
    <row r="1331" spans="2:4" x14ac:dyDescent="0.2">
      <c r="B1331" s="188" t="str">
        <f t="shared" si="62"/>
        <v/>
      </c>
      <c r="C1331" s="188" t="str">
        <f t="shared" si="63"/>
        <v/>
      </c>
      <c r="D1331" s="194" t="str">
        <f t="shared" si="61"/>
        <v/>
      </c>
    </row>
    <row r="1332" spans="2:4" x14ac:dyDescent="0.2">
      <c r="B1332" s="188" t="str">
        <f t="shared" si="62"/>
        <v/>
      </c>
      <c r="C1332" s="188" t="str">
        <f t="shared" si="63"/>
        <v/>
      </c>
      <c r="D1332" s="194" t="str">
        <f t="shared" si="61"/>
        <v/>
      </c>
    </row>
    <row r="1333" spans="2:4" x14ac:dyDescent="0.2">
      <c r="B1333" s="188" t="str">
        <f t="shared" si="62"/>
        <v/>
      </c>
      <c r="C1333" s="188" t="str">
        <f t="shared" si="63"/>
        <v/>
      </c>
      <c r="D1333" s="194" t="str">
        <f t="shared" si="61"/>
        <v/>
      </c>
    </row>
    <row r="1334" spans="2:4" x14ac:dyDescent="0.2">
      <c r="B1334" s="188" t="str">
        <f t="shared" si="62"/>
        <v/>
      </c>
      <c r="C1334" s="188" t="str">
        <f t="shared" si="63"/>
        <v/>
      </c>
      <c r="D1334" s="194" t="str">
        <f t="shared" si="61"/>
        <v/>
      </c>
    </row>
    <row r="1335" spans="2:4" x14ac:dyDescent="0.2">
      <c r="B1335" s="188" t="str">
        <f t="shared" si="62"/>
        <v/>
      </c>
      <c r="C1335" s="188" t="str">
        <f t="shared" si="63"/>
        <v/>
      </c>
      <c r="D1335" s="194" t="str">
        <f t="shared" si="61"/>
        <v/>
      </c>
    </row>
    <row r="1336" spans="2:4" x14ac:dyDescent="0.2">
      <c r="B1336" s="188" t="str">
        <f t="shared" si="62"/>
        <v/>
      </c>
      <c r="C1336" s="188" t="str">
        <f t="shared" si="63"/>
        <v/>
      </c>
      <c r="D1336" s="194" t="str">
        <f t="shared" si="61"/>
        <v/>
      </c>
    </row>
    <row r="1337" spans="2:4" x14ac:dyDescent="0.2">
      <c r="B1337" s="188" t="str">
        <f t="shared" si="62"/>
        <v/>
      </c>
      <c r="C1337" s="188" t="str">
        <f t="shared" si="63"/>
        <v/>
      </c>
      <c r="D1337" s="194" t="str">
        <f t="shared" si="61"/>
        <v/>
      </c>
    </row>
    <row r="1338" spans="2:4" x14ac:dyDescent="0.2">
      <c r="B1338" s="188" t="str">
        <f t="shared" si="62"/>
        <v/>
      </c>
      <c r="C1338" s="188" t="str">
        <f t="shared" si="63"/>
        <v/>
      </c>
      <c r="D1338" s="194" t="str">
        <f t="shared" si="61"/>
        <v/>
      </c>
    </row>
    <row r="1339" spans="2:4" x14ac:dyDescent="0.2">
      <c r="B1339" s="188" t="str">
        <f t="shared" si="62"/>
        <v/>
      </c>
      <c r="C1339" s="188" t="str">
        <f t="shared" si="63"/>
        <v/>
      </c>
      <c r="D1339" s="194" t="str">
        <f t="shared" si="61"/>
        <v/>
      </c>
    </row>
    <row r="1340" spans="2:4" x14ac:dyDescent="0.2">
      <c r="B1340" s="188" t="str">
        <f t="shared" si="62"/>
        <v/>
      </c>
      <c r="C1340" s="188" t="str">
        <f t="shared" si="63"/>
        <v/>
      </c>
      <c r="D1340" s="194" t="str">
        <f t="shared" si="61"/>
        <v/>
      </c>
    </row>
    <row r="1341" spans="2:4" x14ac:dyDescent="0.2">
      <c r="B1341" s="188" t="str">
        <f t="shared" si="62"/>
        <v/>
      </c>
      <c r="C1341" s="188" t="str">
        <f t="shared" si="63"/>
        <v/>
      </c>
      <c r="D1341" s="194" t="str">
        <f t="shared" si="61"/>
        <v/>
      </c>
    </row>
    <row r="1342" spans="2:4" x14ac:dyDescent="0.2">
      <c r="B1342" s="188" t="str">
        <f t="shared" si="62"/>
        <v/>
      </c>
      <c r="C1342" s="188" t="str">
        <f t="shared" si="63"/>
        <v/>
      </c>
      <c r="D1342" s="194" t="str">
        <f t="shared" si="61"/>
        <v/>
      </c>
    </row>
    <row r="1343" spans="2:4" x14ac:dyDescent="0.2">
      <c r="B1343" s="188" t="str">
        <f t="shared" si="62"/>
        <v/>
      </c>
      <c r="C1343" s="188" t="str">
        <f t="shared" si="63"/>
        <v/>
      </c>
      <c r="D1343" s="194" t="str">
        <f t="shared" si="61"/>
        <v/>
      </c>
    </row>
    <row r="1344" spans="2:4" x14ac:dyDescent="0.2">
      <c r="B1344" s="188" t="str">
        <f t="shared" si="62"/>
        <v/>
      </c>
      <c r="C1344" s="188" t="str">
        <f t="shared" si="63"/>
        <v/>
      </c>
      <c r="D1344" s="194" t="str">
        <f t="shared" si="61"/>
        <v/>
      </c>
    </row>
    <row r="1345" spans="2:4" x14ac:dyDescent="0.2">
      <c r="B1345" s="188" t="str">
        <f t="shared" si="62"/>
        <v/>
      </c>
      <c r="C1345" s="188" t="str">
        <f t="shared" si="63"/>
        <v/>
      </c>
      <c r="D1345" s="194" t="str">
        <f t="shared" si="61"/>
        <v/>
      </c>
    </row>
    <row r="1346" spans="2:4" x14ac:dyDescent="0.2">
      <c r="B1346" s="188" t="str">
        <f t="shared" si="62"/>
        <v/>
      </c>
      <c r="C1346" s="188" t="str">
        <f t="shared" si="63"/>
        <v/>
      </c>
      <c r="D1346" s="194" t="str">
        <f t="shared" si="61"/>
        <v/>
      </c>
    </row>
    <row r="1347" spans="2:4" x14ac:dyDescent="0.2">
      <c r="B1347" s="188" t="str">
        <f t="shared" si="62"/>
        <v/>
      </c>
      <c r="C1347" s="188" t="str">
        <f t="shared" si="63"/>
        <v/>
      </c>
      <c r="D1347" s="194" t="str">
        <f t="shared" si="61"/>
        <v/>
      </c>
    </row>
    <row r="1348" spans="2:4" x14ac:dyDescent="0.2">
      <c r="B1348" s="188" t="str">
        <f t="shared" si="62"/>
        <v/>
      </c>
      <c r="C1348" s="188" t="str">
        <f t="shared" si="63"/>
        <v/>
      </c>
      <c r="D1348" s="194" t="str">
        <f t="shared" ref="D1348:D1411" si="64">IF(E1348="","",IF(MID(E1348,1,1)="A",MID(E1348,FIND(" ",E1348,1)+3,2),MID(E1348,FIND(" ",E1348,1)+8,2)))</f>
        <v/>
      </c>
    </row>
    <row r="1349" spans="2:4" x14ac:dyDescent="0.2">
      <c r="B1349" s="188" t="str">
        <f t="shared" si="62"/>
        <v/>
      </c>
      <c r="C1349" s="188" t="str">
        <f t="shared" si="63"/>
        <v/>
      </c>
      <c r="D1349" s="194" t="str">
        <f t="shared" si="64"/>
        <v/>
      </c>
    </row>
    <row r="1350" spans="2:4" x14ac:dyDescent="0.2">
      <c r="B1350" s="188" t="str">
        <f t="shared" ref="B1350:B1413" si="65">IF(E1350="","",IF(MID(E1350,1,5)="AAXX ","SYNOP",MID(E1350,1,5)))</f>
        <v/>
      </c>
      <c r="C1350" s="188" t="str">
        <f t="shared" ref="C1350:C1413" si="66">IF(E1350="","",IF(MID(E1350,1,1)="A",MID(E1350,FIND(" ",E1350,1),3),MID(E1350,FIND(" ",E1350,1)+5,3)))</f>
        <v/>
      </c>
      <c r="D1350" s="194" t="str">
        <f t="shared" si="64"/>
        <v/>
      </c>
    </row>
    <row r="1351" spans="2:4" x14ac:dyDescent="0.2">
      <c r="B1351" s="188" t="str">
        <f t="shared" si="65"/>
        <v/>
      </c>
      <c r="C1351" s="188" t="str">
        <f t="shared" si="66"/>
        <v/>
      </c>
      <c r="D1351" s="194" t="str">
        <f t="shared" si="64"/>
        <v/>
      </c>
    </row>
    <row r="1352" spans="2:4" x14ac:dyDescent="0.2">
      <c r="B1352" s="188" t="str">
        <f t="shared" si="65"/>
        <v/>
      </c>
      <c r="C1352" s="188" t="str">
        <f t="shared" si="66"/>
        <v/>
      </c>
      <c r="D1352" s="194" t="str">
        <f t="shared" si="64"/>
        <v/>
      </c>
    </row>
    <row r="1353" spans="2:4" x14ac:dyDescent="0.2">
      <c r="B1353" s="188" t="str">
        <f t="shared" si="65"/>
        <v/>
      </c>
      <c r="C1353" s="188" t="str">
        <f t="shared" si="66"/>
        <v/>
      </c>
      <c r="D1353" s="194" t="str">
        <f t="shared" si="64"/>
        <v/>
      </c>
    </row>
    <row r="1354" spans="2:4" x14ac:dyDescent="0.2">
      <c r="B1354" s="188" t="str">
        <f t="shared" si="65"/>
        <v/>
      </c>
      <c r="C1354" s="188" t="str">
        <f t="shared" si="66"/>
        <v/>
      </c>
      <c r="D1354" s="194" t="str">
        <f t="shared" si="64"/>
        <v/>
      </c>
    </row>
    <row r="1355" spans="2:4" x14ac:dyDescent="0.2">
      <c r="B1355" s="188" t="str">
        <f t="shared" si="65"/>
        <v/>
      </c>
      <c r="C1355" s="188" t="str">
        <f t="shared" si="66"/>
        <v/>
      </c>
      <c r="D1355" s="194" t="str">
        <f t="shared" si="64"/>
        <v/>
      </c>
    </row>
    <row r="1356" spans="2:4" x14ac:dyDescent="0.2">
      <c r="B1356" s="188" t="str">
        <f t="shared" si="65"/>
        <v/>
      </c>
      <c r="C1356" s="188" t="str">
        <f t="shared" si="66"/>
        <v/>
      </c>
      <c r="D1356" s="194" t="str">
        <f t="shared" si="64"/>
        <v/>
      </c>
    </row>
    <row r="1357" spans="2:4" x14ac:dyDescent="0.2">
      <c r="B1357" s="188" t="str">
        <f t="shared" si="65"/>
        <v/>
      </c>
      <c r="C1357" s="188" t="str">
        <f t="shared" si="66"/>
        <v/>
      </c>
      <c r="D1357" s="194" t="str">
        <f t="shared" si="64"/>
        <v/>
      </c>
    </row>
    <row r="1358" spans="2:4" x14ac:dyDescent="0.2">
      <c r="B1358" s="188" t="str">
        <f t="shared" si="65"/>
        <v/>
      </c>
      <c r="C1358" s="188" t="str">
        <f t="shared" si="66"/>
        <v/>
      </c>
      <c r="D1358" s="194" t="str">
        <f t="shared" si="64"/>
        <v/>
      </c>
    </row>
    <row r="1359" spans="2:4" x14ac:dyDescent="0.2">
      <c r="B1359" s="188" t="str">
        <f t="shared" si="65"/>
        <v/>
      </c>
      <c r="C1359" s="188" t="str">
        <f t="shared" si="66"/>
        <v/>
      </c>
      <c r="D1359" s="194" t="str">
        <f t="shared" si="64"/>
        <v/>
      </c>
    </row>
    <row r="1360" spans="2:4" x14ac:dyDescent="0.2">
      <c r="B1360" s="188" t="str">
        <f t="shared" si="65"/>
        <v/>
      </c>
      <c r="C1360" s="188" t="str">
        <f t="shared" si="66"/>
        <v/>
      </c>
      <c r="D1360" s="194" t="str">
        <f t="shared" si="64"/>
        <v/>
      </c>
    </row>
    <row r="1361" spans="2:4" x14ac:dyDescent="0.2">
      <c r="B1361" s="188" t="str">
        <f t="shared" si="65"/>
        <v/>
      </c>
      <c r="C1361" s="188" t="str">
        <f t="shared" si="66"/>
        <v/>
      </c>
      <c r="D1361" s="194" t="str">
        <f t="shared" si="64"/>
        <v/>
      </c>
    </row>
    <row r="1362" spans="2:4" x14ac:dyDescent="0.2">
      <c r="B1362" s="188" t="str">
        <f t="shared" si="65"/>
        <v/>
      </c>
      <c r="C1362" s="188" t="str">
        <f t="shared" si="66"/>
        <v/>
      </c>
      <c r="D1362" s="194" t="str">
        <f t="shared" si="64"/>
        <v/>
      </c>
    </row>
    <row r="1363" spans="2:4" x14ac:dyDescent="0.2">
      <c r="B1363" s="188" t="str">
        <f t="shared" si="65"/>
        <v/>
      </c>
      <c r="C1363" s="188" t="str">
        <f t="shared" si="66"/>
        <v/>
      </c>
      <c r="D1363" s="194" t="str">
        <f t="shared" si="64"/>
        <v/>
      </c>
    </row>
    <row r="1364" spans="2:4" x14ac:dyDescent="0.2">
      <c r="B1364" s="188" t="str">
        <f t="shared" si="65"/>
        <v/>
      </c>
      <c r="C1364" s="188" t="str">
        <f t="shared" si="66"/>
        <v/>
      </c>
      <c r="D1364" s="194" t="str">
        <f t="shared" si="64"/>
        <v/>
      </c>
    </row>
    <row r="1365" spans="2:4" x14ac:dyDescent="0.2">
      <c r="B1365" s="188" t="str">
        <f t="shared" si="65"/>
        <v/>
      </c>
      <c r="C1365" s="188" t="str">
        <f t="shared" si="66"/>
        <v/>
      </c>
      <c r="D1365" s="194" t="str">
        <f t="shared" si="64"/>
        <v/>
      </c>
    </row>
    <row r="1366" spans="2:4" x14ac:dyDescent="0.2">
      <c r="B1366" s="188" t="str">
        <f t="shared" si="65"/>
        <v/>
      </c>
      <c r="C1366" s="188" t="str">
        <f t="shared" si="66"/>
        <v/>
      </c>
      <c r="D1366" s="194" t="str">
        <f t="shared" si="64"/>
        <v/>
      </c>
    </row>
    <row r="1367" spans="2:4" x14ac:dyDescent="0.2">
      <c r="B1367" s="188" t="str">
        <f t="shared" si="65"/>
        <v/>
      </c>
      <c r="C1367" s="188" t="str">
        <f t="shared" si="66"/>
        <v/>
      </c>
      <c r="D1367" s="194" t="str">
        <f t="shared" si="64"/>
        <v/>
      </c>
    </row>
    <row r="1368" spans="2:4" x14ac:dyDescent="0.2">
      <c r="B1368" s="188" t="str">
        <f t="shared" si="65"/>
        <v/>
      </c>
      <c r="C1368" s="188" t="str">
        <f t="shared" si="66"/>
        <v/>
      </c>
      <c r="D1368" s="194" t="str">
        <f t="shared" si="64"/>
        <v/>
      </c>
    </row>
    <row r="1369" spans="2:4" x14ac:dyDescent="0.2">
      <c r="B1369" s="188" t="str">
        <f t="shared" si="65"/>
        <v/>
      </c>
      <c r="C1369" s="188" t="str">
        <f t="shared" si="66"/>
        <v/>
      </c>
      <c r="D1369" s="194" t="str">
        <f t="shared" si="64"/>
        <v/>
      </c>
    </row>
    <row r="1370" spans="2:4" x14ac:dyDescent="0.2">
      <c r="B1370" s="188" t="str">
        <f t="shared" si="65"/>
        <v/>
      </c>
      <c r="C1370" s="188" t="str">
        <f t="shared" si="66"/>
        <v/>
      </c>
      <c r="D1370" s="194" t="str">
        <f t="shared" si="64"/>
        <v/>
      </c>
    </row>
    <row r="1371" spans="2:4" x14ac:dyDescent="0.2">
      <c r="B1371" s="188" t="str">
        <f t="shared" si="65"/>
        <v/>
      </c>
      <c r="C1371" s="188" t="str">
        <f t="shared" si="66"/>
        <v/>
      </c>
      <c r="D1371" s="194" t="str">
        <f t="shared" si="64"/>
        <v/>
      </c>
    </row>
    <row r="1372" spans="2:4" x14ac:dyDescent="0.2">
      <c r="B1372" s="188" t="str">
        <f t="shared" si="65"/>
        <v/>
      </c>
      <c r="C1372" s="188" t="str">
        <f t="shared" si="66"/>
        <v/>
      </c>
      <c r="D1372" s="194" t="str">
        <f t="shared" si="64"/>
        <v/>
      </c>
    </row>
    <row r="1373" spans="2:4" x14ac:dyDescent="0.2">
      <c r="B1373" s="188" t="str">
        <f t="shared" si="65"/>
        <v/>
      </c>
      <c r="C1373" s="188" t="str">
        <f t="shared" si="66"/>
        <v/>
      </c>
      <c r="D1373" s="194" t="str">
        <f t="shared" si="64"/>
        <v/>
      </c>
    </row>
    <row r="1374" spans="2:4" x14ac:dyDescent="0.2">
      <c r="B1374" s="188" t="str">
        <f t="shared" si="65"/>
        <v/>
      </c>
      <c r="C1374" s="188" t="str">
        <f t="shared" si="66"/>
        <v/>
      </c>
      <c r="D1374" s="194" t="str">
        <f t="shared" si="64"/>
        <v/>
      </c>
    </row>
    <row r="1375" spans="2:4" x14ac:dyDescent="0.2">
      <c r="B1375" s="188" t="str">
        <f t="shared" si="65"/>
        <v/>
      </c>
      <c r="C1375" s="188" t="str">
        <f t="shared" si="66"/>
        <v/>
      </c>
      <c r="D1375" s="194" t="str">
        <f t="shared" si="64"/>
        <v/>
      </c>
    </row>
    <row r="1376" spans="2:4" x14ac:dyDescent="0.2">
      <c r="B1376" s="188" t="str">
        <f t="shared" si="65"/>
        <v/>
      </c>
      <c r="C1376" s="188" t="str">
        <f t="shared" si="66"/>
        <v/>
      </c>
      <c r="D1376" s="194" t="str">
        <f t="shared" si="64"/>
        <v/>
      </c>
    </row>
    <row r="1377" spans="2:4" x14ac:dyDescent="0.2">
      <c r="B1377" s="188" t="str">
        <f t="shared" si="65"/>
        <v/>
      </c>
      <c r="C1377" s="188" t="str">
        <f t="shared" si="66"/>
        <v/>
      </c>
      <c r="D1377" s="194" t="str">
        <f t="shared" si="64"/>
        <v/>
      </c>
    </row>
    <row r="1378" spans="2:4" x14ac:dyDescent="0.2">
      <c r="B1378" s="188" t="str">
        <f t="shared" si="65"/>
        <v/>
      </c>
      <c r="C1378" s="188" t="str">
        <f t="shared" si="66"/>
        <v/>
      </c>
      <c r="D1378" s="194" t="str">
        <f t="shared" si="64"/>
        <v/>
      </c>
    </row>
    <row r="1379" spans="2:4" x14ac:dyDescent="0.2">
      <c r="B1379" s="188" t="str">
        <f t="shared" si="65"/>
        <v/>
      </c>
      <c r="C1379" s="188" t="str">
        <f t="shared" si="66"/>
        <v/>
      </c>
      <c r="D1379" s="194" t="str">
        <f t="shared" si="64"/>
        <v/>
      </c>
    </row>
    <row r="1380" spans="2:4" x14ac:dyDescent="0.2">
      <c r="B1380" s="188" t="str">
        <f t="shared" si="65"/>
        <v/>
      </c>
      <c r="C1380" s="188" t="str">
        <f t="shared" si="66"/>
        <v/>
      </c>
      <c r="D1380" s="194" t="str">
        <f t="shared" si="64"/>
        <v/>
      </c>
    </row>
    <row r="1381" spans="2:4" x14ac:dyDescent="0.2">
      <c r="B1381" s="188" t="str">
        <f t="shared" si="65"/>
        <v/>
      </c>
      <c r="C1381" s="188" t="str">
        <f t="shared" si="66"/>
        <v/>
      </c>
      <c r="D1381" s="194" t="str">
        <f t="shared" si="64"/>
        <v/>
      </c>
    </row>
    <row r="1382" spans="2:4" x14ac:dyDescent="0.2">
      <c r="B1382" s="188" t="str">
        <f t="shared" si="65"/>
        <v/>
      </c>
      <c r="C1382" s="188" t="str">
        <f t="shared" si="66"/>
        <v/>
      </c>
      <c r="D1382" s="194" t="str">
        <f t="shared" si="64"/>
        <v/>
      </c>
    </row>
    <row r="1383" spans="2:4" x14ac:dyDescent="0.2">
      <c r="B1383" s="188" t="str">
        <f t="shared" si="65"/>
        <v/>
      </c>
      <c r="C1383" s="188" t="str">
        <f t="shared" si="66"/>
        <v/>
      </c>
      <c r="D1383" s="194" t="str">
        <f t="shared" si="64"/>
        <v/>
      </c>
    </row>
    <row r="1384" spans="2:4" x14ac:dyDescent="0.2">
      <c r="B1384" s="188" t="str">
        <f t="shared" si="65"/>
        <v/>
      </c>
      <c r="C1384" s="188" t="str">
        <f t="shared" si="66"/>
        <v/>
      </c>
      <c r="D1384" s="194" t="str">
        <f t="shared" si="64"/>
        <v/>
      </c>
    </row>
    <row r="1385" spans="2:4" x14ac:dyDescent="0.2">
      <c r="B1385" s="188" t="str">
        <f t="shared" si="65"/>
        <v/>
      </c>
      <c r="C1385" s="188" t="str">
        <f t="shared" si="66"/>
        <v/>
      </c>
      <c r="D1385" s="194" t="str">
        <f t="shared" si="64"/>
        <v/>
      </c>
    </row>
    <row r="1386" spans="2:4" x14ac:dyDescent="0.2">
      <c r="B1386" s="188" t="str">
        <f t="shared" si="65"/>
        <v/>
      </c>
      <c r="C1386" s="188" t="str">
        <f t="shared" si="66"/>
        <v/>
      </c>
      <c r="D1386" s="194" t="str">
        <f t="shared" si="64"/>
        <v/>
      </c>
    </row>
    <row r="1387" spans="2:4" x14ac:dyDescent="0.2">
      <c r="B1387" s="188" t="str">
        <f t="shared" si="65"/>
        <v/>
      </c>
      <c r="C1387" s="188" t="str">
        <f t="shared" si="66"/>
        <v/>
      </c>
      <c r="D1387" s="194" t="str">
        <f t="shared" si="64"/>
        <v/>
      </c>
    </row>
    <row r="1388" spans="2:4" x14ac:dyDescent="0.2">
      <c r="B1388" s="188" t="str">
        <f t="shared" si="65"/>
        <v/>
      </c>
      <c r="C1388" s="188" t="str">
        <f t="shared" si="66"/>
        <v/>
      </c>
      <c r="D1388" s="194" t="str">
        <f t="shared" si="64"/>
        <v/>
      </c>
    </row>
    <row r="1389" spans="2:4" x14ac:dyDescent="0.2">
      <c r="B1389" s="188" t="str">
        <f t="shared" si="65"/>
        <v/>
      </c>
      <c r="C1389" s="188" t="str">
        <f t="shared" si="66"/>
        <v/>
      </c>
      <c r="D1389" s="194" t="str">
        <f t="shared" si="64"/>
        <v/>
      </c>
    </row>
    <row r="1390" spans="2:4" x14ac:dyDescent="0.2">
      <c r="B1390" s="188" t="str">
        <f t="shared" si="65"/>
        <v/>
      </c>
      <c r="C1390" s="188" t="str">
        <f t="shared" si="66"/>
        <v/>
      </c>
      <c r="D1390" s="194" t="str">
        <f t="shared" si="64"/>
        <v/>
      </c>
    </row>
    <row r="1391" spans="2:4" x14ac:dyDescent="0.2">
      <c r="B1391" s="188" t="str">
        <f t="shared" si="65"/>
        <v/>
      </c>
      <c r="C1391" s="188" t="str">
        <f t="shared" si="66"/>
        <v/>
      </c>
      <c r="D1391" s="194" t="str">
        <f t="shared" si="64"/>
        <v/>
      </c>
    </row>
    <row r="1392" spans="2:4" x14ac:dyDescent="0.2">
      <c r="B1392" s="188" t="str">
        <f t="shared" si="65"/>
        <v/>
      </c>
      <c r="C1392" s="188" t="str">
        <f t="shared" si="66"/>
        <v/>
      </c>
      <c r="D1392" s="194" t="str">
        <f t="shared" si="64"/>
        <v/>
      </c>
    </row>
    <row r="1393" spans="2:4" x14ac:dyDescent="0.2">
      <c r="B1393" s="188" t="str">
        <f t="shared" si="65"/>
        <v/>
      </c>
      <c r="C1393" s="188" t="str">
        <f t="shared" si="66"/>
        <v/>
      </c>
      <c r="D1393" s="194" t="str">
        <f t="shared" si="64"/>
        <v/>
      </c>
    </row>
    <row r="1394" spans="2:4" x14ac:dyDescent="0.2">
      <c r="B1394" s="188" t="str">
        <f t="shared" si="65"/>
        <v/>
      </c>
      <c r="C1394" s="188" t="str">
        <f t="shared" si="66"/>
        <v/>
      </c>
      <c r="D1394" s="194" t="str">
        <f t="shared" si="64"/>
        <v/>
      </c>
    </row>
    <row r="1395" spans="2:4" x14ac:dyDescent="0.2">
      <c r="B1395" s="188" t="str">
        <f t="shared" si="65"/>
        <v/>
      </c>
      <c r="C1395" s="188" t="str">
        <f t="shared" si="66"/>
        <v/>
      </c>
      <c r="D1395" s="194" t="str">
        <f t="shared" si="64"/>
        <v/>
      </c>
    </row>
    <row r="1396" spans="2:4" x14ac:dyDescent="0.2">
      <c r="B1396" s="188" t="str">
        <f t="shared" si="65"/>
        <v/>
      </c>
      <c r="C1396" s="188" t="str">
        <f t="shared" si="66"/>
        <v/>
      </c>
      <c r="D1396" s="194" t="str">
        <f t="shared" si="64"/>
        <v/>
      </c>
    </row>
    <row r="1397" spans="2:4" x14ac:dyDescent="0.2">
      <c r="B1397" s="188" t="str">
        <f t="shared" si="65"/>
        <v/>
      </c>
      <c r="C1397" s="188" t="str">
        <f t="shared" si="66"/>
        <v/>
      </c>
      <c r="D1397" s="194" t="str">
        <f t="shared" si="64"/>
        <v/>
      </c>
    </row>
    <row r="1398" spans="2:4" x14ac:dyDescent="0.2">
      <c r="B1398" s="188" t="str">
        <f t="shared" si="65"/>
        <v/>
      </c>
      <c r="C1398" s="188" t="str">
        <f t="shared" si="66"/>
        <v/>
      </c>
      <c r="D1398" s="194" t="str">
        <f t="shared" si="64"/>
        <v/>
      </c>
    </row>
    <row r="1399" spans="2:4" x14ac:dyDescent="0.2">
      <c r="B1399" s="188" t="str">
        <f t="shared" si="65"/>
        <v/>
      </c>
      <c r="C1399" s="188" t="str">
        <f t="shared" si="66"/>
        <v/>
      </c>
      <c r="D1399" s="194" t="str">
        <f t="shared" si="64"/>
        <v/>
      </c>
    </row>
    <row r="1400" spans="2:4" x14ac:dyDescent="0.2">
      <c r="B1400" s="188" t="str">
        <f t="shared" si="65"/>
        <v/>
      </c>
      <c r="C1400" s="188" t="str">
        <f t="shared" si="66"/>
        <v/>
      </c>
      <c r="D1400" s="194" t="str">
        <f t="shared" si="64"/>
        <v/>
      </c>
    </row>
    <row r="1401" spans="2:4" x14ac:dyDescent="0.2">
      <c r="B1401" s="188" t="str">
        <f t="shared" si="65"/>
        <v/>
      </c>
      <c r="C1401" s="188" t="str">
        <f t="shared" si="66"/>
        <v/>
      </c>
      <c r="D1401" s="194" t="str">
        <f t="shared" si="64"/>
        <v/>
      </c>
    </row>
    <row r="1402" spans="2:4" x14ac:dyDescent="0.2">
      <c r="B1402" s="188" t="str">
        <f t="shared" si="65"/>
        <v/>
      </c>
      <c r="C1402" s="188" t="str">
        <f t="shared" si="66"/>
        <v/>
      </c>
      <c r="D1402" s="194" t="str">
        <f t="shared" si="64"/>
        <v/>
      </c>
    </row>
    <row r="1403" spans="2:4" x14ac:dyDescent="0.2">
      <c r="B1403" s="188" t="str">
        <f t="shared" si="65"/>
        <v/>
      </c>
      <c r="C1403" s="188" t="str">
        <f t="shared" si="66"/>
        <v/>
      </c>
      <c r="D1403" s="194" t="str">
        <f t="shared" si="64"/>
        <v/>
      </c>
    </row>
    <row r="1404" spans="2:4" x14ac:dyDescent="0.2">
      <c r="B1404" s="188" t="str">
        <f t="shared" si="65"/>
        <v/>
      </c>
      <c r="C1404" s="188" t="str">
        <f t="shared" si="66"/>
        <v/>
      </c>
      <c r="D1404" s="194" t="str">
        <f t="shared" si="64"/>
        <v/>
      </c>
    </row>
    <row r="1405" spans="2:4" x14ac:dyDescent="0.2">
      <c r="B1405" s="188" t="str">
        <f t="shared" si="65"/>
        <v/>
      </c>
      <c r="C1405" s="188" t="str">
        <f t="shared" si="66"/>
        <v/>
      </c>
      <c r="D1405" s="194" t="str">
        <f t="shared" si="64"/>
        <v/>
      </c>
    </row>
    <row r="1406" spans="2:4" x14ac:dyDescent="0.2">
      <c r="B1406" s="188" t="str">
        <f t="shared" si="65"/>
        <v/>
      </c>
      <c r="C1406" s="188" t="str">
        <f t="shared" si="66"/>
        <v/>
      </c>
      <c r="D1406" s="194" t="str">
        <f t="shared" si="64"/>
        <v/>
      </c>
    </row>
    <row r="1407" spans="2:4" x14ac:dyDescent="0.2">
      <c r="B1407" s="188" t="str">
        <f t="shared" si="65"/>
        <v/>
      </c>
      <c r="C1407" s="188" t="str">
        <f t="shared" si="66"/>
        <v/>
      </c>
      <c r="D1407" s="194" t="str">
        <f t="shared" si="64"/>
        <v/>
      </c>
    </row>
    <row r="1408" spans="2:4" x14ac:dyDescent="0.2">
      <c r="B1408" s="188" t="str">
        <f t="shared" si="65"/>
        <v/>
      </c>
      <c r="C1408" s="188" t="str">
        <f t="shared" si="66"/>
        <v/>
      </c>
      <c r="D1408" s="194" t="str">
        <f t="shared" si="64"/>
        <v/>
      </c>
    </row>
    <row r="1409" spans="2:4" x14ac:dyDescent="0.2">
      <c r="B1409" s="188" t="str">
        <f t="shared" si="65"/>
        <v/>
      </c>
      <c r="C1409" s="188" t="str">
        <f t="shared" si="66"/>
        <v/>
      </c>
      <c r="D1409" s="194" t="str">
        <f t="shared" si="64"/>
        <v/>
      </c>
    </row>
    <row r="1410" spans="2:4" x14ac:dyDescent="0.2">
      <c r="B1410" s="188" t="str">
        <f t="shared" si="65"/>
        <v/>
      </c>
      <c r="C1410" s="188" t="str">
        <f t="shared" si="66"/>
        <v/>
      </c>
      <c r="D1410" s="194" t="str">
        <f t="shared" si="64"/>
        <v/>
      </c>
    </row>
    <row r="1411" spans="2:4" x14ac:dyDescent="0.2">
      <c r="B1411" s="188" t="str">
        <f t="shared" si="65"/>
        <v/>
      </c>
      <c r="C1411" s="188" t="str">
        <f t="shared" si="66"/>
        <v/>
      </c>
      <c r="D1411" s="194" t="str">
        <f t="shared" si="64"/>
        <v/>
      </c>
    </row>
    <row r="1412" spans="2:4" x14ac:dyDescent="0.2">
      <c r="B1412" s="188" t="str">
        <f t="shared" si="65"/>
        <v/>
      </c>
      <c r="C1412" s="188" t="str">
        <f t="shared" si="66"/>
        <v/>
      </c>
      <c r="D1412" s="194" t="str">
        <f t="shared" ref="D1412:D1475" si="67">IF(E1412="","",IF(MID(E1412,1,1)="A",MID(E1412,FIND(" ",E1412,1)+3,2),MID(E1412,FIND(" ",E1412,1)+8,2)))</f>
        <v/>
      </c>
    </row>
    <row r="1413" spans="2:4" x14ac:dyDescent="0.2">
      <c r="B1413" s="188" t="str">
        <f t="shared" si="65"/>
        <v/>
      </c>
      <c r="C1413" s="188" t="str">
        <f t="shared" si="66"/>
        <v/>
      </c>
      <c r="D1413" s="194" t="str">
        <f t="shared" si="67"/>
        <v/>
      </c>
    </row>
    <row r="1414" spans="2:4" x14ac:dyDescent="0.2">
      <c r="B1414" s="188" t="str">
        <f t="shared" ref="B1414:B1477" si="68">IF(E1414="","",IF(MID(E1414,1,5)="AAXX ","SYNOP",MID(E1414,1,5)))</f>
        <v/>
      </c>
      <c r="C1414" s="188" t="str">
        <f t="shared" ref="C1414:C1477" si="69">IF(E1414="","",IF(MID(E1414,1,1)="A",MID(E1414,FIND(" ",E1414,1),3),MID(E1414,FIND(" ",E1414,1)+5,3)))</f>
        <v/>
      </c>
      <c r="D1414" s="194" t="str">
        <f t="shared" si="67"/>
        <v/>
      </c>
    </row>
    <row r="1415" spans="2:4" x14ac:dyDescent="0.2">
      <c r="B1415" s="188" t="str">
        <f t="shared" si="68"/>
        <v/>
      </c>
      <c r="C1415" s="188" t="str">
        <f t="shared" si="69"/>
        <v/>
      </c>
      <c r="D1415" s="194" t="str">
        <f t="shared" si="67"/>
        <v/>
      </c>
    </row>
    <row r="1416" spans="2:4" x14ac:dyDescent="0.2">
      <c r="B1416" s="188" t="str">
        <f t="shared" si="68"/>
        <v/>
      </c>
      <c r="C1416" s="188" t="str">
        <f t="shared" si="69"/>
        <v/>
      </c>
      <c r="D1416" s="194" t="str">
        <f t="shared" si="67"/>
        <v/>
      </c>
    </row>
    <row r="1417" spans="2:4" x14ac:dyDescent="0.2">
      <c r="B1417" s="188" t="str">
        <f t="shared" si="68"/>
        <v/>
      </c>
      <c r="C1417" s="188" t="str">
        <f t="shared" si="69"/>
        <v/>
      </c>
      <c r="D1417" s="194" t="str">
        <f t="shared" si="67"/>
        <v/>
      </c>
    </row>
    <row r="1418" spans="2:4" x14ac:dyDescent="0.2">
      <c r="B1418" s="188" t="str">
        <f t="shared" si="68"/>
        <v/>
      </c>
      <c r="C1418" s="188" t="str">
        <f t="shared" si="69"/>
        <v/>
      </c>
      <c r="D1418" s="194" t="str">
        <f t="shared" si="67"/>
        <v/>
      </c>
    </row>
    <row r="1419" spans="2:4" x14ac:dyDescent="0.2">
      <c r="B1419" s="188" t="str">
        <f t="shared" si="68"/>
        <v/>
      </c>
      <c r="C1419" s="188" t="str">
        <f t="shared" si="69"/>
        <v/>
      </c>
      <c r="D1419" s="194" t="str">
        <f t="shared" si="67"/>
        <v/>
      </c>
    </row>
    <row r="1420" spans="2:4" x14ac:dyDescent="0.2">
      <c r="B1420" s="188" t="str">
        <f t="shared" si="68"/>
        <v/>
      </c>
      <c r="C1420" s="188" t="str">
        <f t="shared" si="69"/>
        <v/>
      </c>
      <c r="D1420" s="194" t="str">
        <f t="shared" si="67"/>
        <v/>
      </c>
    </row>
    <row r="1421" spans="2:4" x14ac:dyDescent="0.2">
      <c r="B1421" s="188" t="str">
        <f t="shared" si="68"/>
        <v/>
      </c>
      <c r="C1421" s="188" t="str">
        <f t="shared" si="69"/>
        <v/>
      </c>
      <c r="D1421" s="194" t="str">
        <f t="shared" si="67"/>
        <v/>
      </c>
    </row>
    <row r="1422" spans="2:4" x14ac:dyDescent="0.2">
      <c r="B1422" s="188" t="str">
        <f t="shared" si="68"/>
        <v/>
      </c>
      <c r="C1422" s="188" t="str">
        <f t="shared" si="69"/>
        <v/>
      </c>
      <c r="D1422" s="194" t="str">
        <f t="shared" si="67"/>
        <v/>
      </c>
    </row>
    <row r="1423" spans="2:4" x14ac:dyDescent="0.2">
      <c r="B1423" s="188" t="str">
        <f t="shared" si="68"/>
        <v/>
      </c>
      <c r="C1423" s="188" t="str">
        <f t="shared" si="69"/>
        <v/>
      </c>
      <c r="D1423" s="194" t="str">
        <f t="shared" si="67"/>
        <v/>
      </c>
    </row>
    <row r="1424" spans="2:4" x14ac:dyDescent="0.2">
      <c r="B1424" s="188" t="str">
        <f t="shared" si="68"/>
        <v/>
      </c>
      <c r="C1424" s="188" t="str">
        <f t="shared" si="69"/>
        <v/>
      </c>
      <c r="D1424" s="194" t="str">
        <f t="shared" si="67"/>
        <v/>
      </c>
    </row>
    <row r="1425" spans="2:4" x14ac:dyDescent="0.2">
      <c r="B1425" s="188" t="str">
        <f t="shared" si="68"/>
        <v/>
      </c>
      <c r="C1425" s="188" t="str">
        <f t="shared" si="69"/>
        <v/>
      </c>
      <c r="D1425" s="194" t="str">
        <f t="shared" si="67"/>
        <v/>
      </c>
    </row>
    <row r="1426" spans="2:4" x14ac:dyDescent="0.2">
      <c r="B1426" s="188" t="str">
        <f t="shared" si="68"/>
        <v/>
      </c>
      <c r="C1426" s="188" t="str">
        <f t="shared" si="69"/>
        <v/>
      </c>
      <c r="D1426" s="194" t="str">
        <f t="shared" si="67"/>
        <v/>
      </c>
    </row>
    <row r="1427" spans="2:4" x14ac:dyDescent="0.2">
      <c r="B1427" s="188" t="str">
        <f t="shared" si="68"/>
        <v/>
      </c>
      <c r="C1427" s="188" t="str">
        <f t="shared" si="69"/>
        <v/>
      </c>
      <c r="D1427" s="194" t="str">
        <f t="shared" si="67"/>
        <v/>
      </c>
    </row>
    <row r="1428" spans="2:4" x14ac:dyDescent="0.2">
      <c r="B1428" s="188" t="str">
        <f t="shared" si="68"/>
        <v/>
      </c>
      <c r="C1428" s="188" t="str">
        <f t="shared" si="69"/>
        <v/>
      </c>
      <c r="D1428" s="194" t="str">
        <f t="shared" si="67"/>
        <v/>
      </c>
    </row>
    <row r="1429" spans="2:4" x14ac:dyDescent="0.2">
      <c r="B1429" s="188" t="str">
        <f t="shared" si="68"/>
        <v/>
      </c>
      <c r="C1429" s="188" t="str">
        <f t="shared" si="69"/>
        <v/>
      </c>
      <c r="D1429" s="194" t="str">
        <f t="shared" si="67"/>
        <v/>
      </c>
    </row>
    <row r="1430" spans="2:4" x14ac:dyDescent="0.2">
      <c r="B1430" s="188" t="str">
        <f t="shared" si="68"/>
        <v/>
      </c>
      <c r="C1430" s="188" t="str">
        <f t="shared" si="69"/>
        <v/>
      </c>
      <c r="D1430" s="194" t="str">
        <f t="shared" si="67"/>
        <v/>
      </c>
    </row>
    <row r="1431" spans="2:4" x14ac:dyDescent="0.2">
      <c r="B1431" s="188" t="str">
        <f t="shared" si="68"/>
        <v/>
      </c>
      <c r="C1431" s="188" t="str">
        <f t="shared" si="69"/>
        <v/>
      </c>
      <c r="D1431" s="194" t="str">
        <f t="shared" si="67"/>
        <v/>
      </c>
    </row>
    <row r="1432" spans="2:4" x14ac:dyDescent="0.2">
      <c r="B1432" s="188" t="str">
        <f t="shared" si="68"/>
        <v/>
      </c>
      <c r="C1432" s="188" t="str">
        <f t="shared" si="69"/>
        <v/>
      </c>
      <c r="D1432" s="194" t="str">
        <f t="shared" si="67"/>
        <v/>
      </c>
    </row>
    <row r="1433" spans="2:4" x14ac:dyDescent="0.2">
      <c r="B1433" s="188" t="str">
        <f t="shared" si="68"/>
        <v/>
      </c>
      <c r="C1433" s="188" t="str">
        <f t="shared" si="69"/>
        <v/>
      </c>
      <c r="D1433" s="194" t="str">
        <f t="shared" si="67"/>
        <v/>
      </c>
    </row>
    <row r="1434" spans="2:4" x14ac:dyDescent="0.2">
      <c r="B1434" s="188" t="str">
        <f t="shared" si="68"/>
        <v/>
      </c>
      <c r="C1434" s="188" t="str">
        <f t="shared" si="69"/>
        <v/>
      </c>
      <c r="D1434" s="194" t="str">
        <f t="shared" si="67"/>
        <v/>
      </c>
    </row>
    <row r="1435" spans="2:4" x14ac:dyDescent="0.2">
      <c r="B1435" s="188" t="str">
        <f t="shared" si="68"/>
        <v/>
      </c>
      <c r="C1435" s="188" t="str">
        <f t="shared" si="69"/>
        <v/>
      </c>
      <c r="D1435" s="194" t="str">
        <f t="shared" si="67"/>
        <v/>
      </c>
    </row>
    <row r="1436" spans="2:4" x14ac:dyDescent="0.2">
      <c r="B1436" s="188" t="str">
        <f t="shared" si="68"/>
        <v/>
      </c>
      <c r="C1436" s="188" t="str">
        <f t="shared" si="69"/>
        <v/>
      </c>
      <c r="D1436" s="194" t="str">
        <f t="shared" si="67"/>
        <v/>
      </c>
    </row>
    <row r="1437" spans="2:4" x14ac:dyDescent="0.2">
      <c r="B1437" s="188" t="str">
        <f t="shared" si="68"/>
        <v/>
      </c>
      <c r="C1437" s="188" t="str">
        <f t="shared" si="69"/>
        <v/>
      </c>
      <c r="D1437" s="194" t="str">
        <f t="shared" si="67"/>
        <v/>
      </c>
    </row>
    <row r="1438" spans="2:4" x14ac:dyDescent="0.2">
      <c r="B1438" s="188" t="str">
        <f t="shared" si="68"/>
        <v/>
      </c>
      <c r="C1438" s="188" t="str">
        <f t="shared" si="69"/>
        <v/>
      </c>
      <c r="D1438" s="194" t="str">
        <f t="shared" si="67"/>
        <v/>
      </c>
    </row>
    <row r="1439" spans="2:4" x14ac:dyDescent="0.2">
      <c r="B1439" s="188" t="str">
        <f t="shared" si="68"/>
        <v/>
      </c>
      <c r="C1439" s="188" t="str">
        <f t="shared" si="69"/>
        <v/>
      </c>
      <c r="D1439" s="194" t="str">
        <f t="shared" si="67"/>
        <v/>
      </c>
    </row>
    <row r="1440" spans="2:4" x14ac:dyDescent="0.2">
      <c r="B1440" s="188" t="str">
        <f t="shared" si="68"/>
        <v/>
      </c>
      <c r="C1440" s="188" t="str">
        <f t="shared" si="69"/>
        <v/>
      </c>
      <c r="D1440" s="194" t="str">
        <f t="shared" si="67"/>
        <v/>
      </c>
    </row>
    <row r="1441" spans="2:4" x14ac:dyDescent="0.2">
      <c r="B1441" s="188" t="str">
        <f t="shared" si="68"/>
        <v/>
      </c>
      <c r="C1441" s="188" t="str">
        <f t="shared" si="69"/>
        <v/>
      </c>
      <c r="D1441" s="194" t="str">
        <f t="shared" si="67"/>
        <v/>
      </c>
    </row>
    <row r="1442" spans="2:4" x14ac:dyDescent="0.2">
      <c r="B1442" s="188" t="str">
        <f t="shared" si="68"/>
        <v/>
      </c>
      <c r="C1442" s="188" t="str">
        <f t="shared" si="69"/>
        <v/>
      </c>
      <c r="D1442" s="194" t="str">
        <f t="shared" si="67"/>
        <v/>
      </c>
    </row>
    <row r="1443" spans="2:4" x14ac:dyDescent="0.2">
      <c r="B1443" s="188" t="str">
        <f t="shared" si="68"/>
        <v/>
      </c>
      <c r="C1443" s="188" t="str">
        <f t="shared" si="69"/>
        <v/>
      </c>
      <c r="D1443" s="194" t="str">
        <f t="shared" si="67"/>
        <v/>
      </c>
    </row>
    <row r="1444" spans="2:4" x14ac:dyDescent="0.2">
      <c r="B1444" s="188" t="str">
        <f t="shared" si="68"/>
        <v/>
      </c>
      <c r="C1444" s="188" t="str">
        <f t="shared" si="69"/>
        <v/>
      </c>
      <c r="D1444" s="194" t="str">
        <f t="shared" si="67"/>
        <v/>
      </c>
    </row>
    <row r="1445" spans="2:4" x14ac:dyDescent="0.2">
      <c r="B1445" s="188" t="str">
        <f t="shared" si="68"/>
        <v/>
      </c>
      <c r="C1445" s="188" t="str">
        <f t="shared" si="69"/>
        <v/>
      </c>
      <c r="D1445" s="194" t="str">
        <f t="shared" si="67"/>
        <v/>
      </c>
    </row>
    <row r="1446" spans="2:4" x14ac:dyDescent="0.2">
      <c r="B1446" s="188" t="str">
        <f t="shared" si="68"/>
        <v/>
      </c>
      <c r="C1446" s="188" t="str">
        <f t="shared" si="69"/>
        <v/>
      </c>
      <c r="D1446" s="194" t="str">
        <f t="shared" si="67"/>
        <v/>
      </c>
    </row>
    <row r="1447" spans="2:4" x14ac:dyDescent="0.2">
      <c r="B1447" s="188" t="str">
        <f t="shared" si="68"/>
        <v/>
      </c>
      <c r="C1447" s="188" t="str">
        <f t="shared" si="69"/>
        <v/>
      </c>
      <c r="D1447" s="194" t="str">
        <f t="shared" si="67"/>
        <v/>
      </c>
    </row>
    <row r="1448" spans="2:4" x14ac:dyDescent="0.2">
      <c r="B1448" s="188" t="str">
        <f t="shared" si="68"/>
        <v/>
      </c>
      <c r="C1448" s="188" t="str">
        <f t="shared" si="69"/>
        <v/>
      </c>
      <c r="D1448" s="194" t="str">
        <f t="shared" si="67"/>
        <v/>
      </c>
    </row>
    <row r="1449" spans="2:4" x14ac:dyDescent="0.2">
      <c r="B1449" s="188" t="str">
        <f t="shared" si="68"/>
        <v/>
      </c>
      <c r="C1449" s="188" t="str">
        <f t="shared" si="69"/>
        <v/>
      </c>
      <c r="D1449" s="194" t="str">
        <f t="shared" si="67"/>
        <v/>
      </c>
    </row>
    <row r="1450" spans="2:4" x14ac:dyDescent="0.2">
      <c r="B1450" s="188" t="str">
        <f t="shared" si="68"/>
        <v/>
      </c>
      <c r="C1450" s="188" t="str">
        <f t="shared" si="69"/>
        <v/>
      </c>
      <c r="D1450" s="194" t="str">
        <f t="shared" si="67"/>
        <v/>
      </c>
    </row>
    <row r="1451" spans="2:4" x14ac:dyDescent="0.2">
      <c r="B1451" s="188" t="str">
        <f t="shared" si="68"/>
        <v/>
      </c>
      <c r="C1451" s="188" t="str">
        <f t="shared" si="69"/>
        <v/>
      </c>
      <c r="D1451" s="194" t="str">
        <f t="shared" si="67"/>
        <v/>
      </c>
    </row>
    <row r="1452" spans="2:4" x14ac:dyDescent="0.2">
      <c r="B1452" s="188" t="str">
        <f t="shared" si="68"/>
        <v/>
      </c>
      <c r="C1452" s="188" t="str">
        <f t="shared" si="69"/>
        <v/>
      </c>
      <c r="D1452" s="194" t="str">
        <f t="shared" si="67"/>
        <v/>
      </c>
    </row>
    <row r="1453" spans="2:4" x14ac:dyDescent="0.2">
      <c r="B1453" s="188" t="str">
        <f t="shared" si="68"/>
        <v/>
      </c>
      <c r="C1453" s="188" t="str">
        <f t="shared" si="69"/>
        <v/>
      </c>
      <c r="D1453" s="194" t="str">
        <f t="shared" si="67"/>
        <v/>
      </c>
    </row>
    <row r="1454" spans="2:4" x14ac:dyDescent="0.2">
      <c r="B1454" s="188" t="str">
        <f t="shared" si="68"/>
        <v/>
      </c>
      <c r="C1454" s="188" t="str">
        <f t="shared" si="69"/>
        <v/>
      </c>
      <c r="D1454" s="194" t="str">
        <f t="shared" si="67"/>
        <v/>
      </c>
    </row>
    <row r="1455" spans="2:4" x14ac:dyDescent="0.2">
      <c r="B1455" s="188" t="str">
        <f t="shared" si="68"/>
        <v/>
      </c>
      <c r="C1455" s="188" t="str">
        <f t="shared" si="69"/>
        <v/>
      </c>
      <c r="D1455" s="194" t="str">
        <f t="shared" si="67"/>
        <v/>
      </c>
    </row>
    <row r="1456" spans="2:4" x14ac:dyDescent="0.2">
      <c r="B1456" s="188" t="str">
        <f t="shared" si="68"/>
        <v/>
      </c>
      <c r="C1456" s="188" t="str">
        <f t="shared" si="69"/>
        <v/>
      </c>
      <c r="D1456" s="194" t="str">
        <f t="shared" si="67"/>
        <v/>
      </c>
    </row>
    <row r="1457" spans="2:4" x14ac:dyDescent="0.2">
      <c r="B1457" s="188" t="str">
        <f t="shared" si="68"/>
        <v/>
      </c>
      <c r="C1457" s="188" t="str">
        <f t="shared" si="69"/>
        <v/>
      </c>
      <c r="D1457" s="194" t="str">
        <f t="shared" si="67"/>
        <v/>
      </c>
    </row>
    <row r="1458" spans="2:4" x14ac:dyDescent="0.2">
      <c r="B1458" s="188" t="str">
        <f t="shared" si="68"/>
        <v/>
      </c>
      <c r="C1458" s="188" t="str">
        <f t="shared" si="69"/>
        <v/>
      </c>
      <c r="D1458" s="194" t="str">
        <f t="shared" si="67"/>
        <v/>
      </c>
    </row>
    <row r="1459" spans="2:4" x14ac:dyDescent="0.2">
      <c r="B1459" s="188" t="str">
        <f t="shared" si="68"/>
        <v/>
      </c>
      <c r="C1459" s="188" t="str">
        <f t="shared" si="69"/>
        <v/>
      </c>
      <c r="D1459" s="194" t="str">
        <f t="shared" si="67"/>
        <v/>
      </c>
    </row>
    <row r="1460" spans="2:4" x14ac:dyDescent="0.2">
      <c r="B1460" s="188" t="str">
        <f t="shared" si="68"/>
        <v/>
      </c>
      <c r="C1460" s="188" t="str">
        <f t="shared" si="69"/>
        <v/>
      </c>
      <c r="D1460" s="194" t="str">
        <f t="shared" si="67"/>
        <v/>
      </c>
    </row>
    <row r="1461" spans="2:4" x14ac:dyDescent="0.2">
      <c r="B1461" s="188" t="str">
        <f t="shared" si="68"/>
        <v/>
      </c>
      <c r="C1461" s="188" t="str">
        <f t="shared" si="69"/>
        <v/>
      </c>
      <c r="D1461" s="194" t="str">
        <f t="shared" si="67"/>
        <v/>
      </c>
    </row>
    <row r="1462" spans="2:4" x14ac:dyDescent="0.2">
      <c r="B1462" s="188" t="str">
        <f t="shared" si="68"/>
        <v/>
      </c>
      <c r="C1462" s="188" t="str">
        <f t="shared" si="69"/>
        <v/>
      </c>
      <c r="D1462" s="194" t="str">
        <f t="shared" si="67"/>
        <v/>
      </c>
    </row>
    <row r="1463" spans="2:4" x14ac:dyDescent="0.2">
      <c r="B1463" s="188" t="str">
        <f t="shared" si="68"/>
        <v/>
      </c>
      <c r="C1463" s="188" t="str">
        <f t="shared" si="69"/>
        <v/>
      </c>
      <c r="D1463" s="194" t="str">
        <f t="shared" si="67"/>
        <v/>
      </c>
    </row>
    <row r="1464" spans="2:4" x14ac:dyDescent="0.2">
      <c r="B1464" s="188" t="str">
        <f t="shared" si="68"/>
        <v/>
      </c>
      <c r="C1464" s="188" t="str">
        <f t="shared" si="69"/>
        <v/>
      </c>
      <c r="D1464" s="194" t="str">
        <f t="shared" si="67"/>
        <v/>
      </c>
    </row>
    <row r="1465" spans="2:4" x14ac:dyDescent="0.2">
      <c r="B1465" s="188" t="str">
        <f t="shared" si="68"/>
        <v/>
      </c>
      <c r="C1465" s="188" t="str">
        <f t="shared" si="69"/>
        <v/>
      </c>
      <c r="D1465" s="194" t="str">
        <f t="shared" si="67"/>
        <v/>
      </c>
    </row>
    <row r="1466" spans="2:4" x14ac:dyDescent="0.2">
      <c r="B1466" s="188" t="str">
        <f t="shared" si="68"/>
        <v/>
      </c>
      <c r="C1466" s="188" t="str">
        <f t="shared" si="69"/>
        <v/>
      </c>
      <c r="D1466" s="194" t="str">
        <f t="shared" si="67"/>
        <v/>
      </c>
    </row>
    <row r="1467" spans="2:4" x14ac:dyDescent="0.2">
      <c r="B1467" s="188" t="str">
        <f t="shared" si="68"/>
        <v/>
      </c>
      <c r="C1467" s="188" t="str">
        <f t="shared" si="69"/>
        <v/>
      </c>
      <c r="D1467" s="194" t="str">
        <f t="shared" si="67"/>
        <v/>
      </c>
    </row>
    <row r="1468" spans="2:4" x14ac:dyDescent="0.2">
      <c r="B1468" s="188" t="str">
        <f t="shared" si="68"/>
        <v/>
      </c>
      <c r="C1468" s="188" t="str">
        <f t="shared" si="69"/>
        <v/>
      </c>
      <c r="D1468" s="194" t="str">
        <f t="shared" si="67"/>
        <v/>
      </c>
    </row>
    <row r="1469" spans="2:4" x14ac:dyDescent="0.2">
      <c r="B1469" s="188" t="str">
        <f t="shared" si="68"/>
        <v/>
      </c>
      <c r="C1469" s="188" t="str">
        <f t="shared" si="69"/>
        <v/>
      </c>
      <c r="D1469" s="194" t="str">
        <f t="shared" si="67"/>
        <v/>
      </c>
    </row>
    <row r="1470" spans="2:4" x14ac:dyDescent="0.2">
      <c r="B1470" s="188" t="str">
        <f t="shared" si="68"/>
        <v/>
      </c>
      <c r="C1470" s="188" t="str">
        <f t="shared" si="69"/>
        <v/>
      </c>
      <c r="D1470" s="194" t="str">
        <f t="shared" si="67"/>
        <v/>
      </c>
    </row>
    <row r="1471" spans="2:4" x14ac:dyDescent="0.2">
      <c r="B1471" s="188" t="str">
        <f t="shared" si="68"/>
        <v/>
      </c>
      <c r="C1471" s="188" t="str">
        <f t="shared" si="69"/>
        <v/>
      </c>
      <c r="D1471" s="194" t="str">
        <f t="shared" si="67"/>
        <v/>
      </c>
    </row>
    <row r="1472" spans="2:4" x14ac:dyDescent="0.2">
      <c r="B1472" s="188" t="str">
        <f t="shared" si="68"/>
        <v/>
      </c>
      <c r="C1472" s="188" t="str">
        <f t="shared" si="69"/>
        <v/>
      </c>
      <c r="D1472" s="194" t="str">
        <f t="shared" si="67"/>
        <v/>
      </c>
    </row>
    <row r="1473" spans="2:4" x14ac:dyDescent="0.2">
      <c r="B1473" s="188" t="str">
        <f t="shared" si="68"/>
        <v/>
      </c>
      <c r="C1473" s="188" t="str">
        <f t="shared" si="69"/>
        <v/>
      </c>
      <c r="D1473" s="194" t="str">
        <f t="shared" si="67"/>
        <v/>
      </c>
    </row>
    <row r="1474" spans="2:4" x14ac:dyDescent="0.2">
      <c r="B1474" s="188" t="str">
        <f t="shared" si="68"/>
        <v/>
      </c>
      <c r="C1474" s="188" t="str">
        <f t="shared" si="69"/>
        <v/>
      </c>
      <c r="D1474" s="194" t="str">
        <f t="shared" si="67"/>
        <v/>
      </c>
    </row>
    <row r="1475" spans="2:4" x14ac:dyDescent="0.2">
      <c r="B1475" s="188" t="str">
        <f t="shared" si="68"/>
        <v/>
      </c>
      <c r="C1475" s="188" t="str">
        <f t="shared" si="69"/>
        <v/>
      </c>
      <c r="D1475" s="194" t="str">
        <f t="shared" si="67"/>
        <v/>
      </c>
    </row>
    <row r="1476" spans="2:4" x14ac:dyDescent="0.2">
      <c r="B1476" s="188" t="str">
        <f t="shared" si="68"/>
        <v/>
      </c>
      <c r="C1476" s="188" t="str">
        <f t="shared" si="69"/>
        <v/>
      </c>
      <c r="D1476" s="194" t="str">
        <f t="shared" ref="D1476:D1539" si="70">IF(E1476="","",IF(MID(E1476,1,1)="A",MID(E1476,FIND(" ",E1476,1)+3,2),MID(E1476,FIND(" ",E1476,1)+8,2)))</f>
        <v/>
      </c>
    </row>
    <row r="1477" spans="2:4" x14ac:dyDescent="0.2">
      <c r="B1477" s="188" t="str">
        <f t="shared" si="68"/>
        <v/>
      </c>
      <c r="C1477" s="188" t="str">
        <f t="shared" si="69"/>
        <v/>
      </c>
      <c r="D1477" s="194" t="str">
        <f t="shared" si="70"/>
        <v/>
      </c>
    </row>
    <row r="1478" spans="2:4" x14ac:dyDescent="0.2">
      <c r="B1478" s="188" t="str">
        <f t="shared" ref="B1478:B1541" si="71">IF(E1478="","",IF(MID(E1478,1,5)="AAXX ","SYNOP",MID(E1478,1,5)))</f>
        <v/>
      </c>
      <c r="C1478" s="188" t="str">
        <f t="shared" ref="C1478:C1541" si="72">IF(E1478="","",IF(MID(E1478,1,1)="A",MID(E1478,FIND(" ",E1478,1),3),MID(E1478,FIND(" ",E1478,1)+5,3)))</f>
        <v/>
      </c>
      <c r="D1478" s="194" t="str">
        <f t="shared" si="70"/>
        <v/>
      </c>
    </row>
    <row r="1479" spans="2:4" x14ac:dyDescent="0.2">
      <c r="B1479" s="188" t="str">
        <f t="shared" si="71"/>
        <v/>
      </c>
      <c r="C1479" s="188" t="str">
        <f t="shared" si="72"/>
        <v/>
      </c>
      <c r="D1479" s="194" t="str">
        <f t="shared" si="70"/>
        <v/>
      </c>
    </row>
    <row r="1480" spans="2:4" x14ac:dyDescent="0.2">
      <c r="B1480" s="188" t="str">
        <f t="shared" si="71"/>
        <v/>
      </c>
      <c r="C1480" s="188" t="str">
        <f t="shared" si="72"/>
        <v/>
      </c>
      <c r="D1480" s="194" t="str">
        <f t="shared" si="70"/>
        <v/>
      </c>
    </row>
    <row r="1481" spans="2:4" x14ac:dyDescent="0.2">
      <c r="B1481" s="188" t="str">
        <f t="shared" si="71"/>
        <v/>
      </c>
      <c r="C1481" s="188" t="str">
        <f t="shared" si="72"/>
        <v/>
      </c>
      <c r="D1481" s="194" t="str">
        <f t="shared" si="70"/>
        <v/>
      </c>
    </row>
    <row r="1482" spans="2:4" x14ac:dyDescent="0.2">
      <c r="B1482" s="188" t="str">
        <f t="shared" si="71"/>
        <v/>
      </c>
      <c r="C1482" s="188" t="str">
        <f t="shared" si="72"/>
        <v/>
      </c>
      <c r="D1482" s="194" t="str">
        <f t="shared" si="70"/>
        <v/>
      </c>
    </row>
    <row r="1483" spans="2:4" x14ac:dyDescent="0.2">
      <c r="B1483" s="188" t="str">
        <f t="shared" si="71"/>
        <v/>
      </c>
      <c r="C1483" s="188" t="str">
        <f t="shared" si="72"/>
        <v/>
      </c>
      <c r="D1483" s="194" t="str">
        <f t="shared" si="70"/>
        <v/>
      </c>
    </row>
    <row r="1484" spans="2:4" x14ac:dyDescent="0.2">
      <c r="B1484" s="188" t="str">
        <f t="shared" si="71"/>
        <v/>
      </c>
      <c r="C1484" s="188" t="str">
        <f t="shared" si="72"/>
        <v/>
      </c>
      <c r="D1484" s="194" t="str">
        <f t="shared" si="70"/>
        <v/>
      </c>
    </row>
    <row r="1485" spans="2:4" x14ac:dyDescent="0.2">
      <c r="B1485" s="188" t="str">
        <f t="shared" si="71"/>
        <v/>
      </c>
      <c r="C1485" s="188" t="str">
        <f t="shared" si="72"/>
        <v/>
      </c>
      <c r="D1485" s="194" t="str">
        <f t="shared" si="70"/>
        <v/>
      </c>
    </row>
    <row r="1486" spans="2:4" x14ac:dyDescent="0.2">
      <c r="B1486" s="188" t="str">
        <f t="shared" si="71"/>
        <v/>
      </c>
      <c r="C1486" s="188" t="str">
        <f t="shared" si="72"/>
        <v/>
      </c>
      <c r="D1486" s="194" t="str">
        <f t="shared" si="70"/>
        <v/>
      </c>
    </row>
    <row r="1487" spans="2:4" x14ac:dyDescent="0.2">
      <c r="B1487" s="188" t="str">
        <f t="shared" si="71"/>
        <v/>
      </c>
      <c r="C1487" s="188" t="str">
        <f t="shared" si="72"/>
        <v/>
      </c>
      <c r="D1487" s="194" t="str">
        <f t="shared" si="70"/>
        <v/>
      </c>
    </row>
    <row r="1488" spans="2:4" x14ac:dyDescent="0.2">
      <c r="B1488" s="188" t="str">
        <f t="shared" si="71"/>
        <v/>
      </c>
      <c r="C1488" s="188" t="str">
        <f t="shared" si="72"/>
        <v/>
      </c>
      <c r="D1488" s="194" t="str">
        <f t="shared" si="70"/>
        <v/>
      </c>
    </row>
    <row r="1489" spans="2:4" x14ac:dyDescent="0.2">
      <c r="B1489" s="188" t="str">
        <f t="shared" si="71"/>
        <v/>
      </c>
      <c r="C1489" s="188" t="str">
        <f t="shared" si="72"/>
        <v/>
      </c>
      <c r="D1489" s="194" t="str">
        <f t="shared" si="70"/>
        <v/>
      </c>
    </row>
    <row r="1490" spans="2:4" x14ac:dyDescent="0.2">
      <c r="B1490" s="188" t="str">
        <f t="shared" si="71"/>
        <v/>
      </c>
      <c r="C1490" s="188" t="str">
        <f t="shared" si="72"/>
        <v/>
      </c>
      <c r="D1490" s="194" t="str">
        <f t="shared" si="70"/>
        <v/>
      </c>
    </row>
    <row r="1491" spans="2:4" x14ac:dyDescent="0.2">
      <c r="B1491" s="188" t="str">
        <f t="shared" si="71"/>
        <v/>
      </c>
      <c r="C1491" s="188" t="str">
        <f t="shared" si="72"/>
        <v/>
      </c>
      <c r="D1491" s="194" t="str">
        <f t="shared" si="70"/>
        <v/>
      </c>
    </row>
    <row r="1492" spans="2:4" x14ac:dyDescent="0.2">
      <c r="B1492" s="188" t="str">
        <f t="shared" si="71"/>
        <v/>
      </c>
      <c r="C1492" s="188" t="str">
        <f t="shared" si="72"/>
        <v/>
      </c>
      <c r="D1492" s="194" t="str">
        <f t="shared" si="70"/>
        <v/>
      </c>
    </row>
    <row r="1493" spans="2:4" x14ac:dyDescent="0.2">
      <c r="B1493" s="188" t="str">
        <f t="shared" si="71"/>
        <v/>
      </c>
      <c r="C1493" s="188" t="str">
        <f t="shared" si="72"/>
        <v/>
      </c>
      <c r="D1493" s="194" t="str">
        <f t="shared" si="70"/>
        <v/>
      </c>
    </row>
    <row r="1494" spans="2:4" x14ac:dyDescent="0.2">
      <c r="B1494" s="188" t="str">
        <f t="shared" si="71"/>
        <v/>
      </c>
      <c r="C1494" s="188" t="str">
        <f t="shared" si="72"/>
        <v/>
      </c>
      <c r="D1494" s="194" t="str">
        <f t="shared" si="70"/>
        <v/>
      </c>
    </row>
    <row r="1495" spans="2:4" x14ac:dyDescent="0.2">
      <c r="B1495" s="188" t="str">
        <f t="shared" si="71"/>
        <v/>
      </c>
      <c r="C1495" s="188" t="str">
        <f t="shared" si="72"/>
        <v/>
      </c>
      <c r="D1495" s="194" t="str">
        <f t="shared" si="70"/>
        <v/>
      </c>
    </row>
    <row r="1496" spans="2:4" x14ac:dyDescent="0.2">
      <c r="B1496" s="188" t="str">
        <f t="shared" si="71"/>
        <v/>
      </c>
      <c r="C1496" s="188" t="str">
        <f t="shared" si="72"/>
        <v/>
      </c>
      <c r="D1496" s="194" t="str">
        <f t="shared" si="70"/>
        <v/>
      </c>
    </row>
    <row r="1497" spans="2:4" x14ac:dyDescent="0.2">
      <c r="B1497" s="188" t="str">
        <f t="shared" si="71"/>
        <v/>
      </c>
      <c r="C1497" s="188" t="str">
        <f t="shared" si="72"/>
        <v/>
      </c>
      <c r="D1497" s="194" t="str">
        <f t="shared" si="70"/>
        <v/>
      </c>
    </row>
    <row r="1498" spans="2:4" x14ac:dyDescent="0.2">
      <c r="B1498" s="188" t="str">
        <f t="shared" si="71"/>
        <v/>
      </c>
      <c r="C1498" s="188" t="str">
        <f t="shared" si="72"/>
        <v/>
      </c>
      <c r="D1498" s="194" t="str">
        <f t="shared" si="70"/>
        <v/>
      </c>
    </row>
    <row r="1499" spans="2:4" x14ac:dyDescent="0.2">
      <c r="B1499" s="188" t="str">
        <f t="shared" si="71"/>
        <v/>
      </c>
      <c r="C1499" s="188" t="str">
        <f t="shared" si="72"/>
        <v/>
      </c>
      <c r="D1499" s="194" t="str">
        <f t="shared" si="70"/>
        <v/>
      </c>
    </row>
    <row r="1500" spans="2:4" x14ac:dyDescent="0.2">
      <c r="B1500" s="188" t="str">
        <f t="shared" si="71"/>
        <v/>
      </c>
      <c r="C1500" s="188" t="str">
        <f t="shared" si="72"/>
        <v/>
      </c>
      <c r="D1500" s="194" t="str">
        <f t="shared" si="70"/>
        <v/>
      </c>
    </row>
    <row r="1501" spans="2:4" x14ac:dyDescent="0.2">
      <c r="B1501" s="188" t="str">
        <f t="shared" si="71"/>
        <v/>
      </c>
      <c r="C1501" s="188" t="str">
        <f t="shared" si="72"/>
        <v/>
      </c>
      <c r="D1501" s="194" t="str">
        <f t="shared" si="70"/>
        <v/>
      </c>
    </row>
    <row r="1502" spans="2:4" x14ac:dyDescent="0.2">
      <c r="B1502" s="188" t="str">
        <f t="shared" si="71"/>
        <v/>
      </c>
      <c r="C1502" s="188" t="str">
        <f t="shared" si="72"/>
        <v/>
      </c>
      <c r="D1502" s="194" t="str">
        <f t="shared" si="70"/>
        <v/>
      </c>
    </row>
    <row r="1503" spans="2:4" x14ac:dyDescent="0.2">
      <c r="B1503" s="188" t="str">
        <f t="shared" si="71"/>
        <v/>
      </c>
      <c r="C1503" s="188" t="str">
        <f t="shared" si="72"/>
        <v/>
      </c>
      <c r="D1503" s="194" t="str">
        <f t="shared" si="70"/>
        <v/>
      </c>
    </row>
    <row r="1504" spans="2:4" x14ac:dyDescent="0.2">
      <c r="B1504" s="188" t="str">
        <f t="shared" si="71"/>
        <v/>
      </c>
      <c r="C1504" s="188" t="str">
        <f t="shared" si="72"/>
        <v/>
      </c>
      <c r="D1504" s="194" t="str">
        <f t="shared" si="70"/>
        <v/>
      </c>
    </row>
    <row r="1505" spans="2:4" x14ac:dyDescent="0.2">
      <c r="B1505" s="188" t="str">
        <f t="shared" si="71"/>
        <v/>
      </c>
      <c r="C1505" s="188" t="str">
        <f t="shared" si="72"/>
        <v/>
      </c>
      <c r="D1505" s="194" t="str">
        <f t="shared" si="70"/>
        <v/>
      </c>
    </row>
    <row r="1506" spans="2:4" x14ac:dyDescent="0.2">
      <c r="B1506" s="188" t="str">
        <f t="shared" si="71"/>
        <v/>
      </c>
      <c r="C1506" s="188" t="str">
        <f t="shared" si="72"/>
        <v/>
      </c>
      <c r="D1506" s="194" t="str">
        <f t="shared" si="70"/>
        <v/>
      </c>
    </row>
    <row r="1507" spans="2:4" x14ac:dyDescent="0.2">
      <c r="B1507" s="188" t="str">
        <f t="shared" si="71"/>
        <v/>
      </c>
      <c r="C1507" s="188" t="str">
        <f t="shared" si="72"/>
        <v/>
      </c>
      <c r="D1507" s="194" t="str">
        <f t="shared" si="70"/>
        <v/>
      </c>
    </row>
    <row r="1508" spans="2:4" x14ac:dyDescent="0.2">
      <c r="B1508" s="188" t="str">
        <f t="shared" si="71"/>
        <v/>
      </c>
      <c r="C1508" s="188" t="str">
        <f t="shared" si="72"/>
        <v/>
      </c>
      <c r="D1508" s="194" t="str">
        <f t="shared" si="70"/>
        <v/>
      </c>
    </row>
    <row r="1509" spans="2:4" x14ac:dyDescent="0.2">
      <c r="B1509" s="188" t="str">
        <f t="shared" si="71"/>
        <v/>
      </c>
      <c r="C1509" s="188" t="str">
        <f t="shared" si="72"/>
        <v/>
      </c>
      <c r="D1509" s="194" t="str">
        <f t="shared" si="70"/>
        <v/>
      </c>
    </row>
    <row r="1510" spans="2:4" x14ac:dyDescent="0.2">
      <c r="B1510" s="188" t="str">
        <f t="shared" si="71"/>
        <v/>
      </c>
      <c r="C1510" s="188" t="str">
        <f t="shared" si="72"/>
        <v/>
      </c>
      <c r="D1510" s="194" t="str">
        <f t="shared" si="70"/>
        <v/>
      </c>
    </row>
    <row r="1511" spans="2:4" x14ac:dyDescent="0.2">
      <c r="B1511" s="188" t="str">
        <f t="shared" si="71"/>
        <v/>
      </c>
      <c r="C1511" s="188" t="str">
        <f t="shared" si="72"/>
        <v/>
      </c>
      <c r="D1511" s="194" t="str">
        <f t="shared" si="70"/>
        <v/>
      </c>
    </row>
    <row r="1512" spans="2:4" x14ac:dyDescent="0.2">
      <c r="B1512" s="188" t="str">
        <f t="shared" si="71"/>
        <v/>
      </c>
      <c r="C1512" s="188" t="str">
        <f t="shared" si="72"/>
        <v/>
      </c>
      <c r="D1512" s="194" t="str">
        <f t="shared" si="70"/>
        <v/>
      </c>
    </row>
    <row r="1513" spans="2:4" x14ac:dyDescent="0.2">
      <c r="B1513" s="188" t="str">
        <f t="shared" si="71"/>
        <v/>
      </c>
      <c r="C1513" s="188" t="str">
        <f t="shared" si="72"/>
        <v/>
      </c>
      <c r="D1513" s="194" t="str">
        <f t="shared" si="70"/>
        <v/>
      </c>
    </row>
    <row r="1514" spans="2:4" x14ac:dyDescent="0.2">
      <c r="B1514" s="188" t="str">
        <f t="shared" si="71"/>
        <v/>
      </c>
      <c r="C1514" s="188" t="str">
        <f t="shared" si="72"/>
        <v/>
      </c>
      <c r="D1514" s="194" t="str">
        <f t="shared" si="70"/>
        <v/>
      </c>
    </row>
    <row r="1515" spans="2:4" x14ac:dyDescent="0.2">
      <c r="B1515" s="188" t="str">
        <f t="shared" si="71"/>
        <v/>
      </c>
      <c r="C1515" s="188" t="str">
        <f t="shared" si="72"/>
        <v/>
      </c>
      <c r="D1515" s="194" t="str">
        <f t="shared" si="70"/>
        <v/>
      </c>
    </row>
    <row r="1516" spans="2:4" x14ac:dyDescent="0.2">
      <c r="B1516" s="188" t="str">
        <f t="shared" si="71"/>
        <v/>
      </c>
      <c r="C1516" s="188" t="str">
        <f t="shared" si="72"/>
        <v/>
      </c>
      <c r="D1516" s="194" t="str">
        <f t="shared" si="70"/>
        <v/>
      </c>
    </row>
    <row r="1517" spans="2:4" x14ac:dyDescent="0.2">
      <c r="B1517" s="188" t="str">
        <f t="shared" si="71"/>
        <v/>
      </c>
      <c r="C1517" s="188" t="str">
        <f t="shared" si="72"/>
        <v/>
      </c>
      <c r="D1517" s="194" t="str">
        <f t="shared" si="70"/>
        <v/>
      </c>
    </row>
    <row r="1518" spans="2:4" x14ac:dyDescent="0.2">
      <c r="B1518" s="188" t="str">
        <f t="shared" si="71"/>
        <v/>
      </c>
      <c r="C1518" s="188" t="str">
        <f t="shared" si="72"/>
        <v/>
      </c>
      <c r="D1518" s="194" t="str">
        <f t="shared" si="70"/>
        <v/>
      </c>
    </row>
    <row r="1519" spans="2:4" x14ac:dyDescent="0.2">
      <c r="B1519" s="188" t="str">
        <f t="shared" si="71"/>
        <v/>
      </c>
      <c r="C1519" s="188" t="str">
        <f t="shared" si="72"/>
        <v/>
      </c>
      <c r="D1519" s="194" t="str">
        <f t="shared" si="70"/>
        <v/>
      </c>
    </row>
    <row r="1520" spans="2:4" x14ac:dyDescent="0.2">
      <c r="B1520" s="188" t="str">
        <f t="shared" si="71"/>
        <v/>
      </c>
      <c r="C1520" s="188" t="str">
        <f t="shared" si="72"/>
        <v/>
      </c>
      <c r="D1520" s="194" t="str">
        <f t="shared" si="70"/>
        <v/>
      </c>
    </row>
    <row r="1521" spans="2:4" x14ac:dyDescent="0.2">
      <c r="B1521" s="188" t="str">
        <f t="shared" si="71"/>
        <v/>
      </c>
      <c r="C1521" s="188" t="str">
        <f t="shared" si="72"/>
        <v/>
      </c>
      <c r="D1521" s="194" t="str">
        <f t="shared" si="70"/>
        <v/>
      </c>
    </row>
    <row r="1522" spans="2:4" x14ac:dyDescent="0.2">
      <c r="B1522" s="188" t="str">
        <f t="shared" si="71"/>
        <v/>
      </c>
      <c r="C1522" s="188" t="str">
        <f t="shared" si="72"/>
        <v/>
      </c>
      <c r="D1522" s="194" t="str">
        <f t="shared" si="70"/>
        <v/>
      </c>
    </row>
    <row r="1523" spans="2:4" x14ac:dyDescent="0.2">
      <c r="B1523" s="188" t="str">
        <f t="shared" si="71"/>
        <v/>
      </c>
      <c r="C1523" s="188" t="str">
        <f t="shared" si="72"/>
        <v/>
      </c>
      <c r="D1523" s="194" t="str">
        <f t="shared" si="70"/>
        <v/>
      </c>
    </row>
    <row r="1524" spans="2:4" x14ac:dyDescent="0.2">
      <c r="B1524" s="188" t="str">
        <f t="shared" si="71"/>
        <v/>
      </c>
      <c r="C1524" s="188" t="str">
        <f t="shared" si="72"/>
        <v/>
      </c>
      <c r="D1524" s="194" t="str">
        <f t="shared" si="70"/>
        <v/>
      </c>
    </row>
    <row r="1525" spans="2:4" x14ac:dyDescent="0.2">
      <c r="B1525" s="188" t="str">
        <f t="shared" si="71"/>
        <v/>
      </c>
      <c r="C1525" s="188" t="str">
        <f t="shared" si="72"/>
        <v/>
      </c>
      <c r="D1525" s="194" t="str">
        <f t="shared" si="70"/>
        <v/>
      </c>
    </row>
    <row r="1526" spans="2:4" x14ac:dyDescent="0.2">
      <c r="B1526" s="188" t="str">
        <f t="shared" si="71"/>
        <v/>
      </c>
      <c r="C1526" s="188" t="str">
        <f t="shared" si="72"/>
        <v/>
      </c>
      <c r="D1526" s="194" t="str">
        <f t="shared" si="70"/>
        <v/>
      </c>
    </row>
    <row r="1527" spans="2:4" x14ac:dyDescent="0.2">
      <c r="B1527" s="188" t="str">
        <f t="shared" si="71"/>
        <v/>
      </c>
      <c r="C1527" s="188" t="str">
        <f t="shared" si="72"/>
        <v/>
      </c>
      <c r="D1527" s="194" t="str">
        <f t="shared" si="70"/>
        <v/>
      </c>
    </row>
    <row r="1528" spans="2:4" x14ac:dyDescent="0.2">
      <c r="B1528" s="188" t="str">
        <f t="shared" si="71"/>
        <v/>
      </c>
      <c r="C1528" s="188" t="str">
        <f t="shared" si="72"/>
        <v/>
      </c>
      <c r="D1528" s="194" t="str">
        <f t="shared" si="70"/>
        <v/>
      </c>
    </row>
    <row r="1529" spans="2:4" x14ac:dyDescent="0.2">
      <c r="B1529" s="188" t="str">
        <f t="shared" si="71"/>
        <v/>
      </c>
      <c r="C1529" s="188" t="str">
        <f t="shared" si="72"/>
        <v/>
      </c>
      <c r="D1529" s="194" t="str">
        <f t="shared" si="70"/>
        <v/>
      </c>
    </row>
    <row r="1530" spans="2:4" x14ac:dyDescent="0.2">
      <c r="B1530" s="188" t="str">
        <f t="shared" si="71"/>
        <v/>
      </c>
      <c r="C1530" s="188" t="str">
        <f t="shared" si="72"/>
        <v/>
      </c>
      <c r="D1530" s="194" t="str">
        <f t="shared" si="70"/>
        <v/>
      </c>
    </row>
    <row r="1531" spans="2:4" x14ac:dyDescent="0.2">
      <c r="B1531" s="188" t="str">
        <f t="shared" si="71"/>
        <v/>
      </c>
      <c r="C1531" s="188" t="str">
        <f t="shared" si="72"/>
        <v/>
      </c>
      <c r="D1531" s="194" t="str">
        <f t="shared" si="70"/>
        <v/>
      </c>
    </row>
    <row r="1532" spans="2:4" x14ac:dyDescent="0.2">
      <c r="B1532" s="188" t="str">
        <f t="shared" si="71"/>
        <v/>
      </c>
      <c r="C1532" s="188" t="str">
        <f t="shared" si="72"/>
        <v/>
      </c>
      <c r="D1532" s="194" t="str">
        <f t="shared" si="70"/>
        <v/>
      </c>
    </row>
    <row r="1533" spans="2:4" x14ac:dyDescent="0.2">
      <c r="B1533" s="188" t="str">
        <f t="shared" si="71"/>
        <v/>
      </c>
      <c r="C1533" s="188" t="str">
        <f t="shared" si="72"/>
        <v/>
      </c>
      <c r="D1533" s="194" t="str">
        <f t="shared" si="70"/>
        <v/>
      </c>
    </row>
    <row r="1534" spans="2:4" x14ac:dyDescent="0.2">
      <c r="B1534" s="188" t="str">
        <f t="shared" si="71"/>
        <v/>
      </c>
      <c r="C1534" s="188" t="str">
        <f t="shared" si="72"/>
        <v/>
      </c>
      <c r="D1534" s="194" t="str">
        <f t="shared" si="70"/>
        <v/>
      </c>
    </row>
    <row r="1535" spans="2:4" x14ac:dyDescent="0.2">
      <c r="B1535" s="188" t="str">
        <f t="shared" si="71"/>
        <v/>
      </c>
      <c r="C1535" s="188" t="str">
        <f t="shared" si="72"/>
        <v/>
      </c>
      <c r="D1535" s="194" t="str">
        <f t="shared" si="70"/>
        <v/>
      </c>
    </row>
    <row r="1536" spans="2:4" x14ac:dyDescent="0.2">
      <c r="B1536" s="188" t="str">
        <f t="shared" si="71"/>
        <v/>
      </c>
      <c r="C1536" s="188" t="str">
        <f t="shared" si="72"/>
        <v/>
      </c>
      <c r="D1536" s="194" t="str">
        <f t="shared" si="70"/>
        <v/>
      </c>
    </row>
    <row r="1537" spans="2:4" x14ac:dyDescent="0.2">
      <c r="B1537" s="188" t="str">
        <f t="shared" si="71"/>
        <v/>
      </c>
      <c r="C1537" s="188" t="str">
        <f t="shared" si="72"/>
        <v/>
      </c>
      <c r="D1537" s="194" t="str">
        <f t="shared" si="70"/>
        <v/>
      </c>
    </row>
    <row r="1538" spans="2:4" x14ac:dyDescent="0.2">
      <c r="B1538" s="188" t="str">
        <f t="shared" si="71"/>
        <v/>
      </c>
      <c r="C1538" s="188" t="str">
        <f t="shared" si="72"/>
        <v/>
      </c>
      <c r="D1538" s="194" t="str">
        <f t="shared" si="70"/>
        <v/>
      </c>
    </row>
    <row r="1539" spans="2:4" x14ac:dyDescent="0.2">
      <c r="B1539" s="188" t="str">
        <f t="shared" si="71"/>
        <v/>
      </c>
      <c r="C1539" s="188" t="str">
        <f t="shared" si="72"/>
        <v/>
      </c>
      <c r="D1539" s="194" t="str">
        <f t="shared" si="70"/>
        <v/>
      </c>
    </row>
    <row r="1540" spans="2:4" x14ac:dyDescent="0.2">
      <c r="B1540" s="188" t="str">
        <f t="shared" si="71"/>
        <v/>
      </c>
      <c r="C1540" s="188" t="str">
        <f t="shared" si="72"/>
        <v/>
      </c>
      <c r="D1540" s="194" t="str">
        <f t="shared" ref="D1540:D1603" si="73">IF(E1540="","",IF(MID(E1540,1,1)="A",MID(E1540,FIND(" ",E1540,1)+3,2),MID(E1540,FIND(" ",E1540,1)+8,2)))</f>
        <v/>
      </c>
    </row>
    <row r="1541" spans="2:4" x14ac:dyDescent="0.2">
      <c r="B1541" s="188" t="str">
        <f t="shared" si="71"/>
        <v/>
      </c>
      <c r="C1541" s="188" t="str">
        <f t="shared" si="72"/>
        <v/>
      </c>
      <c r="D1541" s="194" t="str">
        <f t="shared" si="73"/>
        <v/>
      </c>
    </row>
    <row r="1542" spans="2:4" x14ac:dyDescent="0.2">
      <c r="B1542" s="188" t="str">
        <f t="shared" ref="B1542:B1605" si="74">IF(E1542="","",IF(MID(E1542,1,5)="AAXX ","SYNOP",MID(E1542,1,5)))</f>
        <v/>
      </c>
      <c r="C1542" s="188" t="str">
        <f t="shared" ref="C1542:C1605" si="75">IF(E1542="","",IF(MID(E1542,1,1)="A",MID(E1542,FIND(" ",E1542,1),3),MID(E1542,FIND(" ",E1542,1)+5,3)))</f>
        <v/>
      </c>
      <c r="D1542" s="194" t="str">
        <f t="shared" si="73"/>
        <v/>
      </c>
    </row>
    <row r="1543" spans="2:4" x14ac:dyDescent="0.2">
      <c r="B1543" s="188" t="str">
        <f t="shared" si="74"/>
        <v/>
      </c>
      <c r="C1543" s="188" t="str">
        <f t="shared" si="75"/>
        <v/>
      </c>
      <c r="D1543" s="194" t="str">
        <f t="shared" si="73"/>
        <v/>
      </c>
    </row>
    <row r="1544" spans="2:4" x14ac:dyDescent="0.2">
      <c r="B1544" s="188" t="str">
        <f t="shared" si="74"/>
        <v/>
      </c>
      <c r="C1544" s="188" t="str">
        <f t="shared" si="75"/>
        <v/>
      </c>
      <c r="D1544" s="194" t="str">
        <f t="shared" si="73"/>
        <v/>
      </c>
    </row>
    <row r="1545" spans="2:4" x14ac:dyDescent="0.2">
      <c r="B1545" s="188" t="str">
        <f t="shared" si="74"/>
        <v/>
      </c>
      <c r="C1545" s="188" t="str">
        <f t="shared" si="75"/>
        <v/>
      </c>
      <c r="D1545" s="194" t="str">
        <f t="shared" si="73"/>
        <v/>
      </c>
    </row>
    <row r="1546" spans="2:4" x14ac:dyDescent="0.2">
      <c r="B1546" s="188" t="str">
        <f t="shared" si="74"/>
        <v/>
      </c>
      <c r="C1546" s="188" t="str">
        <f t="shared" si="75"/>
        <v/>
      </c>
      <c r="D1546" s="194" t="str">
        <f t="shared" si="73"/>
        <v/>
      </c>
    </row>
    <row r="1547" spans="2:4" x14ac:dyDescent="0.2">
      <c r="B1547" s="188" t="str">
        <f t="shared" si="74"/>
        <v/>
      </c>
      <c r="C1547" s="188" t="str">
        <f t="shared" si="75"/>
        <v/>
      </c>
      <c r="D1547" s="194" t="str">
        <f t="shared" si="73"/>
        <v/>
      </c>
    </row>
    <row r="1548" spans="2:4" x14ac:dyDescent="0.2">
      <c r="B1548" s="188" t="str">
        <f t="shared" si="74"/>
        <v/>
      </c>
      <c r="C1548" s="188" t="str">
        <f t="shared" si="75"/>
        <v/>
      </c>
      <c r="D1548" s="194" t="str">
        <f t="shared" si="73"/>
        <v/>
      </c>
    </row>
    <row r="1549" spans="2:4" x14ac:dyDescent="0.2">
      <c r="B1549" s="188" t="str">
        <f t="shared" si="74"/>
        <v/>
      </c>
      <c r="C1549" s="188" t="str">
        <f t="shared" si="75"/>
        <v/>
      </c>
      <c r="D1549" s="194" t="str">
        <f t="shared" si="73"/>
        <v/>
      </c>
    </row>
    <row r="1550" spans="2:4" x14ac:dyDescent="0.2">
      <c r="B1550" s="188" t="str">
        <f t="shared" si="74"/>
        <v/>
      </c>
      <c r="C1550" s="188" t="str">
        <f t="shared" si="75"/>
        <v/>
      </c>
      <c r="D1550" s="194" t="str">
        <f t="shared" si="73"/>
        <v/>
      </c>
    </row>
    <row r="1551" spans="2:4" x14ac:dyDescent="0.2">
      <c r="B1551" s="188" t="str">
        <f t="shared" si="74"/>
        <v/>
      </c>
      <c r="C1551" s="188" t="str">
        <f t="shared" si="75"/>
        <v/>
      </c>
      <c r="D1551" s="194" t="str">
        <f t="shared" si="73"/>
        <v/>
      </c>
    </row>
    <row r="1552" spans="2:4" x14ac:dyDescent="0.2">
      <c r="B1552" s="188" t="str">
        <f t="shared" si="74"/>
        <v/>
      </c>
      <c r="C1552" s="188" t="str">
        <f t="shared" si="75"/>
        <v/>
      </c>
      <c r="D1552" s="194" t="str">
        <f t="shared" si="73"/>
        <v/>
      </c>
    </row>
    <row r="1553" spans="2:4" x14ac:dyDescent="0.2">
      <c r="B1553" s="188" t="str">
        <f t="shared" si="74"/>
        <v/>
      </c>
      <c r="C1553" s="188" t="str">
        <f t="shared" si="75"/>
        <v/>
      </c>
      <c r="D1553" s="194" t="str">
        <f t="shared" si="73"/>
        <v/>
      </c>
    </row>
    <row r="1554" spans="2:4" x14ac:dyDescent="0.2">
      <c r="B1554" s="188" t="str">
        <f t="shared" si="74"/>
        <v/>
      </c>
      <c r="C1554" s="188" t="str">
        <f t="shared" si="75"/>
        <v/>
      </c>
      <c r="D1554" s="194" t="str">
        <f t="shared" si="73"/>
        <v/>
      </c>
    </row>
    <row r="1555" spans="2:4" x14ac:dyDescent="0.2">
      <c r="B1555" s="188" t="str">
        <f t="shared" si="74"/>
        <v/>
      </c>
      <c r="C1555" s="188" t="str">
        <f t="shared" si="75"/>
        <v/>
      </c>
      <c r="D1555" s="194" t="str">
        <f t="shared" si="73"/>
        <v/>
      </c>
    </row>
    <row r="1556" spans="2:4" x14ac:dyDescent="0.2">
      <c r="B1556" s="188" t="str">
        <f t="shared" si="74"/>
        <v/>
      </c>
      <c r="C1556" s="188" t="str">
        <f t="shared" si="75"/>
        <v/>
      </c>
      <c r="D1556" s="194" t="str">
        <f t="shared" si="73"/>
        <v/>
      </c>
    </row>
    <row r="1557" spans="2:4" x14ac:dyDescent="0.2">
      <c r="B1557" s="188" t="str">
        <f t="shared" si="74"/>
        <v/>
      </c>
      <c r="C1557" s="188" t="str">
        <f t="shared" si="75"/>
        <v/>
      </c>
      <c r="D1557" s="194" t="str">
        <f t="shared" si="73"/>
        <v/>
      </c>
    </row>
    <row r="1558" spans="2:4" x14ac:dyDescent="0.2">
      <c r="B1558" s="188" t="str">
        <f t="shared" si="74"/>
        <v/>
      </c>
      <c r="C1558" s="188" t="str">
        <f t="shared" si="75"/>
        <v/>
      </c>
      <c r="D1558" s="194" t="str">
        <f t="shared" si="73"/>
        <v/>
      </c>
    </row>
    <row r="1559" spans="2:4" x14ac:dyDescent="0.2">
      <c r="B1559" s="188" t="str">
        <f t="shared" si="74"/>
        <v/>
      </c>
      <c r="C1559" s="188" t="str">
        <f t="shared" si="75"/>
        <v/>
      </c>
      <c r="D1559" s="194" t="str">
        <f t="shared" si="73"/>
        <v/>
      </c>
    </row>
    <row r="1560" spans="2:4" x14ac:dyDescent="0.2">
      <c r="B1560" s="188" t="str">
        <f t="shared" si="74"/>
        <v/>
      </c>
      <c r="C1560" s="188" t="str">
        <f t="shared" si="75"/>
        <v/>
      </c>
      <c r="D1560" s="194" t="str">
        <f t="shared" si="73"/>
        <v/>
      </c>
    </row>
    <row r="1561" spans="2:4" x14ac:dyDescent="0.2">
      <c r="B1561" s="188" t="str">
        <f t="shared" si="74"/>
        <v/>
      </c>
      <c r="C1561" s="188" t="str">
        <f t="shared" si="75"/>
        <v/>
      </c>
      <c r="D1561" s="194" t="str">
        <f t="shared" si="73"/>
        <v/>
      </c>
    </row>
    <row r="1562" spans="2:4" x14ac:dyDescent="0.2">
      <c r="B1562" s="188" t="str">
        <f t="shared" si="74"/>
        <v/>
      </c>
      <c r="C1562" s="188" t="str">
        <f t="shared" si="75"/>
        <v/>
      </c>
      <c r="D1562" s="194" t="str">
        <f t="shared" si="73"/>
        <v/>
      </c>
    </row>
    <row r="1563" spans="2:4" x14ac:dyDescent="0.2">
      <c r="B1563" s="188" t="str">
        <f t="shared" si="74"/>
        <v/>
      </c>
      <c r="C1563" s="188" t="str">
        <f t="shared" si="75"/>
        <v/>
      </c>
      <c r="D1563" s="194" t="str">
        <f t="shared" si="73"/>
        <v/>
      </c>
    </row>
    <row r="1564" spans="2:4" x14ac:dyDescent="0.2">
      <c r="B1564" s="188" t="str">
        <f t="shared" si="74"/>
        <v/>
      </c>
      <c r="C1564" s="188" t="str">
        <f t="shared" si="75"/>
        <v/>
      </c>
      <c r="D1564" s="194" t="str">
        <f t="shared" si="73"/>
        <v/>
      </c>
    </row>
    <row r="1565" spans="2:4" x14ac:dyDescent="0.2">
      <c r="B1565" s="188" t="str">
        <f t="shared" si="74"/>
        <v/>
      </c>
      <c r="C1565" s="188" t="str">
        <f t="shared" si="75"/>
        <v/>
      </c>
      <c r="D1565" s="194" t="str">
        <f t="shared" si="73"/>
        <v/>
      </c>
    </row>
    <row r="1566" spans="2:4" x14ac:dyDescent="0.2">
      <c r="B1566" s="188" t="str">
        <f t="shared" si="74"/>
        <v/>
      </c>
      <c r="C1566" s="188" t="str">
        <f t="shared" si="75"/>
        <v/>
      </c>
      <c r="D1566" s="194" t="str">
        <f t="shared" si="73"/>
        <v/>
      </c>
    </row>
    <row r="1567" spans="2:4" x14ac:dyDescent="0.2">
      <c r="B1567" s="188" t="str">
        <f t="shared" si="74"/>
        <v/>
      </c>
      <c r="C1567" s="188" t="str">
        <f t="shared" si="75"/>
        <v/>
      </c>
      <c r="D1567" s="194" t="str">
        <f t="shared" si="73"/>
        <v/>
      </c>
    </row>
    <row r="1568" spans="2:4" x14ac:dyDescent="0.2">
      <c r="B1568" s="188" t="str">
        <f t="shared" si="74"/>
        <v/>
      </c>
      <c r="C1568" s="188" t="str">
        <f t="shared" si="75"/>
        <v/>
      </c>
      <c r="D1568" s="194" t="str">
        <f t="shared" si="73"/>
        <v/>
      </c>
    </row>
    <row r="1569" spans="2:4" x14ac:dyDescent="0.2">
      <c r="B1569" s="188" t="str">
        <f t="shared" si="74"/>
        <v/>
      </c>
      <c r="C1569" s="188" t="str">
        <f t="shared" si="75"/>
        <v/>
      </c>
      <c r="D1569" s="194" t="str">
        <f t="shared" si="73"/>
        <v/>
      </c>
    </row>
    <row r="1570" spans="2:4" x14ac:dyDescent="0.2">
      <c r="B1570" s="188" t="str">
        <f t="shared" si="74"/>
        <v/>
      </c>
      <c r="C1570" s="188" t="str">
        <f t="shared" si="75"/>
        <v/>
      </c>
      <c r="D1570" s="194" t="str">
        <f t="shared" si="73"/>
        <v/>
      </c>
    </row>
    <row r="1571" spans="2:4" x14ac:dyDescent="0.2">
      <c r="B1571" s="188" t="str">
        <f t="shared" si="74"/>
        <v/>
      </c>
      <c r="C1571" s="188" t="str">
        <f t="shared" si="75"/>
        <v/>
      </c>
      <c r="D1571" s="194" t="str">
        <f t="shared" si="73"/>
        <v/>
      </c>
    </row>
    <row r="1572" spans="2:4" x14ac:dyDescent="0.2">
      <c r="B1572" s="188" t="str">
        <f t="shared" si="74"/>
        <v/>
      </c>
      <c r="C1572" s="188" t="str">
        <f t="shared" si="75"/>
        <v/>
      </c>
      <c r="D1572" s="194" t="str">
        <f t="shared" si="73"/>
        <v/>
      </c>
    </row>
    <row r="1573" spans="2:4" x14ac:dyDescent="0.2">
      <c r="B1573" s="188" t="str">
        <f t="shared" si="74"/>
        <v/>
      </c>
      <c r="C1573" s="188" t="str">
        <f t="shared" si="75"/>
        <v/>
      </c>
      <c r="D1573" s="194" t="str">
        <f t="shared" si="73"/>
        <v/>
      </c>
    </row>
    <row r="1574" spans="2:4" x14ac:dyDescent="0.2">
      <c r="B1574" s="188" t="str">
        <f t="shared" si="74"/>
        <v/>
      </c>
      <c r="C1574" s="188" t="str">
        <f t="shared" si="75"/>
        <v/>
      </c>
      <c r="D1574" s="194" t="str">
        <f t="shared" si="73"/>
        <v/>
      </c>
    </row>
    <row r="1575" spans="2:4" x14ac:dyDescent="0.2">
      <c r="B1575" s="188" t="str">
        <f t="shared" si="74"/>
        <v/>
      </c>
      <c r="C1575" s="188" t="str">
        <f t="shared" si="75"/>
        <v/>
      </c>
      <c r="D1575" s="194" t="str">
        <f t="shared" si="73"/>
        <v/>
      </c>
    </row>
    <row r="1576" spans="2:4" x14ac:dyDescent="0.2">
      <c r="B1576" s="188" t="str">
        <f t="shared" si="74"/>
        <v/>
      </c>
      <c r="C1576" s="188" t="str">
        <f t="shared" si="75"/>
        <v/>
      </c>
      <c r="D1576" s="194" t="str">
        <f t="shared" si="73"/>
        <v/>
      </c>
    </row>
    <row r="1577" spans="2:4" x14ac:dyDescent="0.2">
      <c r="B1577" s="188" t="str">
        <f t="shared" si="74"/>
        <v/>
      </c>
      <c r="C1577" s="188" t="str">
        <f t="shared" si="75"/>
        <v/>
      </c>
      <c r="D1577" s="194" t="str">
        <f t="shared" si="73"/>
        <v/>
      </c>
    </row>
    <row r="1578" spans="2:4" x14ac:dyDescent="0.2">
      <c r="B1578" s="188" t="str">
        <f t="shared" si="74"/>
        <v/>
      </c>
      <c r="C1578" s="188" t="str">
        <f t="shared" si="75"/>
        <v/>
      </c>
      <c r="D1578" s="194" t="str">
        <f t="shared" si="73"/>
        <v/>
      </c>
    </row>
    <row r="1579" spans="2:4" x14ac:dyDescent="0.2">
      <c r="B1579" s="188" t="str">
        <f t="shared" si="74"/>
        <v/>
      </c>
      <c r="C1579" s="188" t="str">
        <f t="shared" si="75"/>
        <v/>
      </c>
      <c r="D1579" s="194" t="str">
        <f t="shared" si="73"/>
        <v/>
      </c>
    </row>
    <row r="1580" spans="2:4" x14ac:dyDescent="0.2">
      <c r="B1580" s="188" t="str">
        <f t="shared" si="74"/>
        <v/>
      </c>
      <c r="C1580" s="188" t="str">
        <f t="shared" si="75"/>
        <v/>
      </c>
      <c r="D1580" s="194" t="str">
        <f t="shared" si="73"/>
        <v/>
      </c>
    </row>
    <row r="1581" spans="2:4" x14ac:dyDescent="0.2">
      <c r="B1581" s="188" t="str">
        <f t="shared" si="74"/>
        <v/>
      </c>
      <c r="C1581" s="188" t="str">
        <f t="shared" si="75"/>
        <v/>
      </c>
      <c r="D1581" s="194" t="str">
        <f t="shared" si="73"/>
        <v/>
      </c>
    </row>
    <row r="1582" spans="2:4" x14ac:dyDescent="0.2">
      <c r="B1582" s="188" t="str">
        <f t="shared" si="74"/>
        <v/>
      </c>
      <c r="C1582" s="188" t="str">
        <f t="shared" si="75"/>
        <v/>
      </c>
      <c r="D1582" s="194" t="str">
        <f t="shared" si="73"/>
        <v/>
      </c>
    </row>
    <row r="1583" spans="2:4" x14ac:dyDescent="0.2">
      <c r="B1583" s="188" t="str">
        <f t="shared" si="74"/>
        <v/>
      </c>
      <c r="C1583" s="188" t="str">
        <f t="shared" si="75"/>
        <v/>
      </c>
      <c r="D1583" s="194" t="str">
        <f t="shared" si="73"/>
        <v/>
      </c>
    </row>
    <row r="1584" spans="2:4" x14ac:dyDescent="0.2">
      <c r="B1584" s="188" t="str">
        <f t="shared" si="74"/>
        <v/>
      </c>
      <c r="C1584" s="188" t="str">
        <f t="shared" si="75"/>
        <v/>
      </c>
      <c r="D1584" s="194" t="str">
        <f t="shared" si="73"/>
        <v/>
      </c>
    </row>
    <row r="1585" spans="2:4" x14ac:dyDescent="0.2">
      <c r="B1585" s="188" t="str">
        <f t="shared" si="74"/>
        <v/>
      </c>
      <c r="C1585" s="188" t="str">
        <f t="shared" si="75"/>
        <v/>
      </c>
      <c r="D1585" s="194" t="str">
        <f t="shared" si="73"/>
        <v/>
      </c>
    </row>
    <row r="1586" spans="2:4" x14ac:dyDescent="0.2">
      <c r="B1586" s="188" t="str">
        <f t="shared" si="74"/>
        <v/>
      </c>
      <c r="C1586" s="188" t="str">
        <f t="shared" si="75"/>
        <v/>
      </c>
      <c r="D1586" s="194" t="str">
        <f t="shared" si="73"/>
        <v/>
      </c>
    </row>
    <row r="1587" spans="2:4" x14ac:dyDescent="0.2">
      <c r="B1587" s="188" t="str">
        <f t="shared" si="74"/>
        <v/>
      </c>
      <c r="C1587" s="188" t="str">
        <f t="shared" si="75"/>
        <v/>
      </c>
      <c r="D1587" s="194" t="str">
        <f t="shared" si="73"/>
        <v/>
      </c>
    </row>
    <row r="1588" spans="2:4" x14ac:dyDescent="0.2">
      <c r="B1588" s="188" t="str">
        <f t="shared" si="74"/>
        <v/>
      </c>
      <c r="C1588" s="188" t="str">
        <f t="shared" si="75"/>
        <v/>
      </c>
      <c r="D1588" s="194" t="str">
        <f t="shared" si="73"/>
        <v/>
      </c>
    </row>
    <row r="1589" spans="2:4" x14ac:dyDescent="0.2">
      <c r="B1589" s="188" t="str">
        <f t="shared" si="74"/>
        <v/>
      </c>
      <c r="C1589" s="188" t="str">
        <f t="shared" si="75"/>
        <v/>
      </c>
      <c r="D1589" s="194" t="str">
        <f t="shared" si="73"/>
        <v/>
      </c>
    </row>
    <row r="1590" spans="2:4" x14ac:dyDescent="0.2">
      <c r="B1590" s="188" t="str">
        <f t="shared" si="74"/>
        <v/>
      </c>
      <c r="C1590" s="188" t="str">
        <f t="shared" si="75"/>
        <v/>
      </c>
      <c r="D1590" s="194" t="str">
        <f t="shared" si="73"/>
        <v/>
      </c>
    </row>
    <row r="1591" spans="2:4" x14ac:dyDescent="0.2">
      <c r="B1591" s="188" t="str">
        <f t="shared" si="74"/>
        <v/>
      </c>
      <c r="C1591" s="188" t="str">
        <f t="shared" si="75"/>
        <v/>
      </c>
      <c r="D1591" s="194" t="str">
        <f t="shared" si="73"/>
        <v/>
      </c>
    </row>
    <row r="1592" spans="2:4" x14ac:dyDescent="0.2">
      <c r="B1592" s="188" t="str">
        <f t="shared" si="74"/>
        <v/>
      </c>
      <c r="C1592" s="188" t="str">
        <f t="shared" si="75"/>
        <v/>
      </c>
      <c r="D1592" s="194" t="str">
        <f t="shared" si="73"/>
        <v/>
      </c>
    </row>
    <row r="1593" spans="2:4" x14ac:dyDescent="0.2">
      <c r="B1593" s="188" t="str">
        <f t="shared" si="74"/>
        <v/>
      </c>
      <c r="C1593" s="188" t="str">
        <f t="shared" si="75"/>
        <v/>
      </c>
      <c r="D1593" s="194" t="str">
        <f t="shared" si="73"/>
        <v/>
      </c>
    </row>
    <row r="1594" spans="2:4" x14ac:dyDescent="0.2">
      <c r="B1594" s="188" t="str">
        <f t="shared" si="74"/>
        <v/>
      </c>
      <c r="C1594" s="188" t="str">
        <f t="shared" si="75"/>
        <v/>
      </c>
      <c r="D1594" s="194" t="str">
        <f t="shared" si="73"/>
        <v/>
      </c>
    </row>
    <row r="1595" spans="2:4" x14ac:dyDescent="0.2">
      <c r="B1595" s="188" t="str">
        <f t="shared" si="74"/>
        <v/>
      </c>
      <c r="C1595" s="188" t="str">
        <f t="shared" si="75"/>
        <v/>
      </c>
      <c r="D1595" s="194" t="str">
        <f t="shared" si="73"/>
        <v/>
      </c>
    </row>
    <row r="1596" spans="2:4" x14ac:dyDescent="0.2">
      <c r="B1596" s="188" t="str">
        <f t="shared" si="74"/>
        <v/>
      </c>
      <c r="C1596" s="188" t="str">
        <f t="shared" si="75"/>
        <v/>
      </c>
      <c r="D1596" s="194" t="str">
        <f t="shared" si="73"/>
        <v/>
      </c>
    </row>
    <row r="1597" spans="2:4" x14ac:dyDescent="0.2">
      <c r="B1597" s="188" t="str">
        <f t="shared" si="74"/>
        <v/>
      </c>
      <c r="C1597" s="188" t="str">
        <f t="shared" si="75"/>
        <v/>
      </c>
      <c r="D1597" s="194" t="str">
        <f t="shared" si="73"/>
        <v/>
      </c>
    </row>
    <row r="1598" spans="2:4" x14ac:dyDescent="0.2">
      <c r="B1598" s="188" t="str">
        <f t="shared" si="74"/>
        <v/>
      </c>
      <c r="C1598" s="188" t="str">
        <f t="shared" si="75"/>
        <v/>
      </c>
      <c r="D1598" s="194" t="str">
        <f t="shared" si="73"/>
        <v/>
      </c>
    </row>
    <row r="1599" spans="2:4" x14ac:dyDescent="0.2">
      <c r="B1599" s="188" t="str">
        <f t="shared" si="74"/>
        <v/>
      </c>
      <c r="C1599" s="188" t="str">
        <f t="shared" si="75"/>
        <v/>
      </c>
      <c r="D1599" s="194" t="str">
        <f t="shared" si="73"/>
        <v/>
      </c>
    </row>
    <row r="1600" spans="2:4" x14ac:dyDescent="0.2">
      <c r="B1600" s="188" t="str">
        <f t="shared" si="74"/>
        <v/>
      </c>
      <c r="C1600" s="188" t="str">
        <f t="shared" si="75"/>
        <v/>
      </c>
      <c r="D1600" s="194" t="str">
        <f t="shared" si="73"/>
        <v/>
      </c>
    </row>
    <row r="1601" spans="2:4" x14ac:dyDescent="0.2">
      <c r="B1601" s="188" t="str">
        <f t="shared" si="74"/>
        <v/>
      </c>
      <c r="C1601" s="188" t="str">
        <f t="shared" si="75"/>
        <v/>
      </c>
      <c r="D1601" s="194" t="str">
        <f t="shared" si="73"/>
        <v/>
      </c>
    </row>
    <row r="1602" spans="2:4" x14ac:dyDescent="0.2">
      <c r="B1602" s="188" t="str">
        <f t="shared" si="74"/>
        <v/>
      </c>
      <c r="C1602" s="188" t="str">
        <f t="shared" si="75"/>
        <v/>
      </c>
      <c r="D1602" s="194" t="str">
        <f t="shared" si="73"/>
        <v/>
      </c>
    </row>
    <row r="1603" spans="2:4" x14ac:dyDescent="0.2">
      <c r="B1603" s="188" t="str">
        <f t="shared" si="74"/>
        <v/>
      </c>
      <c r="C1603" s="188" t="str">
        <f t="shared" si="75"/>
        <v/>
      </c>
      <c r="D1603" s="194" t="str">
        <f t="shared" si="73"/>
        <v/>
      </c>
    </row>
    <row r="1604" spans="2:4" x14ac:dyDescent="0.2">
      <c r="B1604" s="188" t="str">
        <f t="shared" si="74"/>
        <v/>
      </c>
      <c r="C1604" s="188" t="str">
        <f t="shared" si="75"/>
        <v/>
      </c>
      <c r="D1604" s="194" t="str">
        <f t="shared" ref="D1604:D1667" si="76">IF(E1604="","",IF(MID(E1604,1,1)="A",MID(E1604,FIND(" ",E1604,1)+3,2),MID(E1604,FIND(" ",E1604,1)+8,2)))</f>
        <v/>
      </c>
    </row>
    <row r="1605" spans="2:4" x14ac:dyDescent="0.2">
      <c r="B1605" s="188" t="str">
        <f t="shared" si="74"/>
        <v/>
      </c>
      <c r="C1605" s="188" t="str">
        <f t="shared" si="75"/>
        <v/>
      </c>
      <c r="D1605" s="194" t="str">
        <f t="shared" si="76"/>
        <v/>
      </c>
    </row>
    <row r="1606" spans="2:4" x14ac:dyDescent="0.2">
      <c r="B1606" s="188" t="str">
        <f t="shared" ref="B1606:B1669" si="77">IF(E1606="","",IF(MID(E1606,1,5)="AAXX ","SYNOP",MID(E1606,1,5)))</f>
        <v/>
      </c>
      <c r="C1606" s="188" t="str">
        <f t="shared" ref="C1606:C1669" si="78">IF(E1606="","",IF(MID(E1606,1,1)="A",MID(E1606,FIND(" ",E1606,1),3),MID(E1606,FIND(" ",E1606,1)+5,3)))</f>
        <v/>
      </c>
      <c r="D1606" s="194" t="str">
        <f t="shared" si="76"/>
        <v/>
      </c>
    </row>
    <row r="1607" spans="2:4" x14ac:dyDescent="0.2">
      <c r="B1607" s="188" t="str">
        <f t="shared" si="77"/>
        <v/>
      </c>
      <c r="C1607" s="188" t="str">
        <f t="shared" si="78"/>
        <v/>
      </c>
      <c r="D1607" s="194" t="str">
        <f t="shared" si="76"/>
        <v/>
      </c>
    </row>
    <row r="1608" spans="2:4" x14ac:dyDescent="0.2">
      <c r="B1608" s="188" t="str">
        <f t="shared" si="77"/>
        <v/>
      </c>
      <c r="C1608" s="188" t="str">
        <f t="shared" si="78"/>
        <v/>
      </c>
      <c r="D1608" s="194" t="str">
        <f t="shared" si="76"/>
        <v/>
      </c>
    </row>
    <row r="1609" spans="2:4" x14ac:dyDescent="0.2">
      <c r="B1609" s="188" t="str">
        <f t="shared" si="77"/>
        <v/>
      </c>
      <c r="C1609" s="188" t="str">
        <f t="shared" si="78"/>
        <v/>
      </c>
      <c r="D1609" s="194" t="str">
        <f t="shared" si="76"/>
        <v/>
      </c>
    </row>
    <row r="1610" spans="2:4" x14ac:dyDescent="0.2">
      <c r="B1610" s="188" t="str">
        <f t="shared" si="77"/>
        <v/>
      </c>
      <c r="C1610" s="188" t="str">
        <f t="shared" si="78"/>
        <v/>
      </c>
      <c r="D1610" s="194" t="str">
        <f t="shared" si="76"/>
        <v/>
      </c>
    </row>
    <row r="1611" spans="2:4" x14ac:dyDescent="0.2">
      <c r="B1611" s="188" t="str">
        <f t="shared" si="77"/>
        <v/>
      </c>
      <c r="C1611" s="188" t="str">
        <f t="shared" si="78"/>
        <v/>
      </c>
      <c r="D1611" s="194" t="str">
        <f t="shared" si="76"/>
        <v/>
      </c>
    </row>
    <row r="1612" spans="2:4" x14ac:dyDescent="0.2">
      <c r="B1612" s="188" t="str">
        <f t="shared" si="77"/>
        <v/>
      </c>
      <c r="C1612" s="188" t="str">
        <f t="shared" si="78"/>
        <v/>
      </c>
      <c r="D1612" s="194" t="str">
        <f t="shared" si="76"/>
        <v/>
      </c>
    </row>
    <row r="1613" spans="2:4" x14ac:dyDescent="0.2">
      <c r="B1613" s="188" t="str">
        <f t="shared" si="77"/>
        <v/>
      </c>
      <c r="C1613" s="188" t="str">
        <f t="shared" si="78"/>
        <v/>
      </c>
      <c r="D1613" s="194" t="str">
        <f t="shared" si="76"/>
        <v/>
      </c>
    </row>
    <row r="1614" spans="2:4" x14ac:dyDescent="0.2">
      <c r="B1614" s="188" t="str">
        <f t="shared" si="77"/>
        <v/>
      </c>
      <c r="C1614" s="188" t="str">
        <f t="shared" si="78"/>
        <v/>
      </c>
      <c r="D1614" s="194" t="str">
        <f t="shared" si="76"/>
        <v/>
      </c>
    </row>
    <row r="1615" spans="2:4" x14ac:dyDescent="0.2">
      <c r="B1615" s="188" t="str">
        <f t="shared" si="77"/>
        <v/>
      </c>
      <c r="C1615" s="188" t="str">
        <f t="shared" si="78"/>
        <v/>
      </c>
      <c r="D1615" s="194" t="str">
        <f t="shared" si="76"/>
        <v/>
      </c>
    </row>
    <row r="1616" spans="2:4" x14ac:dyDescent="0.2">
      <c r="B1616" s="188" t="str">
        <f t="shared" si="77"/>
        <v/>
      </c>
      <c r="C1616" s="188" t="str">
        <f t="shared" si="78"/>
        <v/>
      </c>
      <c r="D1616" s="194" t="str">
        <f t="shared" si="76"/>
        <v/>
      </c>
    </row>
    <row r="1617" spans="2:4" x14ac:dyDescent="0.2">
      <c r="B1617" s="188" t="str">
        <f t="shared" si="77"/>
        <v/>
      </c>
      <c r="C1617" s="188" t="str">
        <f t="shared" si="78"/>
        <v/>
      </c>
      <c r="D1617" s="194" t="str">
        <f t="shared" si="76"/>
        <v/>
      </c>
    </row>
    <row r="1618" spans="2:4" x14ac:dyDescent="0.2">
      <c r="B1618" s="188" t="str">
        <f t="shared" si="77"/>
        <v/>
      </c>
      <c r="C1618" s="188" t="str">
        <f t="shared" si="78"/>
        <v/>
      </c>
      <c r="D1618" s="194" t="str">
        <f t="shared" si="76"/>
        <v/>
      </c>
    </row>
    <row r="1619" spans="2:4" x14ac:dyDescent="0.2">
      <c r="B1619" s="188" t="str">
        <f t="shared" si="77"/>
        <v/>
      </c>
      <c r="C1619" s="188" t="str">
        <f t="shared" si="78"/>
        <v/>
      </c>
      <c r="D1619" s="194" t="str">
        <f t="shared" si="76"/>
        <v/>
      </c>
    </row>
    <row r="1620" spans="2:4" x14ac:dyDescent="0.2">
      <c r="B1620" s="188" t="str">
        <f t="shared" si="77"/>
        <v/>
      </c>
      <c r="C1620" s="188" t="str">
        <f t="shared" si="78"/>
        <v/>
      </c>
      <c r="D1620" s="194" t="str">
        <f t="shared" si="76"/>
        <v/>
      </c>
    </row>
    <row r="1621" spans="2:4" x14ac:dyDescent="0.2">
      <c r="B1621" s="188" t="str">
        <f t="shared" si="77"/>
        <v/>
      </c>
      <c r="C1621" s="188" t="str">
        <f t="shared" si="78"/>
        <v/>
      </c>
      <c r="D1621" s="194" t="str">
        <f t="shared" si="76"/>
        <v/>
      </c>
    </row>
    <row r="1622" spans="2:4" x14ac:dyDescent="0.2">
      <c r="B1622" s="188" t="str">
        <f t="shared" si="77"/>
        <v/>
      </c>
      <c r="C1622" s="188" t="str">
        <f t="shared" si="78"/>
        <v/>
      </c>
      <c r="D1622" s="194" t="str">
        <f t="shared" si="76"/>
        <v/>
      </c>
    </row>
    <row r="1623" spans="2:4" x14ac:dyDescent="0.2">
      <c r="B1623" s="188" t="str">
        <f t="shared" si="77"/>
        <v/>
      </c>
      <c r="C1623" s="188" t="str">
        <f t="shared" si="78"/>
        <v/>
      </c>
      <c r="D1623" s="194" t="str">
        <f t="shared" si="76"/>
        <v/>
      </c>
    </row>
    <row r="1624" spans="2:4" x14ac:dyDescent="0.2">
      <c r="B1624" s="188" t="str">
        <f t="shared" si="77"/>
        <v/>
      </c>
      <c r="C1624" s="188" t="str">
        <f t="shared" si="78"/>
        <v/>
      </c>
      <c r="D1624" s="194" t="str">
        <f t="shared" si="76"/>
        <v/>
      </c>
    </row>
    <row r="1625" spans="2:4" x14ac:dyDescent="0.2">
      <c r="B1625" s="188" t="str">
        <f t="shared" si="77"/>
        <v/>
      </c>
      <c r="C1625" s="188" t="str">
        <f t="shared" si="78"/>
        <v/>
      </c>
      <c r="D1625" s="194" t="str">
        <f t="shared" si="76"/>
        <v/>
      </c>
    </row>
    <row r="1626" spans="2:4" x14ac:dyDescent="0.2">
      <c r="B1626" s="188" t="str">
        <f t="shared" si="77"/>
        <v/>
      </c>
      <c r="C1626" s="188" t="str">
        <f t="shared" si="78"/>
        <v/>
      </c>
      <c r="D1626" s="194" t="str">
        <f t="shared" si="76"/>
        <v/>
      </c>
    </row>
    <row r="1627" spans="2:4" x14ac:dyDescent="0.2">
      <c r="B1627" s="188" t="str">
        <f t="shared" si="77"/>
        <v/>
      </c>
      <c r="C1627" s="188" t="str">
        <f t="shared" si="78"/>
        <v/>
      </c>
      <c r="D1627" s="194" t="str">
        <f t="shared" si="76"/>
        <v/>
      </c>
    </row>
    <row r="1628" spans="2:4" x14ac:dyDescent="0.2">
      <c r="B1628" s="188" t="str">
        <f t="shared" si="77"/>
        <v/>
      </c>
      <c r="C1628" s="188" t="str">
        <f t="shared" si="78"/>
        <v/>
      </c>
      <c r="D1628" s="194" t="str">
        <f t="shared" si="76"/>
        <v/>
      </c>
    </row>
    <row r="1629" spans="2:4" x14ac:dyDescent="0.2">
      <c r="B1629" s="188" t="str">
        <f t="shared" si="77"/>
        <v/>
      </c>
      <c r="C1629" s="188" t="str">
        <f t="shared" si="78"/>
        <v/>
      </c>
      <c r="D1629" s="194" t="str">
        <f t="shared" si="76"/>
        <v/>
      </c>
    </row>
    <row r="1630" spans="2:4" x14ac:dyDescent="0.2">
      <c r="B1630" s="188" t="str">
        <f t="shared" si="77"/>
        <v/>
      </c>
      <c r="C1630" s="188" t="str">
        <f t="shared" si="78"/>
        <v/>
      </c>
      <c r="D1630" s="194" t="str">
        <f t="shared" si="76"/>
        <v/>
      </c>
    </row>
    <row r="1631" spans="2:4" x14ac:dyDescent="0.2">
      <c r="B1631" s="188" t="str">
        <f t="shared" si="77"/>
        <v/>
      </c>
      <c r="C1631" s="188" t="str">
        <f t="shared" si="78"/>
        <v/>
      </c>
      <c r="D1631" s="194" t="str">
        <f t="shared" si="76"/>
        <v/>
      </c>
    </row>
    <row r="1632" spans="2:4" x14ac:dyDescent="0.2">
      <c r="B1632" s="188" t="str">
        <f t="shared" si="77"/>
        <v/>
      </c>
      <c r="C1632" s="188" t="str">
        <f t="shared" si="78"/>
        <v/>
      </c>
      <c r="D1632" s="194" t="str">
        <f t="shared" si="76"/>
        <v/>
      </c>
    </row>
    <row r="1633" spans="2:4" x14ac:dyDescent="0.2">
      <c r="B1633" s="188" t="str">
        <f t="shared" si="77"/>
        <v/>
      </c>
      <c r="C1633" s="188" t="str">
        <f t="shared" si="78"/>
        <v/>
      </c>
      <c r="D1633" s="194" t="str">
        <f t="shared" si="76"/>
        <v/>
      </c>
    </row>
    <row r="1634" spans="2:4" x14ac:dyDescent="0.2">
      <c r="B1634" s="188" t="str">
        <f t="shared" si="77"/>
        <v/>
      </c>
      <c r="C1634" s="188" t="str">
        <f t="shared" si="78"/>
        <v/>
      </c>
      <c r="D1634" s="194" t="str">
        <f t="shared" si="76"/>
        <v/>
      </c>
    </row>
    <row r="1635" spans="2:4" x14ac:dyDescent="0.2">
      <c r="B1635" s="188" t="str">
        <f t="shared" si="77"/>
        <v/>
      </c>
      <c r="C1635" s="188" t="str">
        <f t="shared" si="78"/>
        <v/>
      </c>
      <c r="D1635" s="194" t="str">
        <f t="shared" si="76"/>
        <v/>
      </c>
    </row>
    <row r="1636" spans="2:4" x14ac:dyDescent="0.2">
      <c r="B1636" s="188" t="str">
        <f t="shared" si="77"/>
        <v/>
      </c>
      <c r="C1636" s="188" t="str">
        <f t="shared" si="78"/>
        <v/>
      </c>
      <c r="D1636" s="194" t="str">
        <f t="shared" si="76"/>
        <v/>
      </c>
    </row>
    <row r="1637" spans="2:4" x14ac:dyDescent="0.2">
      <c r="B1637" s="188" t="str">
        <f t="shared" si="77"/>
        <v/>
      </c>
      <c r="C1637" s="188" t="str">
        <f t="shared" si="78"/>
        <v/>
      </c>
      <c r="D1637" s="194" t="str">
        <f t="shared" si="76"/>
        <v/>
      </c>
    </row>
    <row r="1638" spans="2:4" x14ac:dyDescent="0.2">
      <c r="B1638" s="188" t="str">
        <f t="shared" si="77"/>
        <v/>
      </c>
      <c r="C1638" s="188" t="str">
        <f t="shared" si="78"/>
        <v/>
      </c>
      <c r="D1638" s="194" t="str">
        <f t="shared" si="76"/>
        <v/>
      </c>
    </row>
    <row r="1639" spans="2:4" x14ac:dyDescent="0.2">
      <c r="B1639" s="188" t="str">
        <f t="shared" si="77"/>
        <v/>
      </c>
      <c r="C1639" s="188" t="str">
        <f t="shared" si="78"/>
        <v/>
      </c>
      <c r="D1639" s="194" t="str">
        <f t="shared" si="76"/>
        <v/>
      </c>
    </row>
    <row r="1640" spans="2:4" x14ac:dyDescent="0.2">
      <c r="B1640" s="188" t="str">
        <f t="shared" si="77"/>
        <v/>
      </c>
      <c r="C1640" s="188" t="str">
        <f t="shared" si="78"/>
        <v/>
      </c>
      <c r="D1640" s="194" t="str">
        <f t="shared" si="76"/>
        <v/>
      </c>
    </row>
    <row r="1641" spans="2:4" x14ac:dyDescent="0.2">
      <c r="B1641" s="188" t="str">
        <f t="shared" si="77"/>
        <v/>
      </c>
      <c r="C1641" s="188" t="str">
        <f t="shared" si="78"/>
        <v/>
      </c>
      <c r="D1641" s="194" t="str">
        <f t="shared" si="76"/>
        <v/>
      </c>
    </row>
    <row r="1642" spans="2:4" x14ac:dyDescent="0.2">
      <c r="B1642" s="188" t="str">
        <f t="shared" si="77"/>
        <v/>
      </c>
      <c r="C1642" s="188" t="str">
        <f t="shared" si="78"/>
        <v/>
      </c>
      <c r="D1642" s="194" t="str">
        <f t="shared" si="76"/>
        <v/>
      </c>
    </row>
    <row r="1643" spans="2:4" x14ac:dyDescent="0.2">
      <c r="B1643" s="188" t="str">
        <f t="shared" si="77"/>
        <v/>
      </c>
      <c r="C1643" s="188" t="str">
        <f t="shared" si="78"/>
        <v/>
      </c>
      <c r="D1643" s="194" t="str">
        <f t="shared" si="76"/>
        <v/>
      </c>
    </row>
    <row r="1644" spans="2:4" x14ac:dyDescent="0.2">
      <c r="B1644" s="188" t="str">
        <f t="shared" si="77"/>
        <v/>
      </c>
      <c r="C1644" s="188" t="str">
        <f t="shared" si="78"/>
        <v/>
      </c>
      <c r="D1644" s="194" t="str">
        <f t="shared" si="76"/>
        <v/>
      </c>
    </row>
    <row r="1645" spans="2:4" x14ac:dyDescent="0.2">
      <c r="B1645" s="188" t="str">
        <f t="shared" si="77"/>
        <v/>
      </c>
      <c r="C1645" s="188" t="str">
        <f t="shared" si="78"/>
        <v/>
      </c>
      <c r="D1645" s="194" t="str">
        <f t="shared" si="76"/>
        <v/>
      </c>
    </row>
    <row r="1646" spans="2:4" x14ac:dyDescent="0.2">
      <c r="B1646" s="188" t="str">
        <f t="shared" si="77"/>
        <v/>
      </c>
      <c r="C1646" s="188" t="str">
        <f t="shared" si="78"/>
        <v/>
      </c>
      <c r="D1646" s="194" t="str">
        <f t="shared" si="76"/>
        <v/>
      </c>
    </row>
    <row r="1647" spans="2:4" x14ac:dyDescent="0.2">
      <c r="B1647" s="188" t="str">
        <f t="shared" si="77"/>
        <v/>
      </c>
      <c r="C1647" s="188" t="str">
        <f t="shared" si="78"/>
        <v/>
      </c>
      <c r="D1647" s="194" t="str">
        <f t="shared" si="76"/>
        <v/>
      </c>
    </row>
    <row r="1648" spans="2:4" x14ac:dyDescent="0.2">
      <c r="B1648" s="188" t="str">
        <f t="shared" si="77"/>
        <v/>
      </c>
      <c r="C1648" s="188" t="str">
        <f t="shared" si="78"/>
        <v/>
      </c>
      <c r="D1648" s="194" t="str">
        <f t="shared" si="76"/>
        <v/>
      </c>
    </row>
    <row r="1649" spans="2:4" x14ac:dyDescent="0.2">
      <c r="B1649" s="188" t="str">
        <f t="shared" si="77"/>
        <v/>
      </c>
      <c r="C1649" s="188" t="str">
        <f t="shared" si="78"/>
        <v/>
      </c>
      <c r="D1649" s="194" t="str">
        <f t="shared" si="76"/>
        <v/>
      </c>
    </row>
    <row r="1650" spans="2:4" x14ac:dyDescent="0.2">
      <c r="B1650" s="188" t="str">
        <f t="shared" si="77"/>
        <v/>
      </c>
      <c r="C1650" s="188" t="str">
        <f t="shared" si="78"/>
        <v/>
      </c>
      <c r="D1650" s="194" t="str">
        <f t="shared" si="76"/>
        <v/>
      </c>
    </row>
    <row r="1651" spans="2:4" x14ac:dyDescent="0.2">
      <c r="B1651" s="188" t="str">
        <f t="shared" si="77"/>
        <v/>
      </c>
      <c r="C1651" s="188" t="str">
        <f t="shared" si="78"/>
        <v/>
      </c>
      <c r="D1651" s="194" t="str">
        <f t="shared" si="76"/>
        <v/>
      </c>
    </row>
    <row r="1652" spans="2:4" x14ac:dyDescent="0.2">
      <c r="B1652" s="188" t="str">
        <f t="shared" si="77"/>
        <v/>
      </c>
      <c r="C1652" s="188" t="str">
        <f t="shared" si="78"/>
        <v/>
      </c>
      <c r="D1652" s="194" t="str">
        <f t="shared" si="76"/>
        <v/>
      </c>
    </row>
    <row r="1653" spans="2:4" x14ac:dyDescent="0.2">
      <c r="B1653" s="188" t="str">
        <f t="shared" si="77"/>
        <v/>
      </c>
      <c r="C1653" s="188" t="str">
        <f t="shared" si="78"/>
        <v/>
      </c>
      <c r="D1653" s="194" t="str">
        <f t="shared" si="76"/>
        <v/>
      </c>
    </row>
    <row r="1654" spans="2:4" x14ac:dyDescent="0.2">
      <c r="B1654" s="188" t="str">
        <f t="shared" si="77"/>
        <v/>
      </c>
      <c r="C1654" s="188" t="str">
        <f t="shared" si="78"/>
        <v/>
      </c>
      <c r="D1654" s="194" t="str">
        <f t="shared" si="76"/>
        <v/>
      </c>
    </row>
    <row r="1655" spans="2:4" x14ac:dyDescent="0.2">
      <c r="B1655" s="188" t="str">
        <f t="shared" si="77"/>
        <v/>
      </c>
      <c r="C1655" s="188" t="str">
        <f t="shared" si="78"/>
        <v/>
      </c>
      <c r="D1655" s="194" t="str">
        <f t="shared" si="76"/>
        <v/>
      </c>
    </row>
    <row r="1656" spans="2:4" x14ac:dyDescent="0.2">
      <c r="B1656" s="188" t="str">
        <f t="shared" si="77"/>
        <v/>
      </c>
      <c r="C1656" s="188" t="str">
        <f t="shared" si="78"/>
        <v/>
      </c>
      <c r="D1656" s="194" t="str">
        <f t="shared" si="76"/>
        <v/>
      </c>
    </row>
    <row r="1657" spans="2:4" x14ac:dyDescent="0.2">
      <c r="B1657" s="188" t="str">
        <f t="shared" si="77"/>
        <v/>
      </c>
      <c r="C1657" s="188" t="str">
        <f t="shared" si="78"/>
        <v/>
      </c>
      <c r="D1657" s="194" t="str">
        <f t="shared" si="76"/>
        <v/>
      </c>
    </row>
    <row r="1658" spans="2:4" x14ac:dyDescent="0.2">
      <c r="B1658" s="188" t="str">
        <f t="shared" si="77"/>
        <v/>
      </c>
      <c r="C1658" s="188" t="str">
        <f t="shared" si="78"/>
        <v/>
      </c>
      <c r="D1658" s="194" t="str">
        <f t="shared" si="76"/>
        <v/>
      </c>
    </row>
    <row r="1659" spans="2:4" x14ac:dyDescent="0.2">
      <c r="B1659" s="188" t="str">
        <f t="shared" si="77"/>
        <v/>
      </c>
      <c r="C1659" s="188" t="str">
        <f t="shared" si="78"/>
        <v/>
      </c>
      <c r="D1659" s="194" t="str">
        <f t="shared" si="76"/>
        <v/>
      </c>
    </row>
    <row r="1660" spans="2:4" x14ac:dyDescent="0.2">
      <c r="B1660" s="188" t="str">
        <f t="shared" si="77"/>
        <v/>
      </c>
      <c r="C1660" s="188" t="str">
        <f t="shared" si="78"/>
        <v/>
      </c>
      <c r="D1660" s="194" t="str">
        <f t="shared" si="76"/>
        <v/>
      </c>
    </row>
    <row r="1661" spans="2:4" x14ac:dyDescent="0.2">
      <c r="B1661" s="188" t="str">
        <f t="shared" si="77"/>
        <v/>
      </c>
      <c r="C1661" s="188" t="str">
        <f t="shared" si="78"/>
        <v/>
      </c>
      <c r="D1661" s="194" t="str">
        <f t="shared" si="76"/>
        <v/>
      </c>
    </row>
    <row r="1662" spans="2:4" x14ac:dyDescent="0.2">
      <c r="B1662" s="188" t="str">
        <f t="shared" si="77"/>
        <v/>
      </c>
      <c r="C1662" s="188" t="str">
        <f t="shared" si="78"/>
        <v/>
      </c>
      <c r="D1662" s="194" t="str">
        <f t="shared" si="76"/>
        <v/>
      </c>
    </row>
    <row r="1663" spans="2:4" x14ac:dyDescent="0.2">
      <c r="B1663" s="188" t="str">
        <f t="shared" si="77"/>
        <v/>
      </c>
      <c r="C1663" s="188" t="str">
        <f t="shared" si="78"/>
        <v/>
      </c>
      <c r="D1663" s="194" t="str">
        <f t="shared" si="76"/>
        <v/>
      </c>
    </row>
    <row r="1664" spans="2:4" x14ac:dyDescent="0.2">
      <c r="B1664" s="188" t="str">
        <f t="shared" si="77"/>
        <v/>
      </c>
      <c r="C1664" s="188" t="str">
        <f t="shared" si="78"/>
        <v/>
      </c>
      <c r="D1664" s="194" t="str">
        <f t="shared" si="76"/>
        <v/>
      </c>
    </row>
    <row r="1665" spans="2:4" x14ac:dyDescent="0.2">
      <c r="B1665" s="188" t="str">
        <f t="shared" si="77"/>
        <v/>
      </c>
      <c r="C1665" s="188" t="str">
        <f t="shared" si="78"/>
        <v/>
      </c>
      <c r="D1665" s="194" t="str">
        <f t="shared" si="76"/>
        <v/>
      </c>
    </row>
    <row r="1666" spans="2:4" x14ac:dyDescent="0.2">
      <c r="B1666" s="188" t="str">
        <f t="shared" si="77"/>
        <v/>
      </c>
      <c r="C1666" s="188" t="str">
        <f t="shared" si="78"/>
        <v/>
      </c>
      <c r="D1666" s="194" t="str">
        <f t="shared" si="76"/>
        <v/>
      </c>
    </row>
    <row r="1667" spans="2:4" x14ac:dyDescent="0.2">
      <c r="B1667" s="188" t="str">
        <f t="shared" si="77"/>
        <v/>
      </c>
      <c r="C1667" s="188" t="str">
        <f t="shared" si="78"/>
        <v/>
      </c>
      <c r="D1667" s="194" t="str">
        <f t="shared" si="76"/>
        <v/>
      </c>
    </row>
    <row r="1668" spans="2:4" x14ac:dyDescent="0.2">
      <c r="B1668" s="188" t="str">
        <f t="shared" si="77"/>
        <v/>
      </c>
      <c r="C1668" s="188" t="str">
        <f t="shared" si="78"/>
        <v/>
      </c>
      <c r="D1668" s="194" t="str">
        <f t="shared" ref="D1668:D1731" si="79">IF(E1668="","",IF(MID(E1668,1,1)="A",MID(E1668,FIND(" ",E1668,1)+3,2),MID(E1668,FIND(" ",E1668,1)+8,2)))</f>
        <v/>
      </c>
    </row>
    <row r="1669" spans="2:4" x14ac:dyDescent="0.2">
      <c r="B1669" s="188" t="str">
        <f t="shared" si="77"/>
        <v/>
      </c>
      <c r="C1669" s="188" t="str">
        <f t="shared" si="78"/>
        <v/>
      </c>
      <c r="D1669" s="194" t="str">
        <f t="shared" si="79"/>
        <v/>
      </c>
    </row>
    <row r="1670" spans="2:4" x14ac:dyDescent="0.2">
      <c r="B1670" s="188" t="str">
        <f t="shared" ref="B1670:B1733" si="80">IF(E1670="","",IF(MID(E1670,1,5)="AAXX ","SYNOP",MID(E1670,1,5)))</f>
        <v/>
      </c>
      <c r="C1670" s="188" t="str">
        <f t="shared" ref="C1670:C1733" si="81">IF(E1670="","",IF(MID(E1670,1,1)="A",MID(E1670,FIND(" ",E1670,1),3),MID(E1670,FIND(" ",E1670,1)+5,3)))</f>
        <v/>
      </c>
      <c r="D1670" s="194" t="str">
        <f t="shared" si="79"/>
        <v/>
      </c>
    </row>
    <row r="1671" spans="2:4" x14ac:dyDescent="0.2">
      <c r="B1671" s="188" t="str">
        <f t="shared" si="80"/>
        <v/>
      </c>
      <c r="C1671" s="188" t="str">
        <f t="shared" si="81"/>
        <v/>
      </c>
      <c r="D1671" s="194" t="str">
        <f t="shared" si="79"/>
        <v/>
      </c>
    </row>
    <row r="1672" spans="2:4" x14ac:dyDescent="0.2">
      <c r="B1672" s="188" t="str">
        <f t="shared" si="80"/>
        <v/>
      </c>
      <c r="C1672" s="188" t="str">
        <f t="shared" si="81"/>
        <v/>
      </c>
      <c r="D1672" s="194" t="str">
        <f t="shared" si="79"/>
        <v/>
      </c>
    </row>
    <row r="1673" spans="2:4" x14ac:dyDescent="0.2">
      <c r="B1673" s="188" t="str">
        <f t="shared" si="80"/>
        <v/>
      </c>
      <c r="C1673" s="188" t="str">
        <f t="shared" si="81"/>
        <v/>
      </c>
      <c r="D1673" s="194" t="str">
        <f t="shared" si="79"/>
        <v/>
      </c>
    </row>
    <row r="1674" spans="2:4" x14ac:dyDescent="0.2">
      <c r="B1674" s="188" t="str">
        <f t="shared" si="80"/>
        <v/>
      </c>
      <c r="C1674" s="188" t="str">
        <f t="shared" si="81"/>
        <v/>
      </c>
      <c r="D1674" s="194" t="str">
        <f t="shared" si="79"/>
        <v/>
      </c>
    </row>
    <row r="1675" spans="2:4" x14ac:dyDescent="0.2">
      <c r="B1675" s="188" t="str">
        <f t="shared" si="80"/>
        <v/>
      </c>
      <c r="C1675" s="188" t="str">
        <f t="shared" si="81"/>
        <v/>
      </c>
      <c r="D1675" s="194" t="str">
        <f t="shared" si="79"/>
        <v/>
      </c>
    </row>
    <row r="1676" spans="2:4" x14ac:dyDescent="0.2">
      <c r="B1676" s="188" t="str">
        <f t="shared" si="80"/>
        <v/>
      </c>
      <c r="C1676" s="188" t="str">
        <f t="shared" si="81"/>
        <v/>
      </c>
      <c r="D1676" s="194" t="str">
        <f t="shared" si="79"/>
        <v/>
      </c>
    </row>
    <row r="1677" spans="2:4" x14ac:dyDescent="0.2">
      <c r="B1677" s="188" t="str">
        <f t="shared" si="80"/>
        <v/>
      </c>
      <c r="C1677" s="188" t="str">
        <f t="shared" si="81"/>
        <v/>
      </c>
      <c r="D1677" s="194" t="str">
        <f t="shared" si="79"/>
        <v/>
      </c>
    </row>
    <row r="1678" spans="2:4" x14ac:dyDescent="0.2">
      <c r="B1678" s="188" t="str">
        <f t="shared" si="80"/>
        <v/>
      </c>
      <c r="C1678" s="188" t="str">
        <f t="shared" si="81"/>
        <v/>
      </c>
      <c r="D1678" s="194" t="str">
        <f t="shared" si="79"/>
        <v/>
      </c>
    </row>
    <row r="1679" spans="2:4" x14ac:dyDescent="0.2">
      <c r="B1679" s="188" t="str">
        <f t="shared" si="80"/>
        <v/>
      </c>
      <c r="C1679" s="188" t="str">
        <f t="shared" si="81"/>
        <v/>
      </c>
      <c r="D1679" s="194" t="str">
        <f t="shared" si="79"/>
        <v/>
      </c>
    </row>
    <row r="1680" spans="2:4" x14ac:dyDescent="0.2">
      <c r="B1680" s="188" t="str">
        <f t="shared" si="80"/>
        <v/>
      </c>
      <c r="C1680" s="188" t="str">
        <f t="shared" si="81"/>
        <v/>
      </c>
      <c r="D1680" s="194" t="str">
        <f t="shared" si="79"/>
        <v/>
      </c>
    </row>
    <row r="1681" spans="2:4" x14ac:dyDescent="0.2">
      <c r="B1681" s="188" t="str">
        <f t="shared" si="80"/>
        <v/>
      </c>
      <c r="C1681" s="188" t="str">
        <f t="shared" si="81"/>
        <v/>
      </c>
      <c r="D1681" s="194" t="str">
        <f t="shared" si="79"/>
        <v/>
      </c>
    </row>
    <row r="1682" spans="2:4" x14ac:dyDescent="0.2">
      <c r="B1682" s="188" t="str">
        <f t="shared" si="80"/>
        <v/>
      </c>
      <c r="C1682" s="188" t="str">
        <f t="shared" si="81"/>
        <v/>
      </c>
      <c r="D1682" s="194" t="str">
        <f t="shared" si="79"/>
        <v/>
      </c>
    </row>
    <row r="1683" spans="2:4" x14ac:dyDescent="0.2">
      <c r="B1683" s="188" t="str">
        <f t="shared" si="80"/>
        <v/>
      </c>
      <c r="C1683" s="188" t="str">
        <f t="shared" si="81"/>
        <v/>
      </c>
      <c r="D1683" s="194" t="str">
        <f t="shared" si="79"/>
        <v/>
      </c>
    </row>
    <row r="1684" spans="2:4" x14ac:dyDescent="0.2">
      <c r="B1684" s="188" t="str">
        <f t="shared" si="80"/>
        <v/>
      </c>
      <c r="C1684" s="188" t="str">
        <f t="shared" si="81"/>
        <v/>
      </c>
      <c r="D1684" s="194" t="str">
        <f t="shared" si="79"/>
        <v/>
      </c>
    </row>
    <row r="1685" spans="2:4" x14ac:dyDescent="0.2">
      <c r="B1685" s="188" t="str">
        <f t="shared" si="80"/>
        <v/>
      </c>
      <c r="C1685" s="188" t="str">
        <f t="shared" si="81"/>
        <v/>
      </c>
      <c r="D1685" s="194" t="str">
        <f t="shared" si="79"/>
        <v/>
      </c>
    </row>
    <row r="1686" spans="2:4" x14ac:dyDescent="0.2">
      <c r="B1686" s="188" t="str">
        <f t="shared" si="80"/>
        <v/>
      </c>
      <c r="C1686" s="188" t="str">
        <f t="shared" si="81"/>
        <v/>
      </c>
      <c r="D1686" s="194" t="str">
        <f t="shared" si="79"/>
        <v/>
      </c>
    </row>
    <row r="1687" spans="2:4" x14ac:dyDescent="0.2">
      <c r="B1687" s="188" t="str">
        <f t="shared" si="80"/>
        <v/>
      </c>
      <c r="C1687" s="188" t="str">
        <f t="shared" si="81"/>
        <v/>
      </c>
      <c r="D1687" s="194" t="str">
        <f t="shared" si="79"/>
        <v/>
      </c>
    </row>
    <row r="1688" spans="2:4" x14ac:dyDescent="0.2">
      <c r="B1688" s="188" t="str">
        <f t="shared" si="80"/>
        <v/>
      </c>
      <c r="C1688" s="188" t="str">
        <f t="shared" si="81"/>
        <v/>
      </c>
      <c r="D1688" s="194" t="str">
        <f t="shared" si="79"/>
        <v/>
      </c>
    </row>
    <row r="1689" spans="2:4" x14ac:dyDescent="0.2">
      <c r="B1689" s="188" t="str">
        <f t="shared" si="80"/>
        <v/>
      </c>
      <c r="C1689" s="188" t="str">
        <f t="shared" si="81"/>
        <v/>
      </c>
      <c r="D1689" s="194" t="str">
        <f t="shared" si="79"/>
        <v/>
      </c>
    </row>
    <row r="1690" spans="2:4" x14ac:dyDescent="0.2">
      <c r="B1690" s="188" t="str">
        <f t="shared" si="80"/>
        <v/>
      </c>
      <c r="C1690" s="188" t="str">
        <f t="shared" si="81"/>
        <v/>
      </c>
      <c r="D1690" s="194" t="str">
        <f t="shared" si="79"/>
        <v/>
      </c>
    </row>
    <row r="1691" spans="2:4" x14ac:dyDescent="0.2">
      <c r="B1691" s="188" t="str">
        <f t="shared" si="80"/>
        <v/>
      </c>
      <c r="C1691" s="188" t="str">
        <f t="shared" si="81"/>
        <v/>
      </c>
      <c r="D1691" s="194" t="str">
        <f t="shared" si="79"/>
        <v/>
      </c>
    </row>
    <row r="1692" spans="2:4" x14ac:dyDescent="0.2">
      <c r="B1692" s="188" t="str">
        <f t="shared" si="80"/>
        <v/>
      </c>
      <c r="C1692" s="188" t="str">
        <f t="shared" si="81"/>
        <v/>
      </c>
      <c r="D1692" s="194" t="str">
        <f t="shared" si="79"/>
        <v/>
      </c>
    </row>
    <row r="1693" spans="2:4" x14ac:dyDescent="0.2">
      <c r="B1693" s="188" t="str">
        <f t="shared" si="80"/>
        <v/>
      </c>
      <c r="C1693" s="188" t="str">
        <f t="shared" si="81"/>
        <v/>
      </c>
      <c r="D1693" s="194" t="str">
        <f t="shared" si="79"/>
        <v/>
      </c>
    </row>
    <row r="1694" spans="2:4" x14ac:dyDescent="0.2">
      <c r="B1694" s="188" t="str">
        <f t="shared" si="80"/>
        <v/>
      </c>
      <c r="C1694" s="188" t="str">
        <f t="shared" si="81"/>
        <v/>
      </c>
      <c r="D1694" s="194" t="str">
        <f t="shared" si="79"/>
        <v/>
      </c>
    </row>
    <row r="1695" spans="2:4" x14ac:dyDescent="0.2">
      <c r="B1695" s="188" t="str">
        <f t="shared" si="80"/>
        <v/>
      </c>
      <c r="C1695" s="188" t="str">
        <f t="shared" si="81"/>
        <v/>
      </c>
      <c r="D1695" s="194" t="str">
        <f t="shared" si="79"/>
        <v/>
      </c>
    </row>
    <row r="1696" spans="2:4" x14ac:dyDescent="0.2">
      <c r="B1696" s="188" t="str">
        <f t="shared" si="80"/>
        <v/>
      </c>
      <c r="C1696" s="188" t="str">
        <f t="shared" si="81"/>
        <v/>
      </c>
      <c r="D1696" s="194" t="str">
        <f t="shared" si="79"/>
        <v/>
      </c>
    </row>
    <row r="1697" spans="2:4" x14ac:dyDescent="0.2">
      <c r="B1697" s="188" t="str">
        <f t="shared" si="80"/>
        <v/>
      </c>
      <c r="C1697" s="188" t="str">
        <f t="shared" si="81"/>
        <v/>
      </c>
      <c r="D1697" s="194" t="str">
        <f t="shared" si="79"/>
        <v/>
      </c>
    </row>
    <row r="1698" spans="2:4" x14ac:dyDescent="0.2">
      <c r="B1698" s="188" t="str">
        <f t="shared" si="80"/>
        <v/>
      </c>
      <c r="C1698" s="188" t="str">
        <f t="shared" si="81"/>
        <v/>
      </c>
      <c r="D1698" s="194" t="str">
        <f t="shared" si="79"/>
        <v/>
      </c>
    </row>
    <row r="1699" spans="2:4" x14ac:dyDescent="0.2">
      <c r="B1699" s="188" t="str">
        <f t="shared" si="80"/>
        <v/>
      </c>
      <c r="C1699" s="188" t="str">
        <f t="shared" si="81"/>
        <v/>
      </c>
      <c r="D1699" s="194" t="str">
        <f t="shared" si="79"/>
        <v/>
      </c>
    </row>
    <row r="1700" spans="2:4" x14ac:dyDescent="0.2">
      <c r="B1700" s="188" t="str">
        <f t="shared" si="80"/>
        <v/>
      </c>
      <c r="C1700" s="188" t="str">
        <f t="shared" si="81"/>
        <v/>
      </c>
      <c r="D1700" s="194" t="str">
        <f t="shared" si="79"/>
        <v/>
      </c>
    </row>
    <row r="1701" spans="2:4" x14ac:dyDescent="0.2">
      <c r="B1701" s="188" t="str">
        <f t="shared" si="80"/>
        <v/>
      </c>
      <c r="C1701" s="188" t="str">
        <f t="shared" si="81"/>
        <v/>
      </c>
      <c r="D1701" s="194" t="str">
        <f t="shared" si="79"/>
        <v/>
      </c>
    </row>
    <row r="1702" spans="2:4" x14ac:dyDescent="0.2">
      <c r="B1702" s="188" t="str">
        <f t="shared" si="80"/>
        <v/>
      </c>
      <c r="C1702" s="188" t="str">
        <f t="shared" si="81"/>
        <v/>
      </c>
      <c r="D1702" s="194" t="str">
        <f t="shared" si="79"/>
        <v/>
      </c>
    </row>
    <row r="1703" spans="2:4" x14ac:dyDescent="0.2">
      <c r="B1703" s="188" t="str">
        <f t="shared" si="80"/>
        <v/>
      </c>
      <c r="C1703" s="188" t="str">
        <f t="shared" si="81"/>
        <v/>
      </c>
      <c r="D1703" s="194" t="str">
        <f t="shared" si="79"/>
        <v/>
      </c>
    </row>
    <row r="1704" spans="2:4" x14ac:dyDescent="0.2">
      <c r="B1704" s="188" t="str">
        <f t="shared" si="80"/>
        <v/>
      </c>
      <c r="C1704" s="188" t="str">
        <f t="shared" si="81"/>
        <v/>
      </c>
      <c r="D1704" s="194" t="str">
        <f t="shared" si="79"/>
        <v/>
      </c>
    </row>
    <row r="1705" spans="2:4" x14ac:dyDescent="0.2">
      <c r="B1705" s="188" t="str">
        <f t="shared" si="80"/>
        <v/>
      </c>
      <c r="C1705" s="188" t="str">
        <f t="shared" si="81"/>
        <v/>
      </c>
      <c r="D1705" s="194" t="str">
        <f t="shared" si="79"/>
        <v/>
      </c>
    </row>
    <row r="1706" spans="2:4" x14ac:dyDescent="0.2">
      <c r="B1706" s="188" t="str">
        <f t="shared" si="80"/>
        <v/>
      </c>
      <c r="C1706" s="188" t="str">
        <f t="shared" si="81"/>
        <v/>
      </c>
      <c r="D1706" s="194" t="str">
        <f t="shared" si="79"/>
        <v/>
      </c>
    </row>
    <row r="1707" spans="2:4" x14ac:dyDescent="0.2">
      <c r="B1707" s="188" t="str">
        <f t="shared" si="80"/>
        <v/>
      </c>
      <c r="C1707" s="188" t="str">
        <f t="shared" si="81"/>
        <v/>
      </c>
      <c r="D1707" s="194" t="str">
        <f t="shared" si="79"/>
        <v/>
      </c>
    </row>
    <row r="1708" spans="2:4" x14ac:dyDescent="0.2">
      <c r="B1708" s="188" t="str">
        <f t="shared" si="80"/>
        <v/>
      </c>
      <c r="C1708" s="188" t="str">
        <f t="shared" si="81"/>
        <v/>
      </c>
      <c r="D1708" s="194" t="str">
        <f t="shared" si="79"/>
        <v/>
      </c>
    </row>
    <row r="1709" spans="2:4" x14ac:dyDescent="0.2">
      <c r="B1709" s="188" t="str">
        <f t="shared" si="80"/>
        <v/>
      </c>
      <c r="C1709" s="188" t="str">
        <f t="shared" si="81"/>
        <v/>
      </c>
      <c r="D1709" s="194" t="str">
        <f t="shared" si="79"/>
        <v/>
      </c>
    </row>
    <row r="1710" spans="2:4" x14ac:dyDescent="0.2">
      <c r="B1710" s="188" t="str">
        <f t="shared" si="80"/>
        <v/>
      </c>
      <c r="C1710" s="188" t="str">
        <f t="shared" si="81"/>
        <v/>
      </c>
      <c r="D1710" s="194" t="str">
        <f t="shared" si="79"/>
        <v/>
      </c>
    </row>
    <row r="1711" spans="2:4" x14ac:dyDescent="0.2">
      <c r="B1711" s="188" t="str">
        <f t="shared" si="80"/>
        <v/>
      </c>
      <c r="C1711" s="188" t="str">
        <f t="shared" si="81"/>
        <v/>
      </c>
      <c r="D1711" s="194" t="str">
        <f t="shared" si="79"/>
        <v/>
      </c>
    </row>
    <row r="1712" spans="2:4" x14ac:dyDescent="0.2">
      <c r="B1712" s="188" t="str">
        <f t="shared" si="80"/>
        <v/>
      </c>
      <c r="C1712" s="188" t="str">
        <f t="shared" si="81"/>
        <v/>
      </c>
      <c r="D1712" s="194" t="str">
        <f t="shared" si="79"/>
        <v/>
      </c>
    </row>
    <row r="1713" spans="2:4" x14ac:dyDescent="0.2">
      <c r="B1713" s="188" t="str">
        <f t="shared" si="80"/>
        <v/>
      </c>
      <c r="C1713" s="188" t="str">
        <f t="shared" si="81"/>
        <v/>
      </c>
      <c r="D1713" s="194" t="str">
        <f t="shared" si="79"/>
        <v/>
      </c>
    </row>
    <row r="1714" spans="2:4" x14ac:dyDescent="0.2">
      <c r="B1714" s="188" t="str">
        <f t="shared" si="80"/>
        <v/>
      </c>
      <c r="C1714" s="188" t="str">
        <f t="shared" si="81"/>
        <v/>
      </c>
      <c r="D1714" s="194" t="str">
        <f t="shared" si="79"/>
        <v/>
      </c>
    </row>
    <row r="1715" spans="2:4" x14ac:dyDescent="0.2">
      <c r="B1715" s="188" t="str">
        <f t="shared" si="80"/>
        <v/>
      </c>
      <c r="C1715" s="188" t="str">
        <f t="shared" si="81"/>
        <v/>
      </c>
      <c r="D1715" s="194" t="str">
        <f t="shared" si="79"/>
        <v/>
      </c>
    </row>
    <row r="1716" spans="2:4" x14ac:dyDescent="0.2">
      <c r="B1716" s="188" t="str">
        <f t="shared" si="80"/>
        <v/>
      </c>
      <c r="C1716" s="188" t="str">
        <f t="shared" si="81"/>
        <v/>
      </c>
      <c r="D1716" s="194" t="str">
        <f t="shared" si="79"/>
        <v/>
      </c>
    </row>
    <row r="1717" spans="2:4" x14ac:dyDescent="0.2">
      <c r="B1717" s="188" t="str">
        <f t="shared" si="80"/>
        <v/>
      </c>
      <c r="C1717" s="188" t="str">
        <f t="shared" si="81"/>
        <v/>
      </c>
      <c r="D1717" s="194" t="str">
        <f t="shared" si="79"/>
        <v/>
      </c>
    </row>
    <row r="1718" spans="2:4" x14ac:dyDescent="0.2">
      <c r="B1718" s="188" t="str">
        <f t="shared" si="80"/>
        <v/>
      </c>
      <c r="C1718" s="188" t="str">
        <f t="shared" si="81"/>
        <v/>
      </c>
      <c r="D1718" s="194" t="str">
        <f t="shared" si="79"/>
        <v/>
      </c>
    </row>
    <row r="1719" spans="2:4" x14ac:dyDescent="0.2">
      <c r="B1719" s="188" t="str">
        <f t="shared" si="80"/>
        <v/>
      </c>
      <c r="C1719" s="188" t="str">
        <f t="shared" si="81"/>
        <v/>
      </c>
      <c r="D1719" s="194" t="str">
        <f t="shared" si="79"/>
        <v/>
      </c>
    </row>
    <row r="1720" spans="2:4" x14ac:dyDescent="0.2">
      <c r="B1720" s="188" t="str">
        <f t="shared" si="80"/>
        <v/>
      </c>
      <c r="C1720" s="188" t="str">
        <f t="shared" si="81"/>
        <v/>
      </c>
      <c r="D1720" s="194" t="str">
        <f t="shared" si="79"/>
        <v/>
      </c>
    </row>
    <row r="1721" spans="2:4" x14ac:dyDescent="0.2">
      <c r="B1721" s="188" t="str">
        <f t="shared" si="80"/>
        <v/>
      </c>
      <c r="C1721" s="188" t="str">
        <f t="shared" si="81"/>
        <v/>
      </c>
      <c r="D1721" s="194" t="str">
        <f t="shared" si="79"/>
        <v/>
      </c>
    </row>
    <row r="1722" spans="2:4" x14ac:dyDescent="0.2">
      <c r="B1722" s="188" t="str">
        <f t="shared" si="80"/>
        <v/>
      </c>
      <c r="C1722" s="188" t="str">
        <f t="shared" si="81"/>
        <v/>
      </c>
      <c r="D1722" s="194" t="str">
        <f t="shared" si="79"/>
        <v/>
      </c>
    </row>
    <row r="1723" spans="2:4" x14ac:dyDescent="0.2">
      <c r="B1723" s="188" t="str">
        <f t="shared" si="80"/>
        <v/>
      </c>
      <c r="C1723" s="188" t="str">
        <f t="shared" si="81"/>
        <v/>
      </c>
      <c r="D1723" s="194" t="str">
        <f t="shared" si="79"/>
        <v/>
      </c>
    </row>
    <row r="1724" spans="2:4" x14ac:dyDescent="0.2">
      <c r="B1724" s="188" t="str">
        <f t="shared" si="80"/>
        <v/>
      </c>
      <c r="C1724" s="188" t="str">
        <f t="shared" si="81"/>
        <v/>
      </c>
      <c r="D1724" s="194" t="str">
        <f t="shared" si="79"/>
        <v/>
      </c>
    </row>
    <row r="1725" spans="2:4" x14ac:dyDescent="0.2">
      <c r="B1725" s="188" t="str">
        <f t="shared" si="80"/>
        <v/>
      </c>
      <c r="C1725" s="188" t="str">
        <f t="shared" si="81"/>
        <v/>
      </c>
      <c r="D1725" s="194" t="str">
        <f t="shared" si="79"/>
        <v/>
      </c>
    </row>
    <row r="1726" spans="2:4" x14ac:dyDescent="0.2">
      <c r="B1726" s="188" t="str">
        <f t="shared" si="80"/>
        <v/>
      </c>
      <c r="C1726" s="188" t="str">
        <f t="shared" si="81"/>
        <v/>
      </c>
      <c r="D1726" s="194" t="str">
        <f t="shared" si="79"/>
        <v/>
      </c>
    </row>
    <row r="1727" spans="2:4" x14ac:dyDescent="0.2">
      <c r="B1727" s="188" t="str">
        <f t="shared" si="80"/>
        <v/>
      </c>
      <c r="C1727" s="188" t="str">
        <f t="shared" si="81"/>
        <v/>
      </c>
      <c r="D1727" s="194" t="str">
        <f t="shared" si="79"/>
        <v/>
      </c>
    </row>
    <row r="1728" spans="2:4" x14ac:dyDescent="0.2">
      <c r="B1728" s="188" t="str">
        <f t="shared" si="80"/>
        <v/>
      </c>
      <c r="C1728" s="188" t="str">
        <f t="shared" si="81"/>
        <v/>
      </c>
      <c r="D1728" s="194" t="str">
        <f t="shared" si="79"/>
        <v/>
      </c>
    </row>
    <row r="1729" spans="2:4" x14ac:dyDescent="0.2">
      <c r="B1729" s="188" t="str">
        <f t="shared" si="80"/>
        <v/>
      </c>
      <c r="C1729" s="188" t="str">
        <f t="shared" si="81"/>
        <v/>
      </c>
      <c r="D1729" s="194" t="str">
        <f t="shared" si="79"/>
        <v/>
      </c>
    </row>
    <row r="1730" spans="2:4" x14ac:dyDescent="0.2">
      <c r="B1730" s="188" t="str">
        <f t="shared" si="80"/>
        <v/>
      </c>
      <c r="C1730" s="188" t="str">
        <f t="shared" si="81"/>
        <v/>
      </c>
      <c r="D1730" s="194" t="str">
        <f t="shared" si="79"/>
        <v/>
      </c>
    </row>
    <row r="1731" spans="2:4" x14ac:dyDescent="0.2">
      <c r="B1731" s="188" t="str">
        <f t="shared" si="80"/>
        <v/>
      </c>
      <c r="C1731" s="188" t="str">
        <f t="shared" si="81"/>
        <v/>
      </c>
      <c r="D1731" s="194" t="str">
        <f t="shared" si="79"/>
        <v/>
      </c>
    </row>
    <row r="1732" spans="2:4" x14ac:dyDescent="0.2">
      <c r="B1732" s="188" t="str">
        <f t="shared" si="80"/>
        <v/>
      </c>
      <c r="C1732" s="188" t="str">
        <f t="shared" si="81"/>
        <v/>
      </c>
      <c r="D1732" s="194" t="str">
        <f t="shared" ref="D1732:D1795" si="82">IF(E1732="","",IF(MID(E1732,1,1)="A",MID(E1732,FIND(" ",E1732,1)+3,2),MID(E1732,FIND(" ",E1732,1)+8,2)))</f>
        <v/>
      </c>
    </row>
    <row r="1733" spans="2:4" x14ac:dyDescent="0.2">
      <c r="B1733" s="188" t="str">
        <f t="shared" si="80"/>
        <v/>
      </c>
      <c r="C1733" s="188" t="str">
        <f t="shared" si="81"/>
        <v/>
      </c>
      <c r="D1733" s="194" t="str">
        <f t="shared" si="82"/>
        <v/>
      </c>
    </row>
    <row r="1734" spans="2:4" x14ac:dyDescent="0.2">
      <c r="B1734" s="188" t="str">
        <f t="shared" ref="B1734:B1797" si="83">IF(E1734="","",IF(MID(E1734,1,5)="AAXX ","SYNOP",MID(E1734,1,5)))</f>
        <v/>
      </c>
      <c r="C1734" s="188" t="str">
        <f t="shared" ref="C1734:C1797" si="84">IF(E1734="","",IF(MID(E1734,1,1)="A",MID(E1734,FIND(" ",E1734,1),3),MID(E1734,FIND(" ",E1734,1)+5,3)))</f>
        <v/>
      </c>
      <c r="D1734" s="194" t="str">
        <f t="shared" si="82"/>
        <v/>
      </c>
    </row>
    <row r="1735" spans="2:4" x14ac:dyDescent="0.2">
      <c r="B1735" s="188" t="str">
        <f t="shared" si="83"/>
        <v/>
      </c>
      <c r="C1735" s="188" t="str">
        <f t="shared" si="84"/>
        <v/>
      </c>
      <c r="D1735" s="194" t="str">
        <f t="shared" si="82"/>
        <v/>
      </c>
    </row>
    <row r="1736" spans="2:4" x14ac:dyDescent="0.2">
      <c r="B1736" s="188" t="str">
        <f t="shared" si="83"/>
        <v/>
      </c>
      <c r="C1736" s="188" t="str">
        <f t="shared" si="84"/>
        <v/>
      </c>
      <c r="D1736" s="194" t="str">
        <f t="shared" si="82"/>
        <v/>
      </c>
    </row>
    <row r="1737" spans="2:4" x14ac:dyDescent="0.2">
      <c r="B1737" s="188" t="str">
        <f t="shared" si="83"/>
        <v/>
      </c>
      <c r="C1737" s="188" t="str">
        <f t="shared" si="84"/>
        <v/>
      </c>
      <c r="D1737" s="194" t="str">
        <f t="shared" si="82"/>
        <v/>
      </c>
    </row>
    <row r="1738" spans="2:4" x14ac:dyDescent="0.2">
      <c r="B1738" s="188" t="str">
        <f t="shared" si="83"/>
        <v/>
      </c>
      <c r="C1738" s="188" t="str">
        <f t="shared" si="84"/>
        <v/>
      </c>
      <c r="D1738" s="194" t="str">
        <f t="shared" si="82"/>
        <v/>
      </c>
    </row>
    <row r="1739" spans="2:4" x14ac:dyDescent="0.2">
      <c r="B1739" s="188" t="str">
        <f t="shared" si="83"/>
        <v/>
      </c>
      <c r="C1739" s="188" t="str">
        <f t="shared" si="84"/>
        <v/>
      </c>
      <c r="D1739" s="194" t="str">
        <f t="shared" si="82"/>
        <v/>
      </c>
    </row>
    <row r="1740" spans="2:4" x14ac:dyDescent="0.2">
      <c r="B1740" s="188" t="str">
        <f t="shared" si="83"/>
        <v/>
      </c>
      <c r="C1740" s="188" t="str">
        <f t="shared" si="84"/>
        <v/>
      </c>
      <c r="D1740" s="194" t="str">
        <f t="shared" si="82"/>
        <v/>
      </c>
    </row>
    <row r="1741" spans="2:4" x14ac:dyDescent="0.2">
      <c r="B1741" s="188" t="str">
        <f t="shared" si="83"/>
        <v/>
      </c>
      <c r="C1741" s="188" t="str">
        <f t="shared" si="84"/>
        <v/>
      </c>
      <c r="D1741" s="194" t="str">
        <f t="shared" si="82"/>
        <v/>
      </c>
    </row>
    <row r="1742" spans="2:4" x14ac:dyDescent="0.2">
      <c r="B1742" s="188" t="str">
        <f t="shared" si="83"/>
        <v/>
      </c>
      <c r="C1742" s="188" t="str">
        <f t="shared" si="84"/>
        <v/>
      </c>
      <c r="D1742" s="194" t="str">
        <f t="shared" si="82"/>
        <v/>
      </c>
    </row>
    <row r="1743" spans="2:4" x14ac:dyDescent="0.2">
      <c r="B1743" s="188" t="str">
        <f t="shared" si="83"/>
        <v/>
      </c>
      <c r="C1743" s="188" t="str">
        <f t="shared" si="84"/>
        <v/>
      </c>
      <c r="D1743" s="194" t="str">
        <f t="shared" si="82"/>
        <v/>
      </c>
    </row>
    <row r="1744" spans="2:4" x14ac:dyDescent="0.2">
      <c r="B1744" s="188" t="str">
        <f t="shared" si="83"/>
        <v/>
      </c>
      <c r="C1744" s="188" t="str">
        <f t="shared" si="84"/>
        <v/>
      </c>
      <c r="D1744" s="194" t="str">
        <f t="shared" si="82"/>
        <v/>
      </c>
    </row>
    <row r="1745" spans="2:4" x14ac:dyDescent="0.2">
      <c r="B1745" s="188" t="str">
        <f t="shared" si="83"/>
        <v/>
      </c>
      <c r="C1745" s="188" t="str">
        <f t="shared" si="84"/>
        <v/>
      </c>
      <c r="D1745" s="194" t="str">
        <f t="shared" si="82"/>
        <v/>
      </c>
    </row>
    <row r="1746" spans="2:4" x14ac:dyDescent="0.2">
      <c r="B1746" s="188" t="str">
        <f t="shared" si="83"/>
        <v/>
      </c>
      <c r="C1746" s="188" t="str">
        <f t="shared" si="84"/>
        <v/>
      </c>
      <c r="D1746" s="194" t="str">
        <f t="shared" si="82"/>
        <v/>
      </c>
    </row>
    <row r="1747" spans="2:4" x14ac:dyDescent="0.2">
      <c r="B1747" s="188" t="str">
        <f t="shared" si="83"/>
        <v/>
      </c>
      <c r="C1747" s="188" t="str">
        <f t="shared" si="84"/>
        <v/>
      </c>
      <c r="D1747" s="194" t="str">
        <f t="shared" si="82"/>
        <v/>
      </c>
    </row>
    <row r="1748" spans="2:4" x14ac:dyDescent="0.2">
      <c r="B1748" s="188" t="str">
        <f t="shared" si="83"/>
        <v/>
      </c>
      <c r="C1748" s="188" t="str">
        <f t="shared" si="84"/>
        <v/>
      </c>
      <c r="D1748" s="194" t="str">
        <f t="shared" si="82"/>
        <v/>
      </c>
    </row>
    <row r="1749" spans="2:4" x14ac:dyDescent="0.2">
      <c r="B1749" s="188" t="str">
        <f t="shared" si="83"/>
        <v/>
      </c>
      <c r="C1749" s="188" t="str">
        <f t="shared" si="84"/>
        <v/>
      </c>
      <c r="D1749" s="194" t="str">
        <f t="shared" si="82"/>
        <v/>
      </c>
    </row>
    <row r="1750" spans="2:4" x14ac:dyDescent="0.2">
      <c r="B1750" s="188" t="str">
        <f t="shared" si="83"/>
        <v/>
      </c>
      <c r="C1750" s="188" t="str">
        <f t="shared" si="84"/>
        <v/>
      </c>
      <c r="D1750" s="194" t="str">
        <f t="shared" si="82"/>
        <v/>
      </c>
    </row>
    <row r="1751" spans="2:4" x14ac:dyDescent="0.2">
      <c r="B1751" s="188" t="str">
        <f t="shared" si="83"/>
        <v/>
      </c>
      <c r="C1751" s="188" t="str">
        <f t="shared" si="84"/>
        <v/>
      </c>
      <c r="D1751" s="194" t="str">
        <f t="shared" si="82"/>
        <v/>
      </c>
    </row>
    <row r="1752" spans="2:4" x14ac:dyDescent="0.2">
      <c r="B1752" s="188" t="str">
        <f t="shared" si="83"/>
        <v/>
      </c>
      <c r="C1752" s="188" t="str">
        <f t="shared" si="84"/>
        <v/>
      </c>
      <c r="D1752" s="194" t="str">
        <f t="shared" si="82"/>
        <v/>
      </c>
    </row>
    <row r="1753" spans="2:4" x14ac:dyDescent="0.2">
      <c r="B1753" s="188" t="str">
        <f t="shared" si="83"/>
        <v/>
      </c>
      <c r="C1753" s="188" t="str">
        <f t="shared" si="84"/>
        <v/>
      </c>
      <c r="D1753" s="194" t="str">
        <f t="shared" si="82"/>
        <v/>
      </c>
    </row>
    <row r="1754" spans="2:4" x14ac:dyDescent="0.2">
      <c r="B1754" s="188" t="str">
        <f t="shared" si="83"/>
        <v/>
      </c>
      <c r="C1754" s="188" t="str">
        <f t="shared" si="84"/>
        <v/>
      </c>
      <c r="D1754" s="194" t="str">
        <f t="shared" si="82"/>
        <v/>
      </c>
    </row>
    <row r="1755" spans="2:4" x14ac:dyDescent="0.2">
      <c r="B1755" s="188" t="str">
        <f t="shared" si="83"/>
        <v/>
      </c>
      <c r="C1755" s="188" t="str">
        <f t="shared" si="84"/>
        <v/>
      </c>
      <c r="D1755" s="194" t="str">
        <f t="shared" si="82"/>
        <v/>
      </c>
    </row>
    <row r="1756" spans="2:4" x14ac:dyDescent="0.2">
      <c r="B1756" s="188" t="str">
        <f t="shared" si="83"/>
        <v/>
      </c>
      <c r="C1756" s="188" t="str">
        <f t="shared" si="84"/>
        <v/>
      </c>
      <c r="D1756" s="194" t="str">
        <f t="shared" si="82"/>
        <v/>
      </c>
    </row>
    <row r="1757" spans="2:4" x14ac:dyDescent="0.2">
      <c r="B1757" s="188" t="str">
        <f t="shared" si="83"/>
        <v/>
      </c>
      <c r="C1757" s="188" t="str">
        <f t="shared" si="84"/>
        <v/>
      </c>
      <c r="D1757" s="194" t="str">
        <f t="shared" si="82"/>
        <v/>
      </c>
    </row>
    <row r="1758" spans="2:4" x14ac:dyDescent="0.2">
      <c r="B1758" s="188" t="str">
        <f t="shared" si="83"/>
        <v/>
      </c>
      <c r="C1758" s="188" t="str">
        <f t="shared" si="84"/>
        <v/>
      </c>
      <c r="D1758" s="194" t="str">
        <f t="shared" si="82"/>
        <v/>
      </c>
    </row>
    <row r="1759" spans="2:4" x14ac:dyDescent="0.2">
      <c r="B1759" s="188" t="str">
        <f t="shared" si="83"/>
        <v/>
      </c>
      <c r="C1759" s="188" t="str">
        <f t="shared" si="84"/>
        <v/>
      </c>
      <c r="D1759" s="194" t="str">
        <f t="shared" si="82"/>
        <v/>
      </c>
    </row>
    <row r="1760" spans="2:4" x14ac:dyDescent="0.2">
      <c r="B1760" s="188" t="str">
        <f t="shared" si="83"/>
        <v/>
      </c>
      <c r="C1760" s="188" t="str">
        <f t="shared" si="84"/>
        <v/>
      </c>
      <c r="D1760" s="194" t="str">
        <f t="shared" si="82"/>
        <v/>
      </c>
    </row>
    <row r="1761" spans="2:4" x14ac:dyDescent="0.2">
      <c r="B1761" s="188" t="str">
        <f t="shared" si="83"/>
        <v/>
      </c>
      <c r="C1761" s="188" t="str">
        <f t="shared" si="84"/>
        <v/>
      </c>
      <c r="D1761" s="194" t="str">
        <f t="shared" si="82"/>
        <v/>
      </c>
    </row>
    <row r="1762" spans="2:4" x14ac:dyDescent="0.2">
      <c r="B1762" s="188" t="str">
        <f t="shared" si="83"/>
        <v/>
      </c>
      <c r="C1762" s="188" t="str">
        <f t="shared" si="84"/>
        <v/>
      </c>
      <c r="D1762" s="194" t="str">
        <f t="shared" si="82"/>
        <v/>
      </c>
    </row>
    <row r="1763" spans="2:4" x14ac:dyDescent="0.2">
      <c r="B1763" s="188" t="str">
        <f t="shared" si="83"/>
        <v/>
      </c>
      <c r="C1763" s="188" t="str">
        <f t="shared" si="84"/>
        <v/>
      </c>
      <c r="D1763" s="194" t="str">
        <f t="shared" si="82"/>
        <v/>
      </c>
    </row>
    <row r="1764" spans="2:4" x14ac:dyDescent="0.2">
      <c r="B1764" s="188" t="str">
        <f t="shared" si="83"/>
        <v/>
      </c>
      <c r="C1764" s="188" t="str">
        <f t="shared" si="84"/>
        <v/>
      </c>
      <c r="D1764" s="194" t="str">
        <f t="shared" si="82"/>
        <v/>
      </c>
    </row>
    <row r="1765" spans="2:4" x14ac:dyDescent="0.2">
      <c r="B1765" s="188" t="str">
        <f t="shared" si="83"/>
        <v/>
      </c>
      <c r="C1765" s="188" t="str">
        <f t="shared" si="84"/>
        <v/>
      </c>
      <c r="D1765" s="194" t="str">
        <f t="shared" si="82"/>
        <v/>
      </c>
    </row>
    <row r="1766" spans="2:4" x14ac:dyDescent="0.2">
      <c r="B1766" s="188" t="str">
        <f t="shared" si="83"/>
        <v/>
      </c>
      <c r="C1766" s="188" t="str">
        <f t="shared" si="84"/>
        <v/>
      </c>
      <c r="D1766" s="194" t="str">
        <f t="shared" si="82"/>
        <v/>
      </c>
    </row>
    <row r="1767" spans="2:4" x14ac:dyDescent="0.2">
      <c r="B1767" s="188" t="str">
        <f t="shared" si="83"/>
        <v/>
      </c>
      <c r="C1767" s="188" t="str">
        <f t="shared" si="84"/>
        <v/>
      </c>
      <c r="D1767" s="194" t="str">
        <f t="shared" si="82"/>
        <v/>
      </c>
    </row>
    <row r="1768" spans="2:4" x14ac:dyDescent="0.2">
      <c r="B1768" s="188" t="str">
        <f t="shared" si="83"/>
        <v/>
      </c>
      <c r="C1768" s="188" t="str">
        <f t="shared" si="84"/>
        <v/>
      </c>
      <c r="D1768" s="194" t="str">
        <f t="shared" si="82"/>
        <v/>
      </c>
    </row>
    <row r="1769" spans="2:4" x14ac:dyDescent="0.2">
      <c r="B1769" s="188" t="str">
        <f t="shared" si="83"/>
        <v/>
      </c>
      <c r="C1769" s="188" t="str">
        <f t="shared" si="84"/>
        <v/>
      </c>
      <c r="D1769" s="194" t="str">
        <f t="shared" si="82"/>
        <v/>
      </c>
    </row>
    <row r="1770" spans="2:4" x14ac:dyDescent="0.2">
      <c r="B1770" s="188" t="str">
        <f t="shared" si="83"/>
        <v/>
      </c>
      <c r="C1770" s="188" t="str">
        <f t="shared" si="84"/>
        <v/>
      </c>
      <c r="D1770" s="194" t="str">
        <f t="shared" si="82"/>
        <v/>
      </c>
    </row>
    <row r="1771" spans="2:4" x14ac:dyDescent="0.2">
      <c r="B1771" s="188" t="str">
        <f t="shared" si="83"/>
        <v/>
      </c>
      <c r="C1771" s="188" t="str">
        <f t="shared" si="84"/>
        <v/>
      </c>
      <c r="D1771" s="194" t="str">
        <f t="shared" si="82"/>
        <v/>
      </c>
    </row>
    <row r="1772" spans="2:4" x14ac:dyDescent="0.2">
      <c r="B1772" s="188" t="str">
        <f t="shared" si="83"/>
        <v/>
      </c>
      <c r="C1772" s="188" t="str">
        <f t="shared" si="84"/>
        <v/>
      </c>
      <c r="D1772" s="194" t="str">
        <f t="shared" si="82"/>
        <v/>
      </c>
    </row>
    <row r="1773" spans="2:4" x14ac:dyDescent="0.2">
      <c r="B1773" s="188" t="str">
        <f t="shared" si="83"/>
        <v/>
      </c>
      <c r="C1773" s="188" t="str">
        <f t="shared" si="84"/>
        <v/>
      </c>
      <c r="D1773" s="194" t="str">
        <f t="shared" si="82"/>
        <v/>
      </c>
    </row>
    <row r="1774" spans="2:4" x14ac:dyDescent="0.2">
      <c r="B1774" s="188" t="str">
        <f t="shared" si="83"/>
        <v/>
      </c>
      <c r="C1774" s="188" t="str">
        <f t="shared" si="84"/>
        <v/>
      </c>
      <c r="D1774" s="194" t="str">
        <f t="shared" si="82"/>
        <v/>
      </c>
    </row>
    <row r="1775" spans="2:4" x14ac:dyDescent="0.2">
      <c r="B1775" s="188" t="str">
        <f t="shared" si="83"/>
        <v/>
      </c>
      <c r="C1775" s="188" t="str">
        <f t="shared" si="84"/>
        <v/>
      </c>
      <c r="D1775" s="194" t="str">
        <f t="shared" si="82"/>
        <v/>
      </c>
    </row>
    <row r="1776" spans="2:4" x14ac:dyDescent="0.2">
      <c r="B1776" s="188" t="str">
        <f t="shared" si="83"/>
        <v/>
      </c>
      <c r="C1776" s="188" t="str">
        <f t="shared" si="84"/>
        <v/>
      </c>
      <c r="D1776" s="194" t="str">
        <f t="shared" si="82"/>
        <v/>
      </c>
    </row>
    <row r="1777" spans="2:4" x14ac:dyDescent="0.2">
      <c r="B1777" s="188" t="str">
        <f t="shared" si="83"/>
        <v/>
      </c>
      <c r="C1777" s="188" t="str">
        <f t="shared" si="84"/>
        <v/>
      </c>
      <c r="D1777" s="194" t="str">
        <f t="shared" si="82"/>
        <v/>
      </c>
    </row>
    <row r="1778" spans="2:4" x14ac:dyDescent="0.2">
      <c r="B1778" s="188" t="str">
        <f t="shared" si="83"/>
        <v/>
      </c>
      <c r="C1778" s="188" t="str">
        <f t="shared" si="84"/>
        <v/>
      </c>
      <c r="D1778" s="194" t="str">
        <f t="shared" si="82"/>
        <v/>
      </c>
    </row>
    <row r="1779" spans="2:4" x14ac:dyDescent="0.2">
      <c r="B1779" s="188" t="str">
        <f t="shared" si="83"/>
        <v/>
      </c>
      <c r="C1779" s="188" t="str">
        <f t="shared" si="84"/>
        <v/>
      </c>
      <c r="D1779" s="194" t="str">
        <f t="shared" si="82"/>
        <v/>
      </c>
    </row>
    <row r="1780" spans="2:4" x14ac:dyDescent="0.2">
      <c r="B1780" s="188" t="str">
        <f t="shared" si="83"/>
        <v/>
      </c>
      <c r="C1780" s="188" t="str">
        <f t="shared" si="84"/>
        <v/>
      </c>
      <c r="D1780" s="194" t="str">
        <f t="shared" si="82"/>
        <v/>
      </c>
    </row>
    <row r="1781" spans="2:4" x14ac:dyDescent="0.2">
      <c r="B1781" s="188" t="str">
        <f t="shared" si="83"/>
        <v/>
      </c>
      <c r="C1781" s="188" t="str">
        <f t="shared" si="84"/>
        <v/>
      </c>
      <c r="D1781" s="194" t="str">
        <f t="shared" si="82"/>
        <v/>
      </c>
    </row>
    <row r="1782" spans="2:4" x14ac:dyDescent="0.2">
      <c r="B1782" s="188" t="str">
        <f t="shared" si="83"/>
        <v/>
      </c>
      <c r="C1782" s="188" t="str">
        <f t="shared" si="84"/>
        <v/>
      </c>
      <c r="D1782" s="194" t="str">
        <f t="shared" si="82"/>
        <v/>
      </c>
    </row>
    <row r="1783" spans="2:4" x14ac:dyDescent="0.2">
      <c r="B1783" s="188" t="str">
        <f t="shared" si="83"/>
        <v/>
      </c>
      <c r="C1783" s="188" t="str">
        <f t="shared" si="84"/>
        <v/>
      </c>
      <c r="D1783" s="194" t="str">
        <f t="shared" si="82"/>
        <v/>
      </c>
    </row>
    <row r="1784" spans="2:4" x14ac:dyDescent="0.2">
      <c r="B1784" s="188" t="str">
        <f t="shared" si="83"/>
        <v/>
      </c>
      <c r="C1784" s="188" t="str">
        <f t="shared" si="84"/>
        <v/>
      </c>
      <c r="D1784" s="194" t="str">
        <f t="shared" si="82"/>
        <v/>
      </c>
    </row>
    <row r="1785" spans="2:4" x14ac:dyDescent="0.2">
      <c r="B1785" s="188" t="str">
        <f t="shared" si="83"/>
        <v/>
      </c>
      <c r="C1785" s="188" t="str">
        <f t="shared" si="84"/>
        <v/>
      </c>
      <c r="D1785" s="194" t="str">
        <f t="shared" si="82"/>
        <v/>
      </c>
    </row>
    <row r="1786" spans="2:4" x14ac:dyDescent="0.2">
      <c r="B1786" s="188" t="str">
        <f t="shared" si="83"/>
        <v/>
      </c>
      <c r="C1786" s="188" t="str">
        <f t="shared" si="84"/>
        <v/>
      </c>
      <c r="D1786" s="194" t="str">
        <f t="shared" si="82"/>
        <v/>
      </c>
    </row>
    <row r="1787" spans="2:4" x14ac:dyDescent="0.2">
      <c r="B1787" s="188" t="str">
        <f t="shared" si="83"/>
        <v/>
      </c>
      <c r="C1787" s="188" t="str">
        <f t="shared" si="84"/>
        <v/>
      </c>
      <c r="D1787" s="194" t="str">
        <f t="shared" si="82"/>
        <v/>
      </c>
    </row>
    <row r="1788" spans="2:4" x14ac:dyDescent="0.2">
      <c r="B1788" s="188" t="str">
        <f t="shared" si="83"/>
        <v/>
      </c>
      <c r="C1788" s="188" t="str">
        <f t="shared" si="84"/>
        <v/>
      </c>
      <c r="D1788" s="194" t="str">
        <f t="shared" si="82"/>
        <v/>
      </c>
    </row>
    <row r="1789" spans="2:4" x14ac:dyDescent="0.2">
      <c r="B1789" s="188" t="str">
        <f t="shared" si="83"/>
        <v/>
      </c>
      <c r="C1789" s="188" t="str">
        <f t="shared" si="84"/>
        <v/>
      </c>
      <c r="D1789" s="194" t="str">
        <f t="shared" si="82"/>
        <v/>
      </c>
    </row>
    <row r="1790" spans="2:4" x14ac:dyDescent="0.2">
      <c r="B1790" s="188" t="str">
        <f t="shared" si="83"/>
        <v/>
      </c>
      <c r="C1790" s="188" t="str">
        <f t="shared" si="84"/>
        <v/>
      </c>
      <c r="D1790" s="194" t="str">
        <f t="shared" si="82"/>
        <v/>
      </c>
    </row>
    <row r="1791" spans="2:4" x14ac:dyDescent="0.2">
      <c r="B1791" s="188" t="str">
        <f t="shared" si="83"/>
        <v/>
      </c>
      <c r="C1791" s="188" t="str">
        <f t="shared" si="84"/>
        <v/>
      </c>
      <c r="D1791" s="194" t="str">
        <f t="shared" si="82"/>
        <v/>
      </c>
    </row>
    <row r="1792" spans="2:4" x14ac:dyDescent="0.2">
      <c r="B1792" s="188" t="str">
        <f t="shared" si="83"/>
        <v/>
      </c>
      <c r="C1792" s="188" t="str">
        <f t="shared" si="84"/>
        <v/>
      </c>
      <c r="D1792" s="194" t="str">
        <f t="shared" si="82"/>
        <v/>
      </c>
    </row>
    <row r="1793" spans="2:4" x14ac:dyDescent="0.2">
      <c r="B1793" s="188" t="str">
        <f t="shared" si="83"/>
        <v/>
      </c>
      <c r="C1793" s="188" t="str">
        <f t="shared" si="84"/>
        <v/>
      </c>
      <c r="D1793" s="194" t="str">
        <f t="shared" si="82"/>
        <v/>
      </c>
    </row>
    <row r="1794" spans="2:4" x14ac:dyDescent="0.2">
      <c r="B1794" s="188" t="str">
        <f t="shared" si="83"/>
        <v/>
      </c>
      <c r="C1794" s="188" t="str">
        <f t="shared" si="84"/>
        <v/>
      </c>
      <c r="D1794" s="194" t="str">
        <f t="shared" si="82"/>
        <v/>
      </c>
    </row>
    <row r="1795" spans="2:4" x14ac:dyDescent="0.2">
      <c r="B1795" s="188" t="str">
        <f t="shared" si="83"/>
        <v/>
      </c>
      <c r="C1795" s="188" t="str">
        <f t="shared" si="84"/>
        <v/>
      </c>
      <c r="D1795" s="194" t="str">
        <f t="shared" si="82"/>
        <v/>
      </c>
    </row>
    <row r="1796" spans="2:4" x14ac:dyDescent="0.2">
      <c r="B1796" s="188" t="str">
        <f t="shared" si="83"/>
        <v/>
      </c>
      <c r="C1796" s="188" t="str">
        <f t="shared" si="84"/>
        <v/>
      </c>
      <c r="D1796" s="194" t="str">
        <f t="shared" ref="D1796:D1859" si="85">IF(E1796="","",IF(MID(E1796,1,1)="A",MID(E1796,FIND(" ",E1796,1)+3,2),MID(E1796,FIND(" ",E1796,1)+8,2)))</f>
        <v/>
      </c>
    </row>
    <row r="1797" spans="2:4" x14ac:dyDescent="0.2">
      <c r="B1797" s="188" t="str">
        <f t="shared" si="83"/>
        <v/>
      </c>
      <c r="C1797" s="188" t="str">
        <f t="shared" si="84"/>
        <v/>
      </c>
      <c r="D1797" s="194" t="str">
        <f t="shared" si="85"/>
        <v/>
      </c>
    </row>
    <row r="1798" spans="2:4" x14ac:dyDescent="0.2">
      <c r="B1798" s="188" t="str">
        <f t="shared" ref="B1798:B1861" si="86">IF(E1798="","",IF(MID(E1798,1,5)="AAXX ","SYNOP",MID(E1798,1,5)))</f>
        <v/>
      </c>
      <c r="C1798" s="188" t="str">
        <f t="shared" ref="C1798:C1861" si="87">IF(E1798="","",IF(MID(E1798,1,1)="A",MID(E1798,FIND(" ",E1798,1),3),MID(E1798,FIND(" ",E1798,1)+5,3)))</f>
        <v/>
      </c>
      <c r="D1798" s="194" t="str">
        <f t="shared" si="85"/>
        <v/>
      </c>
    </row>
    <row r="1799" spans="2:4" x14ac:dyDescent="0.2">
      <c r="B1799" s="188" t="str">
        <f t="shared" si="86"/>
        <v/>
      </c>
      <c r="C1799" s="188" t="str">
        <f t="shared" si="87"/>
        <v/>
      </c>
      <c r="D1799" s="194" t="str">
        <f t="shared" si="85"/>
        <v/>
      </c>
    </row>
    <row r="1800" spans="2:4" x14ac:dyDescent="0.2">
      <c r="B1800" s="188" t="str">
        <f t="shared" si="86"/>
        <v/>
      </c>
      <c r="C1800" s="188" t="str">
        <f t="shared" si="87"/>
        <v/>
      </c>
      <c r="D1800" s="194" t="str">
        <f t="shared" si="85"/>
        <v/>
      </c>
    </row>
    <row r="1801" spans="2:4" x14ac:dyDescent="0.2">
      <c r="B1801" s="188" t="str">
        <f t="shared" si="86"/>
        <v/>
      </c>
      <c r="C1801" s="188" t="str">
        <f t="shared" si="87"/>
        <v/>
      </c>
      <c r="D1801" s="194" t="str">
        <f t="shared" si="85"/>
        <v/>
      </c>
    </row>
    <row r="1802" spans="2:4" x14ac:dyDescent="0.2">
      <c r="B1802" s="188" t="str">
        <f t="shared" si="86"/>
        <v/>
      </c>
      <c r="C1802" s="188" t="str">
        <f t="shared" si="87"/>
        <v/>
      </c>
      <c r="D1802" s="194" t="str">
        <f t="shared" si="85"/>
        <v/>
      </c>
    </row>
    <row r="1803" spans="2:4" x14ac:dyDescent="0.2">
      <c r="B1803" s="188" t="str">
        <f t="shared" si="86"/>
        <v/>
      </c>
      <c r="C1803" s="188" t="str">
        <f t="shared" si="87"/>
        <v/>
      </c>
      <c r="D1803" s="194" t="str">
        <f t="shared" si="85"/>
        <v/>
      </c>
    </row>
    <row r="1804" spans="2:4" x14ac:dyDescent="0.2">
      <c r="B1804" s="188" t="str">
        <f t="shared" si="86"/>
        <v/>
      </c>
      <c r="C1804" s="188" t="str">
        <f t="shared" si="87"/>
        <v/>
      </c>
      <c r="D1804" s="194" t="str">
        <f t="shared" si="85"/>
        <v/>
      </c>
    </row>
    <row r="1805" spans="2:4" x14ac:dyDescent="0.2">
      <c r="B1805" s="188" t="str">
        <f t="shared" si="86"/>
        <v/>
      </c>
      <c r="C1805" s="188" t="str">
        <f t="shared" si="87"/>
        <v/>
      </c>
      <c r="D1805" s="194" t="str">
        <f t="shared" si="85"/>
        <v/>
      </c>
    </row>
    <row r="1806" spans="2:4" x14ac:dyDescent="0.2">
      <c r="B1806" s="188" t="str">
        <f t="shared" si="86"/>
        <v/>
      </c>
      <c r="C1806" s="188" t="str">
        <f t="shared" si="87"/>
        <v/>
      </c>
      <c r="D1806" s="194" t="str">
        <f t="shared" si="85"/>
        <v/>
      </c>
    </row>
    <row r="1807" spans="2:4" x14ac:dyDescent="0.2">
      <c r="B1807" s="188" t="str">
        <f t="shared" si="86"/>
        <v/>
      </c>
      <c r="C1807" s="188" t="str">
        <f t="shared" si="87"/>
        <v/>
      </c>
      <c r="D1807" s="194" t="str">
        <f t="shared" si="85"/>
        <v/>
      </c>
    </row>
    <row r="1808" spans="2:4" x14ac:dyDescent="0.2">
      <c r="B1808" s="188" t="str">
        <f t="shared" si="86"/>
        <v/>
      </c>
      <c r="C1808" s="188" t="str">
        <f t="shared" si="87"/>
        <v/>
      </c>
      <c r="D1808" s="194" t="str">
        <f t="shared" si="85"/>
        <v/>
      </c>
    </row>
    <row r="1809" spans="2:4" x14ac:dyDescent="0.2">
      <c r="B1809" s="188" t="str">
        <f t="shared" si="86"/>
        <v/>
      </c>
      <c r="C1809" s="188" t="str">
        <f t="shared" si="87"/>
        <v/>
      </c>
      <c r="D1809" s="194" t="str">
        <f t="shared" si="85"/>
        <v/>
      </c>
    </row>
    <row r="1810" spans="2:4" x14ac:dyDescent="0.2">
      <c r="B1810" s="188" t="str">
        <f t="shared" si="86"/>
        <v/>
      </c>
      <c r="C1810" s="188" t="str">
        <f t="shared" si="87"/>
        <v/>
      </c>
      <c r="D1810" s="194" t="str">
        <f t="shared" si="85"/>
        <v/>
      </c>
    </row>
    <row r="1811" spans="2:4" x14ac:dyDescent="0.2">
      <c r="B1811" s="188" t="str">
        <f t="shared" si="86"/>
        <v/>
      </c>
      <c r="C1811" s="188" t="str">
        <f t="shared" si="87"/>
        <v/>
      </c>
      <c r="D1811" s="194" t="str">
        <f t="shared" si="85"/>
        <v/>
      </c>
    </row>
    <row r="1812" spans="2:4" x14ac:dyDescent="0.2">
      <c r="B1812" s="188" t="str">
        <f t="shared" si="86"/>
        <v/>
      </c>
      <c r="C1812" s="188" t="str">
        <f t="shared" si="87"/>
        <v/>
      </c>
      <c r="D1812" s="194" t="str">
        <f t="shared" si="85"/>
        <v/>
      </c>
    </row>
    <row r="1813" spans="2:4" x14ac:dyDescent="0.2">
      <c r="B1813" s="188" t="str">
        <f t="shared" si="86"/>
        <v/>
      </c>
      <c r="C1813" s="188" t="str">
        <f t="shared" si="87"/>
        <v/>
      </c>
      <c r="D1813" s="194" t="str">
        <f t="shared" si="85"/>
        <v/>
      </c>
    </row>
    <row r="1814" spans="2:4" x14ac:dyDescent="0.2">
      <c r="B1814" s="188" t="str">
        <f t="shared" si="86"/>
        <v/>
      </c>
      <c r="C1814" s="188" t="str">
        <f t="shared" si="87"/>
        <v/>
      </c>
      <c r="D1814" s="194" t="str">
        <f t="shared" si="85"/>
        <v/>
      </c>
    </row>
    <row r="1815" spans="2:4" x14ac:dyDescent="0.2">
      <c r="B1815" s="188" t="str">
        <f t="shared" si="86"/>
        <v/>
      </c>
      <c r="C1815" s="188" t="str">
        <f t="shared" si="87"/>
        <v/>
      </c>
      <c r="D1815" s="194" t="str">
        <f t="shared" si="85"/>
        <v/>
      </c>
    </row>
    <row r="1816" spans="2:4" x14ac:dyDescent="0.2">
      <c r="B1816" s="188" t="str">
        <f t="shared" si="86"/>
        <v/>
      </c>
      <c r="C1816" s="188" t="str">
        <f t="shared" si="87"/>
        <v/>
      </c>
      <c r="D1816" s="194" t="str">
        <f t="shared" si="85"/>
        <v/>
      </c>
    </row>
    <row r="1817" spans="2:4" x14ac:dyDescent="0.2">
      <c r="B1817" s="188" t="str">
        <f t="shared" si="86"/>
        <v/>
      </c>
      <c r="C1817" s="188" t="str">
        <f t="shared" si="87"/>
        <v/>
      </c>
      <c r="D1817" s="194" t="str">
        <f t="shared" si="85"/>
        <v/>
      </c>
    </row>
    <row r="1818" spans="2:4" x14ac:dyDescent="0.2">
      <c r="B1818" s="188" t="str">
        <f t="shared" si="86"/>
        <v/>
      </c>
      <c r="C1818" s="188" t="str">
        <f t="shared" si="87"/>
        <v/>
      </c>
      <c r="D1818" s="194" t="str">
        <f t="shared" si="85"/>
        <v/>
      </c>
    </row>
    <row r="1819" spans="2:4" x14ac:dyDescent="0.2">
      <c r="B1819" s="188" t="str">
        <f t="shared" si="86"/>
        <v/>
      </c>
      <c r="C1819" s="188" t="str">
        <f t="shared" si="87"/>
        <v/>
      </c>
      <c r="D1819" s="194" t="str">
        <f t="shared" si="85"/>
        <v/>
      </c>
    </row>
    <row r="1820" spans="2:4" x14ac:dyDescent="0.2">
      <c r="B1820" s="188" t="str">
        <f t="shared" si="86"/>
        <v/>
      </c>
      <c r="C1820" s="188" t="str">
        <f t="shared" si="87"/>
        <v/>
      </c>
      <c r="D1820" s="194" t="str">
        <f t="shared" si="85"/>
        <v/>
      </c>
    </row>
    <row r="1821" spans="2:4" x14ac:dyDescent="0.2">
      <c r="B1821" s="188" t="str">
        <f t="shared" si="86"/>
        <v/>
      </c>
      <c r="C1821" s="188" t="str">
        <f t="shared" si="87"/>
        <v/>
      </c>
      <c r="D1821" s="194" t="str">
        <f t="shared" si="85"/>
        <v/>
      </c>
    </row>
    <row r="1822" spans="2:4" x14ac:dyDescent="0.2">
      <c r="B1822" s="188" t="str">
        <f t="shared" si="86"/>
        <v/>
      </c>
      <c r="C1822" s="188" t="str">
        <f t="shared" si="87"/>
        <v/>
      </c>
      <c r="D1822" s="194" t="str">
        <f t="shared" si="85"/>
        <v/>
      </c>
    </row>
    <row r="1823" spans="2:4" x14ac:dyDescent="0.2">
      <c r="B1823" s="188" t="str">
        <f t="shared" si="86"/>
        <v/>
      </c>
      <c r="C1823" s="188" t="str">
        <f t="shared" si="87"/>
        <v/>
      </c>
      <c r="D1823" s="194" t="str">
        <f t="shared" si="85"/>
        <v/>
      </c>
    </row>
    <row r="1824" spans="2:4" x14ac:dyDescent="0.2">
      <c r="B1824" s="188" t="str">
        <f t="shared" si="86"/>
        <v/>
      </c>
      <c r="C1824" s="188" t="str">
        <f t="shared" si="87"/>
        <v/>
      </c>
      <c r="D1824" s="194" t="str">
        <f t="shared" si="85"/>
        <v/>
      </c>
    </row>
    <row r="1825" spans="2:4" x14ac:dyDescent="0.2">
      <c r="B1825" s="188" t="str">
        <f t="shared" si="86"/>
        <v/>
      </c>
      <c r="C1825" s="188" t="str">
        <f t="shared" si="87"/>
        <v/>
      </c>
      <c r="D1825" s="194" t="str">
        <f t="shared" si="85"/>
        <v/>
      </c>
    </row>
    <row r="1826" spans="2:4" x14ac:dyDescent="0.2">
      <c r="B1826" s="188" t="str">
        <f t="shared" si="86"/>
        <v/>
      </c>
      <c r="C1826" s="188" t="str">
        <f t="shared" si="87"/>
        <v/>
      </c>
      <c r="D1826" s="194" t="str">
        <f t="shared" si="85"/>
        <v/>
      </c>
    </row>
    <row r="1827" spans="2:4" x14ac:dyDescent="0.2">
      <c r="B1827" s="188" t="str">
        <f t="shared" si="86"/>
        <v/>
      </c>
      <c r="C1827" s="188" t="str">
        <f t="shared" si="87"/>
        <v/>
      </c>
      <c r="D1827" s="194" t="str">
        <f t="shared" si="85"/>
        <v/>
      </c>
    </row>
    <row r="1828" spans="2:4" x14ac:dyDescent="0.2">
      <c r="B1828" s="188" t="str">
        <f t="shared" si="86"/>
        <v/>
      </c>
      <c r="C1828" s="188" t="str">
        <f t="shared" si="87"/>
        <v/>
      </c>
      <c r="D1828" s="194" t="str">
        <f t="shared" si="85"/>
        <v/>
      </c>
    </row>
    <row r="1829" spans="2:4" x14ac:dyDescent="0.2">
      <c r="B1829" s="188" t="str">
        <f t="shared" si="86"/>
        <v/>
      </c>
      <c r="C1829" s="188" t="str">
        <f t="shared" si="87"/>
        <v/>
      </c>
      <c r="D1829" s="194" t="str">
        <f t="shared" si="85"/>
        <v/>
      </c>
    </row>
    <row r="1830" spans="2:4" x14ac:dyDescent="0.2">
      <c r="B1830" s="188" t="str">
        <f t="shared" si="86"/>
        <v/>
      </c>
      <c r="C1830" s="188" t="str">
        <f t="shared" si="87"/>
        <v/>
      </c>
      <c r="D1830" s="194" t="str">
        <f t="shared" si="85"/>
        <v/>
      </c>
    </row>
    <row r="1831" spans="2:4" x14ac:dyDescent="0.2">
      <c r="B1831" s="188" t="str">
        <f t="shared" si="86"/>
        <v/>
      </c>
      <c r="C1831" s="188" t="str">
        <f t="shared" si="87"/>
        <v/>
      </c>
      <c r="D1831" s="194" t="str">
        <f t="shared" si="85"/>
        <v/>
      </c>
    </row>
    <row r="1832" spans="2:4" x14ac:dyDescent="0.2">
      <c r="B1832" s="188" t="str">
        <f t="shared" si="86"/>
        <v/>
      </c>
      <c r="C1832" s="188" t="str">
        <f t="shared" si="87"/>
        <v/>
      </c>
      <c r="D1832" s="194" t="str">
        <f t="shared" si="85"/>
        <v/>
      </c>
    </row>
    <row r="1833" spans="2:4" x14ac:dyDescent="0.2">
      <c r="B1833" s="188" t="str">
        <f t="shared" si="86"/>
        <v/>
      </c>
      <c r="C1833" s="188" t="str">
        <f t="shared" si="87"/>
        <v/>
      </c>
      <c r="D1833" s="194" t="str">
        <f t="shared" si="85"/>
        <v/>
      </c>
    </row>
    <row r="1834" spans="2:4" x14ac:dyDescent="0.2">
      <c r="B1834" s="188" t="str">
        <f t="shared" si="86"/>
        <v/>
      </c>
      <c r="C1834" s="188" t="str">
        <f t="shared" si="87"/>
        <v/>
      </c>
      <c r="D1834" s="194" t="str">
        <f t="shared" si="85"/>
        <v/>
      </c>
    </row>
    <row r="1835" spans="2:4" x14ac:dyDescent="0.2">
      <c r="B1835" s="188" t="str">
        <f t="shared" si="86"/>
        <v/>
      </c>
      <c r="C1835" s="188" t="str">
        <f t="shared" si="87"/>
        <v/>
      </c>
      <c r="D1835" s="194" t="str">
        <f t="shared" si="85"/>
        <v/>
      </c>
    </row>
    <row r="1836" spans="2:4" x14ac:dyDescent="0.2">
      <c r="B1836" s="188" t="str">
        <f t="shared" si="86"/>
        <v/>
      </c>
      <c r="C1836" s="188" t="str">
        <f t="shared" si="87"/>
        <v/>
      </c>
      <c r="D1836" s="194" t="str">
        <f t="shared" si="85"/>
        <v/>
      </c>
    </row>
    <row r="1837" spans="2:4" x14ac:dyDescent="0.2">
      <c r="B1837" s="188" t="str">
        <f t="shared" si="86"/>
        <v/>
      </c>
      <c r="C1837" s="188" t="str">
        <f t="shared" si="87"/>
        <v/>
      </c>
      <c r="D1837" s="194" t="str">
        <f t="shared" si="85"/>
        <v/>
      </c>
    </row>
    <row r="1838" spans="2:4" x14ac:dyDescent="0.2">
      <c r="B1838" s="188" t="str">
        <f t="shared" si="86"/>
        <v/>
      </c>
      <c r="C1838" s="188" t="str">
        <f t="shared" si="87"/>
        <v/>
      </c>
      <c r="D1838" s="194" t="str">
        <f t="shared" si="85"/>
        <v/>
      </c>
    </row>
    <row r="1839" spans="2:4" x14ac:dyDescent="0.2">
      <c r="B1839" s="188" t="str">
        <f t="shared" si="86"/>
        <v/>
      </c>
      <c r="C1839" s="188" t="str">
        <f t="shared" si="87"/>
        <v/>
      </c>
      <c r="D1839" s="194" t="str">
        <f t="shared" si="85"/>
        <v/>
      </c>
    </row>
    <row r="1840" spans="2:4" x14ac:dyDescent="0.2">
      <c r="B1840" s="188" t="str">
        <f t="shared" si="86"/>
        <v/>
      </c>
      <c r="C1840" s="188" t="str">
        <f t="shared" si="87"/>
        <v/>
      </c>
      <c r="D1840" s="194" t="str">
        <f t="shared" si="85"/>
        <v/>
      </c>
    </row>
    <row r="1841" spans="2:4" x14ac:dyDescent="0.2">
      <c r="B1841" s="188" t="str">
        <f t="shared" si="86"/>
        <v/>
      </c>
      <c r="C1841" s="188" t="str">
        <f t="shared" si="87"/>
        <v/>
      </c>
      <c r="D1841" s="194" t="str">
        <f t="shared" si="85"/>
        <v/>
      </c>
    </row>
    <row r="1842" spans="2:4" x14ac:dyDescent="0.2">
      <c r="B1842" s="188" t="str">
        <f t="shared" si="86"/>
        <v/>
      </c>
      <c r="C1842" s="188" t="str">
        <f t="shared" si="87"/>
        <v/>
      </c>
      <c r="D1842" s="194" t="str">
        <f t="shared" si="85"/>
        <v/>
      </c>
    </row>
    <row r="1843" spans="2:4" x14ac:dyDescent="0.2">
      <c r="B1843" s="188" t="str">
        <f t="shared" si="86"/>
        <v/>
      </c>
      <c r="C1843" s="188" t="str">
        <f t="shared" si="87"/>
        <v/>
      </c>
      <c r="D1843" s="194" t="str">
        <f t="shared" si="85"/>
        <v/>
      </c>
    </row>
    <row r="1844" spans="2:4" x14ac:dyDescent="0.2">
      <c r="B1844" s="188" t="str">
        <f t="shared" si="86"/>
        <v/>
      </c>
      <c r="C1844" s="188" t="str">
        <f t="shared" si="87"/>
        <v/>
      </c>
      <c r="D1844" s="194" t="str">
        <f t="shared" si="85"/>
        <v/>
      </c>
    </row>
    <row r="1845" spans="2:4" x14ac:dyDescent="0.2">
      <c r="B1845" s="188" t="str">
        <f t="shared" si="86"/>
        <v/>
      </c>
      <c r="C1845" s="188" t="str">
        <f t="shared" si="87"/>
        <v/>
      </c>
      <c r="D1845" s="194" t="str">
        <f t="shared" si="85"/>
        <v/>
      </c>
    </row>
    <row r="1846" spans="2:4" x14ac:dyDescent="0.2">
      <c r="B1846" s="188" t="str">
        <f t="shared" si="86"/>
        <v/>
      </c>
      <c r="C1846" s="188" t="str">
        <f t="shared" si="87"/>
        <v/>
      </c>
      <c r="D1846" s="194" t="str">
        <f t="shared" si="85"/>
        <v/>
      </c>
    </row>
    <row r="1847" spans="2:4" x14ac:dyDescent="0.2">
      <c r="B1847" s="188" t="str">
        <f t="shared" si="86"/>
        <v/>
      </c>
      <c r="C1847" s="188" t="str">
        <f t="shared" si="87"/>
        <v/>
      </c>
      <c r="D1847" s="194" t="str">
        <f t="shared" si="85"/>
        <v/>
      </c>
    </row>
    <row r="1848" spans="2:4" x14ac:dyDescent="0.2">
      <c r="B1848" s="188" t="str">
        <f t="shared" si="86"/>
        <v/>
      </c>
      <c r="C1848" s="188" t="str">
        <f t="shared" si="87"/>
        <v/>
      </c>
      <c r="D1848" s="194" t="str">
        <f t="shared" si="85"/>
        <v/>
      </c>
    </row>
    <row r="1849" spans="2:4" x14ac:dyDescent="0.2">
      <c r="B1849" s="188" t="str">
        <f t="shared" si="86"/>
        <v/>
      </c>
      <c r="C1849" s="188" t="str">
        <f t="shared" si="87"/>
        <v/>
      </c>
      <c r="D1849" s="194" t="str">
        <f t="shared" si="85"/>
        <v/>
      </c>
    </row>
    <row r="1850" spans="2:4" x14ac:dyDescent="0.2">
      <c r="B1850" s="188" t="str">
        <f t="shared" si="86"/>
        <v/>
      </c>
      <c r="C1850" s="188" t="str">
        <f t="shared" si="87"/>
        <v/>
      </c>
      <c r="D1850" s="194" t="str">
        <f t="shared" si="85"/>
        <v/>
      </c>
    </row>
    <row r="1851" spans="2:4" x14ac:dyDescent="0.2">
      <c r="B1851" s="188" t="str">
        <f t="shared" si="86"/>
        <v/>
      </c>
      <c r="C1851" s="188" t="str">
        <f t="shared" si="87"/>
        <v/>
      </c>
      <c r="D1851" s="194" t="str">
        <f t="shared" si="85"/>
        <v/>
      </c>
    </row>
    <row r="1852" spans="2:4" x14ac:dyDescent="0.2">
      <c r="B1852" s="188" t="str">
        <f t="shared" si="86"/>
        <v/>
      </c>
      <c r="C1852" s="188" t="str">
        <f t="shared" si="87"/>
        <v/>
      </c>
      <c r="D1852" s="194" t="str">
        <f t="shared" si="85"/>
        <v/>
      </c>
    </row>
    <row r="1853" spans="2:4" x14ac:dyDescent="0.2">
      <c r="B1853" s="188" t="str">
        <f t="shared" si="86"/>
        <v/>
      </c>
      <c r="C1853" s="188" t="str">
        <f t="shared" si="87"/>
        <v/>
      </c>
      <c r="D1853" s="194" t="str">
        <f t="shared" si="85"/>
        <v/>
      </c>
    </row>
    <row r="1854" spans="2:4" x14ac:dyDescent="0.2">
      <c r="B1854" s="188" t="str">
        <f t="shared" si="86"/>
        <v/>
      </c>
      <c r="C1854" s="188" t="str">
        <f t="shared" si="87"/>
        <v/>
      </c>
      <c r="D1854" s="194" t="str">
        <f t="shared" si="85"/>
        <v/>
      </c>
    </row>
    <row r="1855" spans="2:4" x14ac:dyDescent="0.2">
      <c r="B1855" s="188" t="str">
        <f t="shared" si="86"/>
        <v/>
      </c>
      <c r="C1855" s="188" t="str">
        <f t="shared" si="87"/>
        <v/>
      </c>
      <c r="D1855" s="194" t="str">
        <f t="shared" si="85"/>
        <v/>
      </c>
    </row>
    <row r="1856" spans="2:4" x14ac:dyDescent="0.2">
      <c r="B1856" s="188" t="str">
        <f t="shared" si="86"/>
        <v/>
      </c>
      <c r="C1856" s="188" t="str">
        <f t="shared" si="87"/>
        <v/>
      </c>
      <c r="D1856" s="194" t="str">
        <f t="shared" si="85"/>
        <v/>
      </c>
    </row>
    <row r="1857" spans="2:4" x14ac:dyDescent="0.2">
      <c r="B1857" s="188" t="str">
        <f t="shared" si="86"/>
        <v/>
      </c>
      <c r="C1857" s="188" t="str">
        <f t="shared" si="87"/>
        <v/>
      </c>
      <c r="D1857" s="194" t="str">
        <f t="shared" si="85"/>
        <v/>
      </c>
    </row>
    <row r="1858" spans="2:4" x14ac:dyDescent="0.2">
      <c r="B1858" s="188" t="str">
        <f t="shared" si="86"/>
        <v/>
      </c>
      <c r="C1858" s="188" t="str">
        <f t="shared" si="87"/>
        <v/>
      </c>
      <c r="D1858" s="194" t="str">
        <f t="shared" si="85"/>
        <v/>
      </c>
    </row>
    <row r="1859" spans="2:4" x14ac:dyDescent="0.2">
      <c r="B1859" s="188" t="str">
        <f t="shared" si="86"/>
        <v/>
      </c>
      <c r="C1859" s="188" t="str">
        <f t="shared" si="87"/>
        <v/>
      </c>
      <c r="D1859" s="194" t="str">
        <f t="shared" si="85"/>
        <v/>
      </c>
    </row>
    <row r="1860" spans="2:4" x14ac:dyDescent="0.2">
      <c r="B1860" s="188" t="str">
        <f t="shared" si="86"/>
        <v/>
      </c>
      <c r="C1860" s="188" t="str">
        <f t="shared" si="87"/>
        <v/>
      </c>
      <c r="D1860" s="194" t="str">
        <f t="shared" ref="D1860:D1923" si="88">IF(E1860="","",IF(MID(E1860,1,1)="A",MID(E1860,FIND(" ",E1860,1)+3,2),MID(E1860,FIND(" ",E1860,1)+8,2)))</f>
        <v/>
      </c>
    </row>
    <row r="1861" spans="2:4" x14ac:dyDescent="0.2">
      <c r="B1861" s="188" t="str">
        <f t="shared" si="86"/>
        <v/>
      </c>
      <c r="C1861" s="188" t="str">
        <f t="shared" si="87"/>
        <v/>
      </c>
      <c r="D1861" s="194" t="str">
        <f t="shared" si="88"/>
        <v/>
      </c>
    </row>
    <row r="1862" spans="2:4" x14ac:dyDescent="0.2">
      <c r="B1862" s="188" t="str">
        <f t="shared" ref="B1862:B1925" si="89">IF(E1862="","",IF(MID(E1862,1,5)="AAXX ","SYNOP",MID(E1862,1,5)))</f>
        <v/>
      </c>
      <c r="C1862" s="188" t="str">
        <f t="shared" ref="C1862:C1925" si="90">IF(E1862="","",IF(MID(E1862,1,1)="A",MID(E1862,FIND(" ",E1862,1),3),MID(E1862,FIND(" ",E1862,1)+5,3)))</f>
        <v/>
      </c>
      <c r="D1862" s="194" t="str">
        <f t="shared" si="88"/>
        <v/>
      </c>
    </row>
    <row r="1863" spans="2:4" x14ac:dyDescent="0.2">
      <c r="B1863" s="188" t="str">
        <f t="shared" si="89"/>
        <v/>
      </c>
      <c r="C1863" s="188" t="str">
        <f t="shared" si="90"/>
        <v/>
      </c>
      <c r="D1863" s="194" t="str">
        <f t="shared" si="88"/>
        <v/>
      </c>
    </row>
    <row r="1864" spans="2:4" x14ac:dyDescent="0.2">
      <c r="B1864" s="188" t="str">
        <f t="shared" si="89"/>
        <v/>
      </c>
      <c r="C1864" s="188" t="str">
        <f t="shared" si="90"/>
        <v/>
      </c>
      <c r="D1864" s="194" t="str">
        <f t="shared" si="88"/>
        <v/>
      </c>
    </row>
    <row r="1865" spans="2:4" x14ac:dyDescent="0.2">
      <c r="B1865" s="188" t="str">
        <f t="shared" si="89"/>
        <v/>
      </c>
      <c r="C1865" s="188" t="str">
        <f t="shared" si="90"/>
        <v/>
      </c>
      <c r="D1865" s="194" t="str">
        <f t="shared" si="88"/>
        <v/>
      </c>
    </row>
    <row r="1866" spans="2:4" x14ac:dyDescent="0.2">
      <c r="B1866" s="188" t="str">
        <f t="shared" si="89"/>
        <v/>
      </c>
      <c r="C1866" s="188" t="str">
        <f t="shared" si="90"/>
        <v/>
      </c>
      <c r="D1866" s="194" t="str">
        <f t="shared" si="88"/>
        <v/>
      </c>
    </row>
    <row r="1867" spans="2:4" x14ac:dyDescent="0.2">
      <c r="B1867" s="188" t="str">
        <f t="shared" si="89"/>
        <v/>
      </c>
      <c r="C1867" s="188" t="str">
        <f t="shared" si="90"/>
        <v/>
      </c>
      <c r="D1867" s="194" t="str">
        <f t="shared" si="88"/>
        <v/>
      </c>
    </row>
    <row r="1868" spans="2:4" x14ac:dyDescent="0.2">
      <c r="B1868" s="188" t="str">
        <f t="shared" si="89"/>
        <v/>
      </c>
      <c r="C1868" s="188" t="str">
        <f t="shared" si="90"/>
        <v/>
      </c>
      <c r="D1868" s="194" t="str">
        <f t="shared" si="88"/>
        <v/>
      </c>
    </row>
    <row r="1869" spans="2:4" x14ac:dyDescent="0.2">
      <c r="B1869" s="188" t="str">
        <f t="shared" si="89"/>
        <v/>
      </c>
      <c r="C1869" s="188" t="str">
        <f t="shared" si="90"/>
        <v/>
      </c>
      <c r="D1869" s="194" t="str">
        <f t="shared" si="88"/>
        <v/>
      </c>
    </row>
    <row r="1870" spans="2:4" x14ac:dyDescent="0.2">
      <c r="B1870" s="188" t="str">
        <f t="shared" si="89"/>
        <v/>
      </c>
      <c r="C1870" s="188" t="str">
        <f t="shared" si="90"/>
        <v/>
      </c>
      <c r="D1870" s="194" t="str">
        <f t="shared" si="88"/>
        <v/>
      </c>
    </row>
    <row r="1871" spans="2:4" x14ac:dyDescent="0.2">
      <c r="B1871" s="188" t="str">
        <f t="shared" si="89"/>
        <v/>
      </c>
      <c r="C1871" s="188" t="str">
        <f t="shared" si="90"/>
        <v/>
      </c>
      <c r="D1871" s="194" t="str">
        <f t="shared" si="88"/>
        <v/>
      </c>
    </row>
    <row r="1872" spans="2:4" x14ac:dyDescent="0.2">
      <c r="B1872" s="188" t="str">
        <f t="shared" si="89"/>
        <v/>
      </c>
      <c r="C1872" s="188" t="str">
        <f t="shared" si="90"/>
        <v/>
      </c>
      <c r="D1872" s="194" t="str">
        <f t="shared" si="88"/>
        <v/>
      </c>
    </row>
    <row r="1873" spans="2:4" x14ac:dyDescent="0.2">
      <c r="B1873" s="188" t="str">
        <f t="shared" si="89"/>
        <v/>
      </c>
      <c r="C1873" s="188" t="str">
        <f t="shared" si="90"/>
        <v/>
      </c>
      <c r="D1873" s="194" t="str">
        <f t="shared" si="88"/>
        <v/>
      </c>
    </row>
    <row r="1874" spans="2:4" x14ac:dyDescent="0.2">
      <c r="B1874" s="188" t="str">
        <f t="shared" si="89"/>
        <v/>
      </c>
      <c r="C1874" s="188" t="str">
        <f t="shared" si="90"/>
        <v/>
      </c>
      <c r="D1874" s="194" t="str">
        <f t="shared" si="88"/>
        <v/>
      </c>
    </row>
    <row r="1875" spans="2:4" x14ac:dyDescent="0.2">
      <c r="B1875" s="188" t="str">
        <f t="shared" si="89"/>
        <v/>
      </c>
      <c r="C1875" s="188" t="str">
        <f t="shared" si="90"/>
        <v/>
      </c>
      <c r="D1875" s="194" t="str">
        <f t="shared" si="88"/>
        <v/>
      </c>
    </row>
    <row r="1876" spans="2:4" x14ac:dyDescent="0.2">
      <c r="B1876" s="188" t="str">
        <f t="shared" si="89"/>
        <v/>
      </c>
      <c r="C1876" s="188" t="str">
        <f t="shared" si="90"/>
        <v/>
      </c>
      <c r="D1876" s="194" t="str">
        <f t="shared" si="88"/>
        <v/>
      </c>
    </row>
    <row r="1877" spans="2:4" x14ac:dyDescent="0.2">
      <c r="B1877" s="188" t="str">
        <f t="shared" si="89"/>
        <v/>
      </c>
      <c r="C1877" s="188" t="str">
        <f t="shared" si="90"/>
        <v/>
      </c>
      <c r="D1877" s="194" t="str">
        <f t="shared" si="88"/>
        <v/>
      </c>
    </row>
    <row r="1878" spans="2:4" x14ac:dyDescent="0.2">
      <c r="B1878" s="188" t="str">
        <f t="shared" si="89"/>
        <v/>
      </c>
      <c r="C1878" s="188" t="str">
        <f t="shared" si="90"/>
        <v/>
      </c>
      <c r="D1878" s="194" t="str">
        <f t="shared" si="88"/>
        <v/>
      </c>
    </row>
    <row r="1879" spans="2:4" x14ac:dyDescent="0.2">
      <c r="B1879" s="188" t="str">
        <f t="shared" si="89"/>
        <v/>
      </c>
      <c r="C1879" s="188" t="str">
        <f t="shared" si="90"/>
        <v/>
      </c>
      <c r="D1879" s="194" t="str">
        <f t="shared" si="88"/>
        <v/>
      </c>
    </row>
    <row r="1880" spans="2:4" x14ac:dyDescent="0.2">
      <c r="B1880" s="188" t="str">
        <f t="shared" si="89"/>
        <v/>
      </c>
      <c r="C1880" s="188" t="str">
        <f t="shared" si="90"/>
        <v/>
      </c>
      <c r="D1880" s="194" t="str">
        <f t="shared" si="88"/>
        <v/>
      </c>
    </row>
    <row r="1881" spans="2:4" x14ac:dyDescent="0.2">
      <c r="B1881" s="188" t="str">
        <f t="shared" si="89"/>
        <v/>
      </c>
      <c r="C1881" s="188" t="str">
        <f t="shared" si="90"/>
        <v/>
      </c>
      <c r="D1881" s="194" t="str">
        <f t="shared" si="88"/>
        <v/>
      </c>
    </row>
    <row r="1882" spans="2:4" x14ac:dyDescent="0.2">
      <c r="B1882" s="188" t="str">
        <f t="shared" si="89"/>
        <v/>
      </c>
      <c r="C1882" s="188" t="str">
        <f t="shared" si="90"/>
        <v/>
      </c>
      <c r="D1882" s="194" t="str">
        <f t="shared" si="88"/>
        <v/>
      </c>
    </row>
    <row r="1883" spans="2:4" x14ac:dyDescent="0.2">
      <c r="B1883" s="188" t="str">
        <f t="shared" si="89"/>
        <v/>
      </c>
      <c r="C1883" s="188" t="str">
        <f t="shared" si="90"/>
        <v/>
      </c>
      <c r="D1883" s="194" t="str">
        <f t="shared" si="88"/>
        <v/>
      </c>
    </row>
    <row r="1884" spans="2:4" x14ac:dyDescent="0.2">
      <c r="B1884" s="188" t="str">
        <f t="shared" si="89"/>
        <v/>
      </c>
      <c r="C1884" s="188" t="str">
        <f t="shared" si="90"/>
        <v/>
      </c>
      <c r="D1884" s="194" t="str">
        <f t="shared" si="88"/>
        <v/>
      </c>
    </row>
    <row r="1885" spans="2:4" x14ac:dyDescent="0.2">
      <c r="B1885" s="188" t="str">
        <f t="shared" si="89"/>
        <v/>
      </c>
      <c r="C1885" s="188" t="str">
        <f t="shared" si="90"/>
        <v/>
      </c>
      <c r="D1885" s="194" t="str">
        <f t="shared" si="88"/>
        <v/>
      </c>
    </row>
    <row r="1886" spans="2:4" x14ac:dyDescent="0.2">
      <c r="B1886" s="188" t="str">
        <f t="shared" si="89"/>
        <v/>
      </c>
      <c r="C1886" s="188" t="str">
        <f t="shared" si="90"/>
        <v/>
      </c>
      <c r="D1886" s="194" t="str">
        <f t="shared" si="88"/>
        <v/>
      </c>
    </row>
    <row r="1887" spans="2:4" x14ac:dyDescent="0.2">
      <c r="B1887" s="188" t="str">
        <f t="shared" si="89"/>
        <v/>
      </c>
      <c r="C1887" s="188" t="str">
        <f t="shared" si="90"/>
        <v/>
      </c>
      <c r="D1887" s="194" t="str">
        <f t="shared" si="88"/>
        <v/>
      </c>
    </row>
    <row r="1888" spans="2:4" x14ac:dyDescent="0.2">
      <c r="B1888" s="188" t="str">
        <f t="shared" si="89"/>
        <v/>
      </c>
      <c r="C1888" s="188" t="str">
        <f t="shared" si="90"/>
        <v/>
      </c>
      <c r="D1888" s="194" t="str">
        <f t="shared" si="88"/>
        <v/>
      </c>
    </row>
    <row r="1889" spans="2:4" x14ac:dyDescent="0.2">
      <c r="B1889" s="188" t="str">
        <f t="shared" si="89"/>
        <v/>
      </c>
      <c r="C1889" s="188" t="str">
        <f t="shared" si="90"/>
        <v/>
      </c>
      <c r="D1889" s="194" t="str">
        <f t="shared" si="88"/>
        <v/>
      </c>
    </row>
    <row r="1890" spans="2:4" x14ac:dyDescent="0.2">
      <c r="B1890" s="188" t="str">
        <f t="shared" si="89"/>
        <v/>
      </c>
      <c r="C1890" s="188" t="str">
        <f t="shared" si="90"/>
        <v/>
      </c>
      <c r="D1890" s="194" t="str">
        <f t="shared" si="88"/>
        <v/>
      </c>
    </row>
    <row r="1891" spans="2:4" x14ac:dyDescent="0.2">
      <c r="B1891" s="188" t="str">
        <f t="shared" si="89"/>
        <v/>
      </c>
      <c r="C1891" s="188" t="str">
        <f t="shared" si="90"/>
        <v/>
      </c>
      <c r="D1891" s="194" t="str">
        <f t="shared" si="88"/>
        <v/>
      </c>
    </row>
    <row r="1892" spans="2:4" x14ac:dyDescent="0.2">
      <c r="B1892" s="188" t="str">
        <f t="shared" si="89"/>
        <v/>
      </c>
      <c r="C1892" s="188" t="str">
        <f t="shared" si="90"/>
        <v/>
      </c>
      <c r="D1892" s="194" t="str">
        <f t="shared" si="88"/>
        <v/>
      </c>
    </row>
    <row r="1893" spans="2:4" x14ac:dyDescent="0.2">
      <c r="B1893" s="188" t="str">
        <f t="shared" si="89"/>
        <v/>
      </c>
      <c r="C1893" s="188" t="str">
        <f t="shared" si="90"/>
        <v/>
      </c>
      <c r="D1893" s="194" t="str">
        <f t="shared" si="88"/>
        <v/>
      </c>
    </row>
    <row r="1894" spans="2:4" x14ac:dyDescent="0.2">
      <c r="B1894" s="188" t="str">
        <f t="shared" si="89"/>
        <v/>
      </c>
      <c r="C1894" s="188" t="str">
        <f t="shared" si="90"/>
        <v/>
      </c>
      <c r="D1894" s="194" t="str">
        <f t="shared" si="88"/>
        <v/>
      </c>
    </row>
    <row r="1895" spans="2:4" x14ac:dyDescent="0.2">
      <c r="B1895" s="188" t="str">
        <f t="shared" si="89"/>
        <v/>
      </c>
      <c r="C1895" s="188" t="str">
        <f t="shared" si="90"/>
        <v/>
      </c>
      <c r="D1895" s="194" t="str">
        <f t="shared" si="88"/>
        <v/>
      </c>
    </row>
    <row r="1896" spans="2:4" x14ac:dyDescent="0.2">
      <c r="B1896" s="188" t="str">
        <f t="shared" si="89"/>
        <v/>
      </c>
      <c r="C1896" s="188" t="str">
        <f t="shared" si="90"/>
        <v/>
      </c>
      <c r="D1896" s="194" t="str">
        <f t="shared" si="88"/>
        <v/>
      </c>
    </row>
    <row r="1897" spans="2:4" x14ac:dyDescent="0.2">
      <c r="B1897" s="188" t="str">
        <f t="shared" si="89"/>
        <v/>
      </c>
      <c r="C1897" s="188" t="str">
        <f t="shared" si="90"/>
        <v/>
      </c>
      <c r="D1897" s="194" t="str">
        <f t="shared" si="88"/>
        <v/>
      </c>
    </row>
    <row r="1898" spans="2:4" x14ac:dyDescent="0.2">
      <c r="B1898" s="188" t="str">
        <f t="shared" si="89"/>
        <v/>
      </c>
      <c r="C1898" s="188" t="str">
        <f t="shared" si="90"/>
        <v/>
      </c>
      <c r="D1898" s="194" t="str">
        <f t="shared" si="88"/>
        <v/>
      </c>
    </row>
    <row r="1899" spans="2:4" x14ac:dyDescent="0.2">
      <c r="B1899" s="188" t="str">
        <f t="shared" si="89"/>
        <v/>
      </c>
      <c r="C1899" s="188" t="str">
        <f t="shared" si="90"/>
        <v/>
      </c>
      <c r="D1899" s="194" t="str">
        <f t="shared" si="88"/>
        <v/>
      </c>
    </row>
    <row r="1900" spans="2:4" x14ac:dyDescent="0.2">
      <c r="B1900" s="188" t="str">
        <f t="shared" si="89"/>
        <v/>
      </c>
      <c r="C1900" s="188" t="str">
        <f t="shared" si="90"/>
        <v/>
      </c>
      <c r="D1900" s="194" t="str">
        <f t="shared" si="88"/>
        <v/>
      </c>
    </row>
    <row r="1901" spans="2:4" x14ac:dyDescent="0.2">
      <c r="B1901" s="188" t="str">
        <f t="shared" si="89"/>
        <v/>
      </c>
      <c r="C1901" s="188" t="str">
        <f t="shared" si="90"/>
        <v/>
      </c>
      <c r="D1901" s="194" t="str">
        <f t="shared" si="88"/>
        <v/>
      </c>
    </row>
    <row r="1902" spans="2:4" x14ac:dyDescent="0.2">
      <c r="B1902" s="188" t="str">
        <f t="shared" si="89"/>
        <v/>
      </c>
      <c r="C1902" s="188" t="str">
        <f t="shared" si="90"/>
        <v/>
      </c>
      <c r="D1902" s="194" t="str">
        <f t="shared" si="88"/>
        <v/>
      </c>
    </row>
    <row r="1903" spans="2:4" x14ac:dyDescent="0.2">
      <c r="B1903" s="188" t="str">
        <f t="shared" si="89"/>
        <v/>
      </c>
      <c r="C1903" s="188" t="str">
        <f t="shared" si="90"/>
        <v/>
      </c>
      <c r="D1903" s="194" t="str">
        <f t="shared" si="88"/>
        <v/>
      </c>
    </row>
    <row r="1904" spans="2:4" x14ac:dyDescent="0.2">
      <c r="B1904" s="188" t="str">
        <f t="shared" si="89"/>
        <v/>
      </c>
      <c r="C1904" s="188" t="str">
        <f t="shared" si="90"/>
        <v/>
      </c>
      <c r="D1904" s="194" t="str">
        <f t="shared" si="88"/>
        <v/>
      </c>
    </row>
    <row r="1905" spans="2:4" x14ac:dyDescent="0.2">
      <c r="B1905" s="188" t="str">
        <f t="shared" si="89"/>
        <v/>
      </c>
      <c r="C1905" s="188" t="str">
        <f t="shared" si="90"/>
        <v/>
      </c>
      <c r="D1905" s="194" t="str">
        <f t="shared" si="88"/>
        <v/>
      </c>
    </row>
    <row r="1906" spans="2:4" x14ac:dyDescent="0.2">
      <c r="B1906" s="188" t="str">
        <f t="shared" si="89"/>
        <v/>
      </c>
      <c r="C1906" s="188" t="str">
        <f t="shared" si="90"/>
        <v/>
      </c>
      <c r="D1906" s="194" t="str">
        <f t="shared" si="88"/>
        <v/>
      </c>
    </row>
    <row r="1907" spans="2:4" x14ac:dyDescent="0.2">
      <c r="B1907" s="188" t="str">
        <f t="shared" si="89"/>
        <v/>
      </c>
      <c r="C1907" s="188" t="str">
        <f t="shared" si="90"/>
        <v/>
      </c>
      <c r="D1907" s="194" t="str">
        <f t="shared" si="88"/>
        <v/>
      </c>
    </row>
    <row r="1908" spans="2:4" x14ac:dyDescent="0.2">
      <c r="B1908" s="188" t="str">
        <f t="shared" si="89"/>
        <v/>
      </c>
      <c r="C1908" s="188" t="str">
        <f t="shared" si="90"/>
        <v/>
      </c>
      <c r="D1908" s="194" t="str">
        <f t="shared" si="88"/>
        <v/>
      </c>
    </row>
    <row r="1909" spans="2:4" x14ac:dyDescent="0.2">
      <c r="B1909" s="188" t="str">
        <f t="shared" si="89"/>
        <v/>
      </c>
      <c r="C1909" s="188" t="str">
        <f t="shared" si="90"/>
        <v/>
      </c>
      <c r="D1909" s="194" t="str">
        <f t="shared" si="88"/>
        <v/>
      </c>
    </row>
    <row r="1910" spans="2:4" x14ac:dyDescent="0.2">
      <c r="B1910" s="188" t="str">
        <f t="shared" si="89"/>
        <v/>
      </c>
      <c r="C1910" s="188" t="str">
        <f t="shared" si="90"/>
        <v/>
      </c>
      <c r="D1910" s="194" t="str">
        <f t="shared" si="88"/>
        <v/>
      </c>
    </row>
    <row r="1911" spans="2:4" x14ac:dyDescent="0.2">
      <c r="B1911" s="188" t="str">
        <f t="shared" si="89"/>
        <v/>
      </c>
      <c r="C1911" s="188" t="str">
        <f t="shared" si="90"/>
        <v/>
      </c>
      <c r="D1911" s="194" t="str">
        <f t="shared" si="88"/>
        <v/>
      </c>
    </row>
    <row r="1912" spans="2:4" x14ac:dyDescent="0.2">
      <c r="B1912" s="188" t="str">
        <f t="shared" si="89"/>
        <v/>
      </c>
      <c r="C1912" s="188" t="str">
        <f t="shared" si="90"/>
        <v/>
      </c>
      <c r="D1912" s="194" t="str">
        <f t="shared" si="88"/>
        <v/>
      </c>
    </row>
    <row r="1913" spans="2:4" x14ac:dyDescent="0.2">
      <c r="B1913" s="188" t="str">
        <f t="shared" si="89"/>
        <v/>
      </c>
      <c r="C1913" s="188" t="str">
        <f t="shared" si="90"/>
        <v/>
      </c>
      <c r="D1913" s="194" t="str">
        <f t="shared" si="88"/>
        <v/>
      </c>
    </row>
    <row r="1914" spans="2:4" x14ac:dyDescent="0.2">
      <c r="B1914" s="188" t="str">
        <f t="shared" si="89"/>
        <v/>
      </c>
      <c r="C1914" s="188" t="str">
        <f t="shared" si="90"/>
        <v/>
      </c>
      <c r="D1914" s="194" t="str">
        <f t="shared" si="88"/>
        <v/>
      </c>
    </row>
    <row r="1915" spans="2:4" x14ac:dyDescent="0.2">
      <c r="B1915" s="188" t="str">
        <f t="shared" si="89"/>
        <v/>
      </c>
      <c r="C1915" s="188" t="str">
        <f t="shared" si="90"/>
        <v/>
      </c>
      <c r="D1915" s="194" t="str">
        <f t="shared" si="88"/>
        <v/>
      </c>
    </row>
    <row r="1916" spans="2:4" x14ac:dyDescent="0.2">
      <c r="B1916" s="188" t="str">
        <f t="shared" si="89"/>
        <v/>
      </c>
      <c r="C1916" s="188" t="str">
        <f t="shared" si="90"/>
        <v/>
      </c>
      <c r="D1916" s="194" t="str">
        <f t="shared" si="88"/>
        <v/>
      </c>
    </row>
    <row r="1917" spans="2:4" x14ac:dyDescent="0.2">
      <c r="B1917" s="188" t="str">
        <f t="shared" si="89"/>
        <v/>
      </c>
      <c r="C1917" s="188" t="str">
        <f t="shared" si="90"/>
        <v/>
      </c>
      <c r="D1917" s="194" t="str">
        <f t="shared" si="88"/>
        <v/>
      </c>
    </row>
    <row r="1918" spans="2:4" x14ac:dyDescent="0.2">
      <c r="B1918" s="188" t="str">
        <f t="shared" si="89"/>
        <v/>
      </c>
      <c r="C1918" s="188" t="str">
        <f t="shared" si="90"/>
        <v/>
      </c>
      <c r="D1918" s="194" t="str">
        <f t="shared" si="88"/>
        <v/>
      </c>
    </row>
    <row r="1919" spans="2:4" x14ac:dyDescent="0.2">
      <c r="B1919" s="188" t="str">
        <f t="shared" si="89"/>
        <v/>
      </c>
      <c r="C1919" s="188" t="str">
        <f t="shared" si="90"/>
        <v/>
      </c>
      <c r="D1919" s="194" t="str">
        <f t="shared" si="88"/>
        <v/>
      </c>
    </row>
    <row r="1920" spans="2:4" x14ac:dyDescent="0.2">
      <c r="B1920" s="188" t="str">
        <f t="shared" si="89"/>
        <v/>
      </c>
      <c r="C1920" s="188" t="str">
        <f t="shared" si="90"/>
        <v/>
      </c>
      <c r="D1920" s="194" t="str">
        <f t="shared" si="88"/>
        <v/>
      </c>
    </row>
    <row r="1921" spans="2:4" x14ac:dyDescent="0.2">
      <c r="B1921" s="188" t="str">
        <f t="shared" si="89"/>
        <v/>
      </c>
      <c r="C1921" s="188" t="str">
        <f t="shared" si="90"/>
        <v/>
      </c>
      <c r="D1921" s="194" t="str">
        <f t="shared" si="88"/>
        <v/>
      </c>
    </row>
    <row r="1922" spans="2:4" x14ac:dyDescent="0.2">
      <c r="B1922" s="188" t="str">
        <f t="shared" si="89"/>
        <v/>
      </c>
      <c r="C1922" s="188" t="str">
        <f t="shared" si="90"/>
        <v/>
      </c>
      <c r="D1922" s="194" t="str">
        <f t="shared" si="88"/>
        <v/>
      </c>
    </row>
    <row r="1923" spans="2:4" x14ac:dyDescent="0.2">
      <c r="B1923" s="188" t="str">
        <f t="shared" si="89"/>
        <v/>
      </c>
      <c r="C1923" s="188" t="str">
        <f t="shared" si="90"/>
        <v/>
      </c>
      <c r="D1923" s="194" t="str">
        <f t="shared" si="88"/>
        <v/>
      </c>
    </row>
    <row r="1924" spans="2:4" x14ac:dyDescent="0.2">
      <c r="B1924" s="188" t="str">
        <f t="shared" si="89"/>
        <v/>
      </c>
      <c r="C1924" s="188" t="str">
        <f t="shared" si="90"/>
        <v/>
      </c>
      <c r="D1924" s="194" t="str">
        <f t="shared" ref="D1924:D1987" si="91">IF(E1924="","",IF(MID(E1924,1,1)="A",MID(E1924,FIND(" ",E1924,1)+3,2),MID(E1924,FIND(" ",E1924,1)+8,2)))</f>
        <v/>
      </c>
    </row>
    <row r="1925" spans="2:4" x14ac:dyDescent="0.2">
      <c r="B1925" s="188" t="str">
        <f t="shared" si="89"/>
        <v/>
      </c>
      <c r="C1925" s="188" t="str">
        <f t="shared" si="90"/>
        <v/>
      </c>
      <c r="D1925" s="194" t="str">
        <f t="shared" si="91"/>
        <v/>
      </c>
    </row>
    <row r="1926" spans="2:4" x14ac:dyDescent="0.2">
      <c r="B1926" s="188" t="str">
        <f t="shared" ref="B1926:B1989" si="92">IF(E1926="","",IF(MID(E1926,1,5)="AAXX ","SYNOP",MID(E1926,1,5)))</f>
        <v/>
      </c>
      <c r="C1926" s="188" t="str">
        <f t="shared" ref="C1926:C1989" si="93">IF(E1926="","",IF(MID(E1926,1,1)="A",MID(E1926,FIND(" ",E1926,1),3),MID(E1926,FIND(" ",E1926,1)+5,3)))</f>
        <v/>
      </c>
      <c r="D1926" s="194" t="str">
        <f t="shared" si="91"/>
        <v/>
      </c>
    </row>
    <row r="1927" spans="2:4" x14ac:dyDescent="0.2">
      <c r="B1927" s="188" t="str">
        <f t="shared" si="92"/>
        <v/>
      </c>
      <c r="C1927" s="188" t="str">
        <f t="shared" si="93"/>
        <v/>
      </c>
      <c r="D1927" s="194" t="str">
        <f t="shared" si="91"/>
        <v/>
      </c>
    </row>
    <row r="1928" spans="2:4" x14ac:dyDescent="0.2">
      <c r="B1928" s="188" t="str">
        <f t="shared" si="92"/>
        <v/>
      </c>
      <c r="C1928" s="188" t="str">
        <f t="shared" si="93"/>
        <v/>
      </c>
      <c r="D1928" s="194" t="str">
        <f t="shared" si="91"/>
        <v/>
      </c>
    </row>
    <row r="1929" spans="2:4" x14ac:dyDescent="0.2">
      <c r="B1929" s="188" t="str">
        <f t="shared" si="92"/>
        <v/>
      </c>
      <c r="C1929" s="188" t="str">
        <f t="shared" si="93"/>
        <v/>
      </c>
      <c r="D1929" s="194" t="str">
        <f t="shared" si="91"/>
        <v/>
      </c>
    </row>
    <row r="1930" spans="2:4" x14ac:dyDescent="0.2">
      <c r="B1930" s="188" t="str">
        <f t="shared" si="92"/>
        <v/>
      </c>
      <c r="C1930" s="188" t="str">
        <f t="shared" si="93"/>
        <v/>
      </c>
      <c r="D1930" s="194" t="str">
        <f t="shared" si="91"/>
        <v/>
      </c>
    </row>
    <row r="1931" spans="2:4" x14ac:dyDescent="0.2">
      <c r="B1931" s="188" t="str">
        <f t="shared" si="92"/>
        <v/>
      </c>
      <c r="C1931" s="188" t="str">
        <f t="shared" si="93"/>
        <v/>
      </c>
      <c r="D1931" s="194" t="str">
        <f t="shared" si="91"/>
        <v/>
      </c>
    </row>
    <row r="1932" spans="2:4" x14ac:dyDescent="0.2">
      <c r="B1932" s="188" t="str">
        <f t="shared" si="92"/>
        <v/>
      </c>
      <c r="C1932" s="188" t="str">
        <f t="shared" si="93"/>
        <v/>
      </c>
      <c r="D1932" s="194" t="str">
        <f t="shared" si="91"/>
        <v/>
      </c>
    </row>
    <row r="1933" spans="2:4" x14ac:dyDescent="0.2">
      <c r="B1933" s="188" t="str">
        <f t="shared" si="92"/>
        <v/>
      </c>
      <c r="C1933" s="188" t="str">
        <f t="shared" si="93"/>
        <v/>
      </c>
      <c r="D1933" s="194" t="str">
        <f t="shared" si="91"/>
        <v/>
      </c>
    </row>
    <row r="1934" spans="2:4" x14ac:dyDescent="0.2">
      <c r="B1934" s="188" t="str">
        <f t="shared" si="92"/>
        <v/>
      </c>
      <c r="C1934" s="188" t="str">
        <f t="shared" si="93"/>
        <v/>
      </c>
      <c r="D1934" s="194" t="str">
        <f t="shared" si="91"/>
        <v/>
      </c>
    </row>
    <row r="1935" spans="2:4" x14ac:dyDescent="0.2">
      <c r="B1935" s="188" t="str">
        <f t="shared" si="92"/>
        <v/>
      </c>
      <c r="C1935" s="188" t="str">
        <f t="shared" si="93"/>
        <v/>
      </c>
      <c r="D1935" s="194" t="str">
        <f t="shared" si="91"/>
        <v/>
      </c>
    </row>
    <row r="1936" spans="2:4" x14ac:dyDescent="0.2">
      <c r="B1936" s="188" t="str">
        <f t="shared" si="92"/>
        <v/>
      </c>
      <c r="C1936" s="188" t="str">
        <f t="shared" si="93"/>
        <v/>
      </c>
      <c r="D1936" s="194" t="str">
        <f t="shared" si="91"/>
        <v/>
      </c>
    </row>
    <row r="1937" spans="2:4" x14ac:dyDescent="0.2">
      <c r="B1937" s="188" t="str">
        <f t="shared" si="92"/>
        <v/>
      </c>
      <c r="C1937" s="188" t="str">
        <f t="shared" si="93"/>
        <v/>
      </c>
      <c r="D1937" s="194" t="str">
        <f t="shared" si="91"/>
        <v/>
      </c>
    </row>
    <row r="1938" spans="2:4" x14ac:dyDescent="0.2">
      <c r="B1938" s="188" t="str">
        <f t="shared" si="92"/>
        <v/>
      </c>
      <c r="C1938" s="188" t="str">
        <f t="shared" si="93"/>
        <v/>
      </c>
      <c r="D1938" s="194" t="str">
        <f t="shared" si="91"/>
        <v/>
      </c>
    </row>
    <row r="1939" spans="2:4" x14ac:dyDescent="0.2">
      <c r="B1939" s="188" t="str">
        <f t="shared" si="92"/>
        <v/>
      </c>
      <c r="C1939" s="188" t="str">
        <f t="shared" si="93"/>
        <v/>
      </c>
      <c r="D1939" s="194" t="str">
        <f t="shared" si="91"/>
        <v/>
      </c>
    </row>
    <row r="1940" spans="2:4" x14ac:dyDescent="0.2">
      <c r="B1940" s="188" t="str">
        <f t="shared" si="92"/>
        <v/>
      </c>
      <c r="C1940" s="188" t="str">
        <f t="shared" si="93"/>
        <v/>
      </c>
      <c r="D1940" s="194" t="str">
        <f t="shared" si="91"/>
        <v/>
      </c>
    </row>
    <row r="1941" spans="2:4" x14ac:dyDescent="0.2">
      <c r="B1941" s="188" t="str">
        <f t="shared" si="92"/>
        <v/>
      </c>
      <c r="C1941" s="188" t="str">
        <f t="shared" si="93"/>
        <v/>
      </c>
      <c r="D1941" s="194" t="str">
        <f t="shared" si="91"/>
        <v/>
      </c>
    </row>
    <row r="1942" spans="2:4" x14ac:dyDescent="0.2">
      <c r="B1942" s="188" t="str">
        <f t="shared" si="92"/>
        <v/>
      </c>
      <c r="C1942" s="188" t="str">
        <f t="shared" si="93"/>
        <v/>
      </c>
      <c r="D1942" s="194" t="str">
        <f t="shared" si="91"/>
        <v/>
      </c>
    </row>
    <row r="1943" spans="2:4" x14ac:dyDescent="0.2">
      <c r="B1943" s="188" t="str">
        <f t="shared" si="92"/>
        <v/>
      </c>
      <c r="C1943" s="188" t="str">
        <f t="shared" si="93"/>
        <v/>
      </c>
      <c r="D1943" s="194" t="str">
        <f t="shared" si="91"/>
        <v/>
      </c>
    </row>
    <row r="1944" spans="2:4" x14ac:dyDescent="0.2">
      <c r="B1944" s="188" t="str">
        <f t="shared" si="92"/>
        <v/>
      </c>
      <c r="C1944" s="188" t="str">
        <f t="shared" si="93"/>
        <v/>
      </c>
      <c r="D1944" s="194" t="str">
        <f t="shared" si="91"/>
        <v/>
      </c>
    </row>
    <row r="1945" spans="2:4" x14ac:dyDescent="0.2">
      <c r="B1945" s="188" t="str">
        <f t="shared" si="92"/>
        <v/>
      </c>
      <c r="C1945" s="188" t="str">
        <f t="shared" si="93"/>
        <v/>
      </c>
      <c r="D1945" s="194" t="str">
        <f t="shared" si="91"/>
        <v/>
      </c>
    </row>
    <row r="1946" spans="2:4" x14ac:dyDescent="0.2">
      <c r="B1946" s="188" t="str">
        <f t="shared" si="92"/>
        <v/>
      </c>
      <c r="C1946" s="188" t="str">
        <f t="shared" si="93"/>
        <v/>
      </c>
      <c r="D1946" s="194" t="str">
        <f t="shared" si="91"/>
        <v/>
      </c>
    </row>
    <row r="1947" spans="2:4" x14ac:dyDescent="0.2">
      <c r="B1947" s="188" t="str">
        <f t="shared" si="92"/>
        <v/>
      </c>
      <c r="C1947" s="188" t="str">
        <f t="shared" si="93"/>
        <v/>
      </c>
      <c r="D1947" s="194" t="str">
        <f t="shared" si="91"/>
        <v/>
      </c>
    </row>
    <row r="1948" spans="2:4" x14ac:dyDescent="0.2">
      <c r="B1948" s="188" t="str">
        <f t="shared" si="92"/>
        <v/>
      </c>
      <c r="C1948" s="188" t="str">
        <f t="shared" si="93"/>
        <v/>
      </c>
      <c r="D1948" s="194" t="str">
        <f t="shared" si="91"/>
        <v/>
      </c>
    </row>
    <row r="1949" spans="2:4" x14ac:dyDescent="0.2">
      <c r="B1949" s="188" t="str">
        <f t="shared" si="92"/>
        <v/>
      </c>
      <c r="C1949" s="188" t="str">
        <f t="shared" si="93"/>
        <v/>
      </c>
      <c r="D1949" s="194" t="str">
        <f t="shared" si="91"/>
        <v/>
      </c>
    </row>
    <row r="1950" spans="2:4" x14ac:dyDescent="0.2">
      <c r="B1950" s="188" t="str">
        <f t="shared" si="92"/>
        <v/>
      </c>
      <c r="C1950" s="188" t="str">
        <f t="shared" si="93"/>
        <v/>
      </c>
      <c r="D1950" s="194" t="str">
        <f t="shared" si="91"/>
        <v/>
      </c>
    </row>
    <row r="1951" spans="2:4" x14ac:dyDescent="0.2">
      <c r="B1951" s="188" t="str">
        <f t="shared" si="92"/>
        <v/>
      </c>
      <c r="C1951" s="188" t="str">
        <f t="shared" si="93"/>
        <v/>
      </c>
      <c r="D1951" s="194" t="str">
        <f t="shared" si="91"/>
        <v/>
      </c>
    </row>
    <row r="1952" spans="2:4" x14ac:dyDescent="0.2">
      <c r="B1952" s="188" t="str">
        <f t="shared" si="92"/>
        <v/>
      </c>
      <c r="C1952" s="188" t="str">
        <f t="shared" si="93"/>
        <v/>
      </c>
      <c r="D1952" s="194" t="str">
        <f t="shared" si="91"/>
        <v/>
      </c>
    </row>
    <row r="1953" spans="2:4" x14ac:dyDescent="0.2">
      <c r="B1953" s="188" t="str">
        <f t="shared" si="92"/>
        <v/>
      </c>
      <c r="C1953" s="188" t="str">
        <f t="shared" si="93"/>
        <v/>
      </c>
      <c r="D1953" s="194" t="str">
        <f t="shared" si="91"/>
        <v/>
      </c>
    </row>
    <row r="1954" spans="2:4" x14ac:dyDescent="0.2">
      <c r="B1954" s="188" t="str">
        <f t="shared" si="92"/>
        <v/>
      </c>
      <c r="C1954" s="188" t="str">
        <f t="shared" si="93"/>
        <v/>
      </c>
      <c r="D1954" s="194" t="str">
        <f t="shared" si="91"/>
        <v/>
      </c>
    </row>
    <row r="1955" spans="2:4" x14ac:dyDescent="0.2">
      <c r="B1955" s="188" t="str">
        <f t="shared" si="92"/>
        <v/>
      </c>
      <c r="C1955" s="188" t="str">
        <f t="shared" si="93"/>
        <v/>
      </c>
      <c r="D1955" s="194" t="str">
        <f t="shared" si="91"/>
        <v/>
      </c>
    </row>
    <row r="1956" spans="2:4" x14ac:dyDescent="0.2">
      <c r="B1956" s="188" t="str">
        <f t="shared" si="92"/>
        <v/>
      </c>
      <c r="C1956" s="188" t="str">
        <f t="shared" si="93"/>
        <v/>
      </c>
      <c r="D1956" s="194" t="str">
        <f t="shared" si="91"/>
        <v/>
      </c>
    </row>
    <row r="1957" spans="2:4" x14ac:dyDescent="0.2">
      <c r="B1957" s="188" t="str">
        <f t="shared" si="92"/>
        <v/>
      </c>
      <c r="C1957" s="188" t="str">
        <f t="shared" si="93"/>
        <v/>
      </c>
      <c r="D1957" s="194" t="str">
        <f t="shared" si="91"/>
        <v/>
      </c>
    </row>
    <row r="1958" spans="2:4" x14ac:dyDescent="0.2">
      <c r="B1958" s="188" t="str">
        <f t="shared" si="92"/>
        <v/>
      </c>
      <c r="C1958" s="188" t="str">
        <f t="shared" si="93"/>
        <v/>
      </c>
      <c r="D1958" s="194" t="str">
        <f t="shared" si="91"/>
        <v/>
      </c>
    </row>
    <row r="1959" spans="2:4" x14ac:dyDescent="0.2">
      <c r="B1959" s="188" t="str">
        <f t="shared" si="92"/>
        <v/>
      </c>
      <c r="C1959" s="188" t="str">
        <f t="shared" si="93"/>
        <v/>
      </c>
      <c r="D1959" s="194" t="str">
        <f t="shared" si="91"/>
        <v/>
      </c>
    </row>
    <row r="1960" spans="2:4" x14ac:dyDescent="0.2">
      <c r="B1960" s="188" t="str">
        <f t="shared" si="92"/>
        <v/>
      </c>
      <c r="C1960" s="188" t="str">
        <f t="shared" si="93"/>
        <v/>
      </c>
      <c r="D1960" s="194" t="str">
        <f t="shared" si="91"/>
        <v/>
      </c>
    </row>
    <row r="1961" spans="2:4" x14ac:dyDescent="0.2">
      <c r="B1961" s="188" t="str">
        <f t="shared" si="92"/>
        <v/>
      </c>
      <c r="C1961" s="188" t="str">
        <f t="shared" si="93"/>
        <v/>
      </c>
      <c r="D1961" s="194" t="str">
        <f t="shared" si="91"/>
        <v/>
      </c>
    </row>
    <row r="1962" spans="2:4" x14ac:dyDescent="0.2">
      <c r="B1962" s="188" t="str">
        <f t="shared" si="92"/>
        <v/>
      </c>
      <c r="C1962" s="188" t="str">
        <f t="shared" si="93"/>
        <v/>
      </c>
      <c r="D1962" s="194" t="str">
        <f t="shared" si="91"/>
        <v/>
      </c>
    </row>
    <row r="1963" spans="2:4" x14ac:dyDescent="0.2">
      <c r="B1963" s="188" t="str">
        <f t="shared" si="92"/>
        <v/>
      </c>
      <c r="C1963" s="188" t="str">
        <f t="shared" si="93"/>
        <v/>
      </c>
      <c r="D1963" s="194" t="str">
        <f t="shared" si="91"/>
        <v/>
      </c>
    </row>
    <row r="1964" spans="2:4" x14ac:dyDescent="0.2">
      <c r="B1964" s="188" t="str">
        <f t="shared" si="92"/>
        <v/>
      </c>
      <c r="C1964" s="188" t="str">
        <f t="shared" si="93"/>
        <v/>
      </c>
      <c r="D1964" s="194" t="str">
        <f t="shared" si="91"/>
        <v/>
      </c>
    </row>
    <row r="1965" spans="2:4" x14ac:dyDescent="0.2">
      <c r="B1965" s="188" t="str">
        <f t="shared" si="92"/>
        <v/>
      </c>
      <c r="C1965" s="188" t="str">
        <f t="shared" si="93"/>
        <v/>
      </c>
      <c r="D1965" s="194" t="str">
        <f t="shared" si="91"/>
        <v/>
      </c>
    </row>
    <row r="1966" spans="2:4" x14ac:dyDescent="0.2">
      <c r="B1966" s="188" t="str">
        <f t="shared" si="92"/>
        <v/>
      </c>
      <c r="C1966" s="188" t="str">
        <f t="shared" si="93"/>
        <v/>
      </c>
      <c r="D1966" s="194" t="str">
        <f t="shared" si="91"/>
        <v/>
      </c>
    </row>
    <row r="1967" spans="2:4" x14ac:dyDescent="0.2">
      <c r="B1967" s="188" t="str">
        <f t="shared" si="92"/>
        <v/>
      </c>
      <c r="C1967" s="188" t="str">
        <f t="shared" si="93"/>
        <v/>
      </c>
      <c r="D1967" s="194" t="str">
        <f t="shared" si="91"/>
        <v/>
      </c>
    </row>
    <row r="1968" spans="2:4" x14ac:dyDescent="0.2">
      <c r="B1968" s="188" t="str">
        <f t="shared" si="92"/>
        <v/>
      </c>
      <c r="C1968" s="188" t="str">
        <f t="shared" si="93"/>
        <v/>
      </c>
      <c r="D1968" s="194" t="str">
        <f t="shared" si="91"/>
        <v/>
      </c>
    </row>
    <row r="1969" spans="2:4" x14ac:dyDescent="0.2">
      <c r="B1969" s="188" t="str">
        <f t="shared" si="92"/>
        <v/>
      </c>
      <c r="C1969" s="188" t="str">
        <f t="shared" si="93"/>
        <v/>
      </c>
      <c r="D1969" s="194" t="str">
        <f t="shared" si="91"/>
        <v/>
      </c>
    </row>
    <row r="1970" spans="2:4" x14ac:dyDescent="0.2">
      <c r="B1970" s="188" t="str">
        <f t="shared" si="92"/>
        <v/>
      </c>
      <c r="C1970" s="188" t="str">
        <f t="shared" si="93"/>
        <v/>
      </c>
      <c r="D1970" s="194" t="str">
        <f t="shared" si="91"/>
        <v/>
      </c>
    </row>
    <row r="1971" spans="2:4" x14ac:dyDescent="0.2">
      <c r="B1971" s="188" t="str">
        <f t="shared" si="92"/>
        <v/>
      </c>
      <c r="C1971" s="188" t="str">
        <f t="shared" si="93"/>
        <v/>
      </c>
      <c r="D1971" s="194" t="str">
        <f t="shared" si="91"/>
        <v/>
      </c>
    </row>
    <row r="1972" spans="2:4" x14ac:dyDescent="0.2">
      <c r="B1972" s="188" t="str">
        <f t="shared" si="92"/>
        <v/>
      </c>
      <c r="C1972" s="188" t="str">
        <f t="shared" si="93"/>
        <v/>
      </c>
      <c r="D1972" s="194" t="str">
        <f t="shared" si="91"/>
        <v/>
      </c>
    </row>
    <row r="1973" spans="2:4" x14ac:dyDescent="0.2">
      <c r="B1973" s="188" t="str">
        <f t="shared" si="92"/>
        <v/>
      </c>
      <c r="C1973" s="188" t="str">
        <f t="shared" si="93"/>
        <v/>
      </c>
      <c r="D1973" s="194" t="str">
        <f t="shared" si="91"/>
        <v/>
      </c>
    </row>
    <row r="1974" spans="2:4" x14ac:dyDescent="0.2">
      <c r="B1974" s="188" t="str">
        <f t="shared" si="92"/>
        <v/>
      </c>
      <c r="C1974" s="188" t="str">
        <f t="shared" si="93"/>
        <v/>
      </c>
      <c r="D1974" s="194" t="str">
        <f t="shared" si="91"/>
        <v/>
      </c>
    </row>
    <row r="1975" spans="2:4" x14ac:dyDescent="0.2">
      <c r="B1975" s="188" t="str">
        <f t="shared" si="92"/>
        <v/>
      </c>
      <c r="C1975" s="188" t="str">
        <f t="shared" si="93"/>
        <v/>
      </c>
      <c r="D1975" s="194" t="str">
        <f t="shared" si="91"/>
        <v/>
      </c>
    </row>
    <row r="1976" spans="2:4" x14ac:dyDescent="0.2">
      <c r="B1976" s="188" t="str">
        <f t="shared" si="92"/>
        <v/>
      </c>
      <c r="C1976" s="188" t="str">
        <f t="shared" si="93"/>
        <v/>
      </c>
      <c r="D1976" s="194" t="str">
        <f t="shared" si="91"/>
        <v/>
      </c>
    </row>
    <row r="1977" spans="2:4" x14ac:dyDescent="0.2">
      <c r="B1977" s="188" t="str">
        <f t="shared" si="92"/>
        <v/>
      </c>
      <c r="C1977" s="188" t="str">
        <f t="shared" si="93"/>
        <v/>
      </c>
      <c r="D1977" s="194" t="str">
        <f t="shared" si="91"/>
        <v/>
      </c>
    </row>
    <row r="1978" spans="2:4" x14ac:dyDescent="0.2">
      <c r="B1978" s="188" t="str">
        <f t="shared" si="92"/>
        <v/>
      </c>
      <c r="C1978" s="188" t="str">
        <f t="shared" si="93"/>
        <v/>
      </c>
      <c r="D1978" s="194" t="str">
        <f t="shared" si="91"/>
        <v/>
      </c>
    </row>
    <row r="1979" spans="2:4" x14ac:dyDescent="0.2">
      <c r="B1979" s="188" t="str">
        <f t="shared" si="92"/>
        <v/>
      </c>
      <c r="C1979" s="188" t="str">
        <f t="shared" si="93"/>
        <v/>
      </c>
      <c r="D1979" s="194" t="str">
        <f t="shared" si="91"/>
        <v/>
      </c>
    </row>
    <row r="1980" spans="2:4" x14ac:dyDescent="0.2">
      <c r="B1980" s="188" t="str">
        <f t="shared" si="92"/>
        <v/>
      </c>
      <c r="C1980" s="188" t="str">
        <f t="shared" si="93"/>
        <v/>
      </c>
      <c r="D1980" s="194" t="str">
        <f t="shared" si="91"/>
        <v/>
      </c>
    </row>
    <row r="1981" spans="2:4" x14ac:dyDescent="0.2">
      <c r="B1981" s="188" t="str">
        <f t="shared" si="92"/>
        <v/>
      </c>
      <c r="C1981" s="188" t="str">
        <f t="shared" si="93"/>
        <v/>
      </c>
      <c r="D1981" s="194" t="str">
        <f t="shared" si="91"/>
        <v/>
      </c>
    </row>
    <row r="1982" spans="2:4" x14ac:dyDescent="0.2">
      <c r="B1982" s="188" t="str">
        <f t="shared" si="92"/>
        <v/>
      </c>
      <c r="C1982" s="188" t="str">
        <f t="shared" si="93"/>
        <v/>
      </c>
      <c r="D1982" s="194" t="str">
        <f t="shared" si="91"/>
        <v/>
      </c>
    </row>
    <row r="1983" spans="2:4" x14ac:dyDescent="0.2">
      <c r="B1983" s="188" t="str">
        <f t="shared" si="92"/>
        <v/>
      </c>
      <c r="C1983" s="188" t="str">
        <f t="shared" si="93"/>
        <v/>
      </c>
      <c r="D1983" s="194" t="str">
        <f t="shared" si="91"/>
        <v/>
      </c>
    </row>
    <row r="1984" spans="2:4" x14ac:dyDescent="0.2">
      <c r="B1984" s="188" t="str">
        <f t="shared" si="92"/>
        <v/>
      </c>
      <c r="C1984" s="188" t="str">
        <f t="shared" si="93"/>
        <v/>
      </c>
      <c r="D1984" s="194" t="str">
        <f t="shared" si="91"/>
        <v/>
      </c>
    </row>
    <row r="1985" spans="2:4" x14ac:dyDescent="0.2">
      <c r="B1985" s="188" t="str">
        <f t="shared" si="92"/>
        <v/>
      </c>
      <c r="C1985" s="188" t="str">
        <f t="shared" si="93"/>
        <v/>
      </c>
      <c r="D1985" s="194" t="str">
        <f t="shared" si="91"/>
        <v/>
      </c>
    </row>
    <row r="1986" spans="2:4" x14ac:dyDescent="0.2">
      <c r="B1986" s="188" t="str">
        <f t="shared" si="92"/>
        <v/>
      </c>
      <c r="C1986" s="188" t="str">
        <f t="shared" si="93"/>
        <v/>
      </c>
      <c r="D1986" s="194" t="str">
        <f t="shared" si="91"/>
        <v/>
      </c>
    </row>
    <row r="1987" spans="2:4" x14ac:dyDescent="0.2">
      <c r="B1987" s="188" t="str">
        <f t="shared" si="92"/>
        <v/>
      </c>
      <c r="C1987" s="188" t="str">
        <f t="shared" si="93"/>
        <v/>
      </c>
      <c r="D1987" s="194" t="str">
        <f t="shared" si="91"/>
        <v/>
      </c>
    </row>
    <row r="1988" spans="2:4" x14ac:dyDescent="0.2">
      <c r="B1988" s="188" t="str">
        <f t="shared" si="92"/>
        <v/>
      </c>
      <c r="C1988" s="188" t="str">
        <f t="shared" si="93"/>
        <v/>
      </c>
      <c r="D1988" s="194" t="str">
        <f t="shared" ref="D1988:D2051" si="94">IF(E1988="","",IF(MID(E1988,1,1)="A",MID(E1988,FIND(" ",E1988,1)+3,2),MID(E1988,FIND(" ",E1988,1)+8,2)))</f>
        <v/>
      </c>
    </row>
    <row r="1989" spans="2:4" x14ac:dyDescent="0.2">
      <c r="B1989" s="188" t="str">
        <f t="shared" si="92"/>
        <v/>
      </c>
      <c r="C1989" s="188" t="str">
        <f t="shared" si="93"/>
        <v/>
      </c>
      <c r="D1989" s="194" t="str">
        <f t="shared" si="94"/>
        <v/>
      </c>
    </row>
    <row r="1990" spans="2:4" x14ac:dyDescent="0.2">
      <c r="B1990" s="188" t="str">
        <f t="shared" ref="B1990:B2053" si="95">IF(E1990="","",IF(MID(E1990,1,5)="AAXX ","SYNOP",MID(E1990,1,5)))</f>
        <v/>
      </c>
      <c r="C1990" s="188" t="str">
        <f t="shared" ref="C1990:C2053" si="96">IF(E1990="","",IF(MID(E1990,1,1)="A",MID(E1990,FIND(" ",E1990,1),3),MID(E1990,FIND(" ",E1990,1)+5,3)))</f>
        <v/>
      </c>
      <c r="D1990" s="194" t="str">
        <f t="shared" si="94"/>
        <v/>
      </c>
    </row>
    <row r="1991" spans="2:4" x14ac:dyDescent="0.2">
      <c r="B1991" s="188" t="str">
        <f t="shared" si="95"/>
        <v/>
      </c>
      <c r="C1991" s="188" t="str">
        <f t="shared" si="96"/>
        <v/>
      </c>
      <c r="D1991" s="194" t="str">
        <f t="shared" si="94"/>
        <v/>
      </c>
    </row>
    <row r="1992" spans="2:4" x14ac:dyDescent="0.2">
      <c r="B1992" s="188" t="str">
        <f t="shared" si="95"/>
        <v/>
      </c>
      <c r="C1992" s="188" t="str">
        <f t="shared" si="96"/>
        <v/>
      </c>
      <c r="D1992" s="194" t="str">
        <f t="shared" si="94"/>
        <v/>
      </c>
    </row>
    <row r="1993" spans="2:4" x14ac:dyDescent="0.2">
      <c r="B1993" s="188" t="str">
        <f t="shared" si="95"/>
        <v/>
      </c>
      <c r="C1993" s="188" t="str">
        <f t="shared" si="96"/>
        <v/>
      </c>
      <c r="D1993" s="194" t="str">
        <f t="shared" si="94"/>
        <v/>
      </c>
    </row>
    <row r="1994" spans="2:4" x14ac:dyDescent="0.2">
      <c r="B1994" s="188" t="str">
        <f t="shared" si="95"/>
        <v/>
      </c>
      <c r="C1994" s="188" t="str">
        <f t="shared" si="96"/>
        <v/>
      </c>
      <c r="D1994" s="194" t="str">
        <f t="shared" si="94"/>
        <v/>
      </c>
    </row>
    <row r="1995" spans="2:4" x14ac:dyDescent="0.2">
      <c r="B1995" s="188" t="str">
        <f t="shared" si="95"/>
        <v/>
      </c>
      <c r="C1995" s="188" t="str">
        <f t="shared" si="96"/>
        <v/>
      </c>
      <c r="D1995" s="194" t="str">
        <f t="shared" si="94"/>
        <v/>
      </c>
    </row>
    <row r="1996" spans="2:4" x14ac:dyDescent="0.2">
      <c r="B1996" s="188" t="str">
        <f t="shared" si="95"/>
        <v/>
      </c>
      <c r="C1996" s="188" t="str">
        <f t="shared" si="96"/>
        <v/>
      </c>
      <c r="D1996" s="194" t="str">
        <f t="shared" si="94"/>
        <v/>
      </c>
    </row>
    <row r="1997" spans="2:4" x14ac:dyDescent="0.2">
      <c r="B1997" s="188" t="str">
        <f t="shared" si="95"/>
        <v/>
      </c>
      <c r="C1997" s="188" t="str">
        <f t="shared" si="96"/>
        <v/>
      </c>
      <c r="D1997" s="194" t="str">
        <f t="shared" si="94"/>
        <v/>
      </c>
    </row>
    <row r="1998" spans="2:4" x14ac:dyDescent="0.2">
      <c r="B1998" s="188" t="str">
        <f t="shared" si="95"/>
        <v/>
      </c>
      <c r="C1998" s="188" t="str">
        <f t="shared" si="96"/>
        <v/>
      </c>
      <c r="D1998" s="194" t="str">
        <f t="shared" si="94"/>
        <v/>
      </c>
    </row>
    <row r="1999" spans="2:4" x14ac:dyDescent="0.2">
      <c r="B1999" s="188" t="str">
        <f t="shared" si="95"/>
        <v/>
      </c>
      <c r="C1999" s="188" t="str">
        <f t="shared" si="96"/>
        <v/>
      </c>
      <c r="D1999" s="194" t="str">
        <f t="shared" si="94"/>
        <v/>
      </c>
    </row>
    <row r="2000" spans="2:4" x14ac:dyDescent="0.2">
      <c r="B2000" s="188" t="str">
        <f t="shared" si="95"/>
        <v/>
      </c>
      <c r="C2000" s="188" t="str">
        <f t="shared" si="96"/>
        <v/>
      </c>
      <c r="D2000" s="194" t="str">
        <f t="shared" si="94"/>
        <v/>
      </c>
    </row>
    <row r="2001" spans="2:4" x14ac:dyDescent="0.2">
      <c r="B2001" s="188" t="str">
        <f t="shared" si="95"/>
        <v/>
      </c>
      <c r="C2001" s="188" t="str">
        <f t="shared" si="96"/>
        <v/>
      </c>
      <c r="D2001" s="194" t="str">
        <f t="shared" si="94"/>
        <v/>
      </c>
    </row>
    <row r="2002" spans="2:4" x14ac:dyDescent="0.2">
      <c r="B2002" s="188" t="str">
        <f t="shared" si="95"/>
        <v/>
      </c>
      <c r="C2002" s="188" t="str">
        <f t="shared" si="96"/>
        <v/>
      </c>
      <c r="D2002" s="194" t="str">
        <f t="shared" si="94"/>
        <v/>
      </c>
    </row>
    <row r="2003" spans="2:4" x14ac:dyDescent="0.2">
      <c r="B2003" s="188" t="str">
        <f t="shared" si="95"/>
        <v/>
      </c>
      <c r="C2003" s="188" t="str">
        <f t="shared" si="96"/>
        <v/>
      </c>
      <c r="D2003" s="194" t="str">
        <f t="shared" si="94"/>
        <v/>
      </c>
    </row>
    <row r="2004" spans="2:4" x14ac:dyDescent="0.2">
      <c r="B2004" s="188" t="str">
        <f t="shared" si="95"/>
        <v/>
      </c>
      <c r="C2004" s="188" t="str">
        <f t="shared" si="96"/>
        <v/>
      </c>
      <c r="D2004" s="194" t="str">
        <f t="shared" si="94"/>
        <v/>
      </c>
    </row>
    <row r="2005" spans="2:4" x14ac:dyDescent="0.2">
      <c r="B2005" s="188" t="str">
        <f t="shared" si="95"/>
        <v/>
      </c>
      <c r="C2005" s="188" t="str">
        <f t="shared" si="96"/>
        <v/>
      </c>
      <c r="D2005" s="194" t="str">
        <f t="shared" si="94"/>
        <v/>
      </c>
    </row>
    <row r="2006" spans="2:4" x14ac:dyDescent="0.2">
      <c r="B2006" s="188" t="str">
        <f t="shared" si="95"/>
        <v/>
      </c>
      <c r="C2006" s="188" t="str">
        <f t="shared" si="96"/>
        <v/>
      </c>
      <c r="D2006" s="194" t="str">
        <f t="shared" si="94"/>
        <v/>
      </c>
    </row>
    <row r="2007" spans="2:4" x14ac:dyDescent="0.2">
      <c r="B2007" s="188" t="str">
        <f t="shared" si="95"/>
        <v/>
      </c>
      <c r="C2007" s="188" t="str">
        <f t="shared" si="96"/>
        <v/>
      </c>
      <c r="D2007" s="194" t="str">
        <f t="shared" si="94"/>
        <v/>
      </c>
    </row>
    <row r="2008" spans="2:4" x14ac:dyDescent="0.2">
      <c r="B2008" s="188" t="str">
        <f t="shared" si="95"/>
        <v/>
      </c>
      <c r="C2008" s="188" t="str">
        <f t="shared" si="96"/>
        <v/>
      </c>
      <c r="D2008" s="194" t="str">
        <f t="shared" si="94"/>
        <v/>
      </c>
    </row>
    <row r="2009" spans="2:4" x14ac:dyDescent="0.2">
      <c r="B2009" s="188" t="str">
        <f t="shared" si="95"/>
        <v/>
      </c>
      <c r="C2009" s="188" t="str">
        <f t="shared" si="96"/>
        <v/>
      </c>
      <c r="D2009" s="194" t="str">
        <f t="shared" si="94"/>
        <v/>
      </c>
    </row>
    <row r="2010" spans="2:4" x14ac:dyDescent="0.2">
      <c r="B2010" s="188" t="str">
        <f t="shared" si="95"/>
        <v/>
      </c>
      <c r="C2010" s="188" t="str">
        <f t="shared" si="96"/>
        <v/>
      </c>
      <c r="D2010" s="194" t="str">
        <f t="shared" si="94"/>
        <v/>
      </c>
    </row>
    <row r="2011" spans="2:4" x14ac:dyDescent="0.2">
      <c r="B2011" s="188" t="str">
        <f t="shared" si="95"/>
        <v/>
      </c>
      <c r="C2011" s="188" t="str">
        <f t="shared" si="96"/>
        <v/>
      </c>
      <c r="D2011" s="194" t="str">
        <f t="shared" si="94"/>
        <v/>
      </c>
    </row>
    <row r="2012" spans="2:4" x14ac:dyDescent="0.2">
      <c r="B2012" s="188" t="str">
        <f t="shared" si="95"/>
        <v/>
      </c>
      <c r="C2012" s="188" t="str">
        <f t="shared" si="96"/>
        <v/>
      </c>
      <c r="D2012" s="194" t="str">
        <f t="shared" si="94"/>
        <v/>
      </c>
    </row>
    <row r="2013" spans="2:4" x14ac:dyDescent="0.2">
      <c r="B2013" s="188" t="str">
        <f t="shared" si="95"/>
        <v/>
      </c>
      <c r="C2013" s="188" t="str">
        <f t="shared" si="96"/>
        <v/>
      </c>
      <c r="D2013" s="194" t="str">
        <f t="shared" si="94"/>
        <v/>
      </c>
    </row>
    <row r="2014" spans="2:4" x14ac:dyDescent="0.2">
      <c r="B2014" s="188" t="str">
        <f t="shared" si="95"/>
        <v/>
      </c>
      <c r="C2014" s="188" t="str">
        <f t="shared" si="96"/>
        <v/>
      </c>
      <c r="D2014" s="194" t="str">
        <f t="shared" si="94"/>
        <v/>
      </c>
    </row>
    <row r="2015" spans="2:4" x14ac:dyDescent="0.2">
      <c r="B2015" s="188" t="str">
        <f t="shared" si="95"/>
        <v/>
      </c>
      <c r="C2015" s="188" t="str">
        <f t="shared" si="96"/>
        <v/>
      </c>
      <c r="D2015" s="194" t="str">
        <f t="shared" si="94"/>
        <v/>
      </c>
    </row>
    <row r="2016" spans="2:4" x14ac:dyDescent="0.2">
      <c r="B2016" s="188" t="str">
        <f t="shared" si="95"/>
        <v/>
      </c>
      <c r="C2016" s="188" t="str">
        <f t="shared" si="96"/>
        <v/>
      </c>
      <c r="D2016" s="194" t="str">
        <f t="shared" si="94"/>
        <v/>
      </c>
    </row>
    <row r="2017" spans="2:4" x14ac:dyDescent="0.2">
      <c r="B2017" s="188" t="str">
        <f t="shared" si="95"/>
        <v/>
      </c>
      <c r="C2017" s="188" t="str">
        <f t="shared" si="96"/>
        <v/>
      </c>
      <c r="D2017" s="194" t="str">
        <f t="shared" si="94"/>
        <v/>
      </c>
    </row>
    <row r="2018" spans="2:4" x14ac:dyDescent="0.2">
      <c r="B2018" s="188" t="str">
        <f t="shared" si="95"/>
        <v/>
      </c>
      <c r="C2018" s="188" t="str">
        <f t="shared" si="96"/>
        <v/>
      </c>
      <c r="D2018" s="194" t="str">
        <f t="shared" si="94"/>
        <v/>
      </c>
    </row>
    <row r="2019" spans="2:4" x14ac:dyDescent="0.2">
      <c r="B2019" s="188" t="str">
        <f t="shared" si="95"/>
        <v/>
      </c>
      <c r="C2019" s="188" t="str">
        <f t="shared" si="96"/>
        <v/>
      </c>
      <c r="D2019" s="194" t="str">
        <f t="shared" si="94"/>
        <v/>
      </c>
    </row>
    <row r="2020" spans="2:4" x14ac:dyDescent="0.2">
      <c r="B2020" s="188" t="str">
        <f t="shared" si="95"/>
        <v/>
      </c>
      <c r="C2020" s="188" t="str">
        <f t="shared" si="96"/>
        <v/>
      </c>
      <c r="D2020" s="194" t="str">
        <f t="shared" si="94"/>
        <v/>
      </c>
    </row>
    <row r="2021" spans="2:4" x14ac:dyDescent="0.2">
      <c r="B2021" s="188" t="str">
        <f t="shared" si="95"/>
        <v/>
      </c>
      <c r="C2021" s="188" t="str">
        <f t="shared" si="96"/>
        <v/>
      </c>
      <c r="D2021" s="194" t="str">
        <f t="shared" si="94"/>
        <v/>
      </c>
    </row>
    <row r="2022" spans="2:4" x14ac:dyDescent="0.2">
      <c r="B2022" s="188" t="str">
        <f t="shared" si="95"/>
        <v/>
      </c>
      <c r="C2022" s="188" t="str">
        <f t="shared" si="96"/>
        <v/>
      </c>
      <c r="D2022" s="194" t="str">
        <f t="shared" si="94"/>
        <v/>
      </c>
    </row>
    <row r="2023" spans="2:4" x14ac:dyDescent="0.2">
      <c r="B2023" s="188" t="str">
        <f t="shared" si="95"/>
        <v/>
      </c>
      <c r="C2023" s="188" t="str">
        <f t="shared" si="96"/>
        <v/>
      </c>
      <c r="D2023" s="194" t="str">
        <f t="shared" si="94"/>
        <v/>
      </c>
    </row>
    <row r="2024" spans="2:4" x14ac:dyDescent="0.2">
      <c r="B2024" s="188" t="str">
        <f t="shared" si="95"/>
        <v/>
      </c>
      <c r="C2024" s="188" t="str">
        <f t="shared" si="96"/>
        <v/>
      </c>
      <c r="D2024" s="194" t="str">
        <f t="shared" si="94"/>
        <v/>
      </c>
    </row>
    <row r="2025" spans="2:4" x14ac:dyDescent="0.2">
      <c r="B2025" s="188" t="str">
        <f t="shared" si="95"/>
        <v/>
      </c>
      <c r="C2025" s="188" t="str">
        <f t="shared" si="96"/>
        <v/>
      </c>
      <c r="D2025" s="194" t="str">
        <f t="shared" si="94"/>
        <v/>
      </c>
    </row>
    <row r="2026" spans="2:4" x14ac:dyDescent="0.2">
      <c r="B2026" s="188" t="str">
        <f t="shared" si="95"/>
        <v/>
      </c>
      <c r="C2026" s="188" t="str">
        <f t="shared" si="96"/>
        <v/>
      </c>
      <c r="D2026" s="194" t="str">
        <f t="shared" si="94"/>
        <v/>
      </c>
    </row>
    <row r="2027" spans="2:4" x14ac:dyDescent="0.2">
      <c r="B2027" s="188" t="str">
        <f t="shared" si="95"/>
        <v/>
      </c>
      <c r="C2027" s="188" t="str">
        <f t="shared" si="96"/>
        <v/>
      </c>
      <c r="D2027" s="194" t="str">
        <f t="shared" si="94"/>
        <v/>
      </c>
    </row>
    <row r="2028" spans="2:4" x14ac:dyDescent="0.2">
      <c r="B2028" s="188" t="str">
        <f t="shared" si="95"/>
        <v/>
      </c>
      <c r="C2028" s="188" t="str">
        <f t="shared" si="96"/>
        <v/>
      </c>
      <c r="D2028" s="194" t="str">
        <f t="shared" si="94"/>
        <v/>
      </c>
    </row>
    <row r="2029" spans="2:4" x14ac:dyDescent="0.2">
      <c r="B2029" s="188" t="str">
        <f t="shared" si="95"/>
        <v/>
      </c>
      <c r="C2029" s="188" t="str">
        <f t="shared" si="96"/>
        <v/>
      </c>
      <c r="D2029" s="194" t="str">
        <f t="shared" si="94"/>
        <v/>
      </c>
    </row>
    <row r="2030" spans="2:4" x14ac:dyDescent="0.2">
      <c r="B2030" s="188" t="str">
        <f t="shared" si="95"/>
        <v/>
      </c>
      <c r="C2030" s="188" t="str">
        <f t="shared" si="96"/>
        <v/>
      </c>
      <c r="D2030" s="194" t="str">
        <f t="shared" si="94"/>
        <v/>
      </c>
    </row>
    <row r="2031" spans="2:4" x14ac:dyDescent="0.2">
      <c r="B2031" s="188" t="str">
        <f t="shared" si="95"/>
        <v/>
      </c>
      <c r="C2031" s="188" t="str">
        <f t="shared" si="96"/>
        <v/>
      </c>
      <c r="D2031" s="194" t="str">
        <f t="shared" si="94"/>
        <v/>
      </c>
    </row>
    <row r="2032" spans="2:4" x14ac:dyDescent="0.2">
      <c r="B2032" s="188" t="str">
        <f t="shared" si="95"/>
        <v/>
      </c>
      <c r="C2032" s="188" t="str">
        <f t="shared" si="96"/>
        <v/>
      </c>
      <c r="D2032" s="194" t="str">
        <f t="shared" si="94"/>
        <v/>
      </c>
    </row>
    <row r="2033" spans="2:4" x14ac:dyDescent="0.2">
      <c r="B2033" s="188" t="str">
        <f t="shared" si="95"/>
        <v/>
      </c>
      <c r="C2033" s="188" t="str">
        <f t="shared" si="96"/>
        <v/>
      </c>
      <c r="D2033" s="194" t="str">
        <f t="shared" si="94"/>
        <v/>
      </c>
    </row>
    <row r="2034" spans="2:4" x14ac:dyDescent="0.2">
      <c r="B2034" s="188" t="str">
        <f t="shared" si="95"/>
        <v/>
      </c>
      <c r="C2034" s="188" t="str">
        <f t="shared" si="96"/>
        <v/>
      </c>
      <c r="D2034" s="194" t="str">
        <f t="shared" si="94"/>
        <v/>
      </c>
    </row>
    <row r="2035" spans="2:4" x14ac:dyDescent="0.2">
      <c r="B2035" s="188" t="str">
        <f t="shared" si="95"/>
        <v/>
      </c>
      <c r="C2035" s="188" t="str">
        <f t="shared" si="96"/>
        <v/>
      </c>
      <c r="D2035" s="194" t="str">
        <f t="shared" si="94"/>
        <v/>
      </c>
    </row>
    <row r="2036" spans="2:4" x14ac:dyDescent="0.2">
      <c r="B2036" s="188" t="str">
        <f t="shared" si="95"/>
        <v/>
      </c>
      <c r="C2036" s="188" t="str">
        <f t="shared" si="96"/>
        <v/>
      </c>
      <c r="D2036" s="194" t="str">
        <f t="shared" si="94"/>
        <v/>
      </c>
    </row>
    <row r="2037" spans="2:4" x14ac:dyDescent="0.2">
      <c r="B2037" s="188" t="str">
        <f t="shared" si="95"/>
        <v/>
      </c>
      <c r="C2037" s="188" t="str">
        <f t="shared" si="96"/>
        <v/>
      </c>
      <c r="D2037" s="194" t="str">
        <f t="shared" si="94"/>
        <v/>
      </c>
    </row>
    <row r="2038" spans="2:4" x14ac:dyDescent="0.2">
      <c r="B2038" s="188" t="str">
        <f t="shared" si="95"/>
        <v/>
      </c>
      <c r="C2038" s="188" t="str">
        <f t="shared" si="96"/>
        <v/>
      </c>
      <c r="D2038" s="194" t="str">
        <f t="shared" si="94"/>
        <v/>
      </c>
    </row>
    <row r="2039" spans="2:4" x14ac:dyDescent="0.2">
      <c r="B2039" s="188" t="str">
        <f t="shared" si="95"/>
        <v/>
      </c>
      <c r="C2039" s="188" t="str">
        <f t="shared" si="96"/>
        <v/>
      </c>
      <c r="D2039" s="194" t="str">
        <f t="shared" si="94"/>
        <v/>
      </c>
    </row>
    <row r="2040" spans="2:4" x14ac:dyDescent="0.2">
      <c r="B2040" s="188" t="str">
        <f t="shared" si="95"/>
        <v/>
      </c>
      <c r="C2040" s="188" t="str">
        <f t="shared" si="96"/>
        <v/>
      </c>
      <c r="D2040" s="194" t="str">
        <f t="shared" si="94"/>
        <v/>
      </c>
    </row>
    <row r="2041" spans="2:4" x14ac:dyDescent="0.2">
      <c r="B2041" s="188" t="str">
        <f t="shared" si="95"/>
        <v/>
      </c>
      <c r="C2041" s="188" t="str">
        <f t="shared" si="96"/>
        <v/>
      </c>
      <c r="D2041" s="194" t="str">
        <f t="shared" si="94"/>
        <v/>
      </c>
    </row>
    <row r="2042" spans="2:4" x14ac:dyDescent="0.2">
      <c r="B2042" s="188" t="str">
        <f t="shared" si="95"/>
        <v/>
      </c>
      <c r="C2042" s="188" t="str">
        <f t="shared" si="96"/>
        <v/>
      </c>
      <c r="D2042" s="194" t="str">
        <f t="shared" si="94"/>
        <v/>
      </c>
    </row>
    <row r="2043" spans="2:4" x14ac:dyDescent="0.2">
      <c r="B2043" s="188" t="str">
        <f t="shared" si="95"/>
        <v/>
      </c>
      <c r="C2043" s="188" t="str">
        <f t="shared" si="96"/>
        <v/>
      </c>
      <c r="D2043" s="194" t="str">
        <f t="shared" si="94"/>
        <v/>
      </c>
    </row>
    <row r="2044" spans="2:4" x14ac:dyDescent="0.2">
      <c r="B2044" s="188" t="str">
        <f t="shared" si="95"/>
        <v/>
      </c>
      <c r="C2044" s="188" t="str">
        <f t="shared" si="96"/>
        <v/>
      </c>
      <c r="D2044" s="194" t="str">
        <f t="shared" si="94"/>
        <v/>
      </c>
    </row>
    <row r="2045" spans="2:4" x14ac:dyDescent="0.2">
      <c r="B2045" s="188" t="str">
        <f t="shared" si="95"/>
        <v/>
      </c>
      <c r="C2045" s="188" t="str">
        <f t="shared" si="96"/>
        <v/>
      </c>
      <c r="D2045" s="194" t="str">
        <f t="shared" si="94"/>
        <v/>
      </c>
    </row>
    <row r="2046" spans="2:4" x14ac:dyDescent="0.2">
      <c r="B2046" s="188" t="str">
        <f t="shared" si="95"/>
        <v/>
      </c>
      <c r="C2046" s="188" t="str">
        <f t="shared" si="96"/>
        <v/>
      </c>
      <c r="D2046" s="194" t="str">
        <f t="shared" si="94"/>
        <v/>
      </c>
    </row>
    <row r="2047" spans="2:4" x14ac:dyDescent="0.2">
      <c r="B2047" s="188" t="str">
        <f t="shared" si="95"/>
        <v/>
      </c>
      <c r="C2047" s="188" t="str">
        <f t="shared" si="96"/>
        <v/>
      </c>
      <c r="D2047" s="194" t="str">
        <f t="shared" si="94"/>
        <v/>
      </c>
    </row>
    <row r="2048" spans="2:4" x14ac:dyDescent="0.2">
      <c r="B2048" s="188" t="str">
        <f t="shared" si="95"/>
        <v/>
      </c>
      <c r="C2048" s="188" t="str">
        <f t="shared" si="96"/>
        <v/>
      </c>
      <c r="D2048" s="194" t="str">
        <f t="shared" si="94"/>
        <v/>
      </c>
    </row>
    <row r="2049" spans="2:4" x14ac:dyDescent="0.2">
      <c r="B2049" s="188" t="str">
        <f t="shared" si="95"/>
        <v/>
      </c>
      <c r="C2049" s="188" t="str">
        <f t="shared" si="96"/>
        <v/>
      </c>
      <c r="D2049" s="194" t="str">
        <f t="shared" si="94"/>
        <v/>
      </c>
    </row>
    <row r="2050" spans="2:4" x14ac:dyDescent="0.2">
      <c r="B2050" s="188" t="str">
        <f t="shared" si="95"/>
        <v/>
      </c>
      <c r="C2050" s="188" t="str">
        <f t="shared" si="96"/>
        <v/>
      </c>
      <c r="D2050" s="194" t="str">
        <f t="shared" si="94"/>
        <v/>
      </c>
    </row>
    <row r="2051" spans="2:4" x14ac:dyDescent="0.2">
      <c r="B2051" s="188" t="str">
        <f t="shared" si="95"/>
        <v/>
      </c>
      <c r="C2051" s="188" t="str">
        <f t="shared" si="96"/>
        <v/>
      </c>
      <c r="D2051" s="194" t="str">
        <f t="shared" si="94"/>
        <v/>
      </c>
    </row>
    <row r="2052" spans="2:4" x14ac:dyDescent="0.2">
      <c r="B2052" s="188" t="str">
        <f t="shared" si="95"/>
        <v/>
      </c>
      <c r="C2052" s="188" t="str">
        <f t="shared" si="96"/>
        <v/>
      </c>
      <c r="D2052" s="194" t="str">
        <f t="shared" ref="D2052:D2115" si="97">IF(E2052="","",IF(MID(E2052,1,1)="A",MID(E2052,FIND(" ",E2052,1)+3,2),MID(E2052,FIND(" ",E2052,1)+8,2)))</f>
        <v/>
      </c>
    </row>
    <row r="2053" spans="2:4" x14ac:dyDescent="0.2">
      <c r="B2053" s="188" t="str">
        <f t="shared" si="95"/>
        <v/>
      </c>
      <c r="C2053" s="188" t="str">
        <f t="shared" si="96"/>
        <v/>
      </c>
      <c r="D2053" s="194" t="str">
        <f t="shared" si="97"/>
        <v/>
      </c>
    </row>
    <row r="2054" spans="2:4" x14ac:dyDescent="0.2">
      <c r="B2054" s="188" t="str">
        <f t="shared" ref="B2054:B2117" si="98">IF(E2054="","",IF(MID(E2054,1,5)="AAXX ","SYNOP",MID(E2054,1,5)))</f>
        <v/>
      </c>
      <c r="C2054" s="188" t="str">
        <f t="shared" ref="C2054:C2117" si="99">IF(E2054="","",IF(MID(E2054,1,1)="A",MID(E2054,FIND(" ",E2054,1),3),MID(E2054,FIND(" ",E2054,1)+5,3)))</f>
        <v/>
      </c>
      <c r="D2054" s="194" t="str">
        <f t="shared" si="97"/>
        <v/>
      </c>
    </row>
    <row r="2055" spans="2:4" x14ac:dyDescent="0.2">
      <c r="B2055" s="188" t="str">
        <f t="shared" si="98"/>
        <v/>
      </c>
      <c r="C2055" s="188" t="str">
        <f t="shared" si="99"/>
        <v/>
      </c>
      <c r="D2055" s="194" t="str">
        <f t="shared" si="97"/>
        <v/>
      </c>
    </row>
    <row r="2056" spans="2:4" x14ac:dyDescent="0.2">
      <c r="B2056" s="188" t="str">
        <f t="shared" si="98"/>
        <v/>
      </c>
      <c r="C2056" s="188" t="str">
        <f t="shared" si="99"/>
        <v/>
      </c>
      <c r="D2056" s="194" t="str">
        <f t="shared" si="97"/>
        <v/>
      </c>
    </row>
    <row r="2057" spans="2:4" x14ac:dyDescent="0.2">
      <c r="B2057" s="188" t="str">
        <f t="shared" si="98"/>
        <v/>
      </c>
      <c r="C2057" s="188" t="str">
        <f t="shared" si="99"/>
        <v/>
      </c>
      <c r="D2057" s="194" t="str">
        <f t="shared" si="97"/>
        <v/>
      </c>
    </row>
    <row r="2058" spans="2:4" x14ac:dyDescent="0.2">
      <c r="B2058" s="188" t="str">
        <f t="shared" si="98"/>
        <v/>
      </c>
      <c r="C2058" s="188" t="str">
        <f t="shared" si="99"/>
        <v/>
      </c>
      <c r="D2058" s="194" t="str">
        <f t="shared" si="97"/>
        <v/>
      </c>
    </row>
    <row r="2059" spans="2:4" x14ac:dyDescent="0.2">
      <c r="B2059" s="188" t="str">
        <f t="shared" si="98"/>
        <v/>
      </c>
      <c r="C2059" s="188" t="str">
        <f t="shared" si="99"/>
        <v/>
      </c>
      <c r="D2059" s="194" t="str">
        <f t="shared" si="97"/>
        <v/>
      </c>
    </row>
    <row r="2060" spans="2:4" x14ac:dyDescent="0.2">
      <c r="B2060" s="188" t="str">
        <f t="shared" si="98"/>
        <v/>
      </c>
      <c r="C2060" s="188" t="str">
        <f t="shared" si="99"/>
        <v/>
      </c>
      <c r="D2060" s="194" t="str">
        <f t="shared" si="97"/>
        <v/>
      </c>
    </row>
    <row r="2061" spans="2:4" x14ac:dyDescent="0.2">
      <c r="B2061" s="188" t="str">
        <f t="shared" si="98"/>
        <v/>
      </c>
      <c r="C2061" s="188" t="str">
        <f t="shared" si="99"/>
        <v/>
      </c>
      <c r="D2061" s="194" t="str">
        <f t="shared" si="97"/>
        <v/>
      </c>
    </row>
    <row r="2062" spans="2:4" x14ac:dyDescent="0.2">
      <c r="B2062" s="188" t="str">
        <f t="shared" si="98"/>
        <v/>
      </c>
      <c r="C2062" s="188" t="str">
        <f t="shared" si="99"/>
        <v/>
      </c>
      <c r="D2062" s="194" t="str">
        <f t="shared" si="97"/>
        <v/>
      </c>
    </row>
    <row r="2063" spans="2:4" x14ac:dyDescent="0.2">
      <c r="B2063" s="188" t="str">
        <f t="shared" si="98"/>
        <v/>
      </c>
      <c r="C2063" s="188" t="str">
        <f t="shared" si="99"/>
        <v/>
      </c>
      <c r="D2063" s="194" t="str">
        <f t="shared" si="97"/>
        <v/>
      </c>
    </row>
    <row r="2064" spans="2:4" x14ac:dyDescent="0.2">
      <c r="B2064" s="188" t="str">
        <f t="shared" si="98"/>
        <v/>
      </c>
      <c r="C2064" s="188" t="str">
        <f t="shared" si="99"/>
        <v/>
      </c>
      <c r="D2064" s="194" t="str">
        <f t="shared" si="97"/>
        <v/>
      </c>
    </row>
    <row r="2065" spans="2:4" x14ac:dyDescent="0.2">
      <c r="B2065" s="188" t="str">
        <f t="shared" si="98"/>
        <v/>
      </c>
      <c r="C2065" s="188" t="str">
        <f t="shared" si="99"/>
        <v/>
      </c>
      <c r="D2065" s="194" t="str">
        <f t="shared" si="97"/>
        <v/>
      </c>
    </row>
    <row r="2066" spans="2:4" x14ac:dyDescent="0.2">
      <c r="B2066" s="188" t="str">
        <f t="shared" si="98"/>
        <v/>
      </c>
      <c r="C2066" s="188" t="str">
        <f t="shared" si="99"/>
        <v/>
      </c>
      <c r="D2066" s="194" t="str">
        <f t="shared" si="97"/>
        <v/>
      </c>
    </row>
    <row r="2067" spans="2:4" x14ac:dyDescent="0.2">
      <c r="B2067" s="188" t="str">
        <f t="shared" si="98"/>
        <v/>
      </c>
      <c r="C2067" s="188" t="str">
        <f t="shared" si="99"/>
        <v/>
      </c>
      <c r="D2067" s="194" t="str">
        <f t="shared" si="97"/>
        <v/>
      </c>
    </row>
    <row r="2068" spans="2:4" x14ac:dyDescent="0.2">
      <c r="B2068" s="188" t="str">
        <f t="shared" si="98"/>
        <v/>
      </c>
      <c r="C2068" s="188" t="str">
        <f t="shared" si="99"/>
        <v/>
      </c>
      <c r="D2068" s="194" t="str">
        <f t="shared" si="97"/>
        <v/>
      </c>
    </row>
    <row r="2069" spans="2:4" x14ac:dyDescent="0.2">
      <c r="B2069" s="188" t="str">
        <f t="shared" si="98"/>
        <v/>
      </c>
      <c r="C2069" s="188" t="str">
        <f t="shared" si="99"/>
        <v/>
      </c>
      <c r="D2069" s="194" t="str">
        <f t="shared" si="97"/>
        <v/>
      </c>
    </row>
    <row r="2070" spans="2:4" x14ac:dyDescent="0.2">
      <c r="B2070" s="188" t="str">
        <f t="shared" si="98"/>
        <v/>
      </c>
      <c r="C2070" s="188" t="str">
        <f t="shared" si="99"/>
        <v/>
      </c>
      <c r="D2070" s="194" t="str">
        <f t="shared" si="97"/>
        <v/>
      </c>
    </row>
    <row r="2071" spans="2:4" x14ac:dyDescent="0.2">
      <c r="B2071" s="188" t="str">
        <f t="shared" si="98"/>
        <v/>
      </c>
      <c r="C2071" s="188" t="str">
        <f t="shared" si="99"/>
        <v/>
      </c>
      <c r="D2071" s="194" t="str">
        <f t="shared" si="97"/>
        <v/>
      </c>
    </row>
    <row r="2072" spans="2:4" x14ac:dyDescent="0.2">
      <c r="B2072" s="188" t="str">
        <f t="shared" si="98"/>
        <v/>
      </c>
      <c r="C2072" s="188" t="str">
        <f t="shared" si="99"/>
        <v/>
      </c>
      <c r="D2072" s="194" t="str">
        <f t="shared" si="97"/>
        <v/>
      </c>
    </row>
    <row r="2073" spans="2:4" x14ac:dyDescent="0.2">
      <c r="B2073" s="188" t="str">
        <f t="shared" si="98"/>
        <v/>
      </c>
      <c r="C2073" s="188" t="str">
        <f t="shared" si="99"/>
        <v/>
      </c>
      <c r="D2073" s="194" t="str">
        <f t="shared" si="97"/>
        <v/>
      </c>
    </row>
    <row r="2074" spans="2:4" x14ac:dyDescent="0.2">
      <c r="B2074" s="188" t="str">
        <f t="shared" si="98"/>
        <v/>
      </c>
      <c r="C2074" s="188" t="str">
        <f t="shared" si="99"/>
        <v/>
      </c>
      <c r="D2074" s="194" t="str">
        <f t="shared" si="97"/>
        <v/>
      </c>
    </row>
    <row r="2075" spans="2:4" x14ac:dyDescent="0.2">
      <c r="B2075" s="188" t="str">
        <f t="shared" si="98"/>
        <v/>
      </c>
      <c r="C2075" s="188" t="str">
        <f t="shared" si="99"/>
        <v/>
      </c>
      <c r="D2075" s="194" t="str">
        <f t="shared" si="97"/>
        <v/>
      </c>
    </row>
    <row r="2076" spans="2:4" x14ac:dyDescent="0.2">
      <c r="B2076" s="188" t="str">
        <f t="shared" si="98"/>
        <v/>
      </c>
      <c r="C2076" s="188" t="str">
        <f t="shared" si="99"/>
        <v/>
      </c>
      <c r="D2076" s="194" t="str">
        <f t="shared" si="97"/>
        <v/>
      </c>
    </row>
    <row r="2077" spans="2:4" x14ac:dyDescent="0.2">
      <c r="B2077" s="188" t="str">
        <f t="shared" si="98"/>
        <v/>
      </c>
      <c r="C2077" s="188" t="str">
        <f t="shared" si="99"/>
        <v/>
      </c>
      <c r="D2077" s="194" t="str">
        <f t="shared" si="97"/>
        <v/>
      </c>
    </row>
    <row r="2078" spans="2:4" x14ac:dyDescent="0.2">
      <c r="B2078" s="188" t="str">
        <f t="shared" si="98"/>
        <v/>
      </c>
      <c r="C2078" s="188" t="str">
        <f t="shared" si="99"/>
        <v/>
      </c>
      <c r="D2078" s="194" t="str">
        <f t="shared" si="97"/>
        <v/>
      </c>
    </row>
    <row r="2079" spans="2:4" x14ac:dyDescent="0.2">
      <c r="B2079" s="188" t="str">
        <f t="shared" si="98"/>
        <v/>
      </c>
      <c r="C2079" s="188" t="str">
        <f t="shared" si="99"/>
        <v/>
      </c>
      <c r="D2079" s="194" t="str">
        <f t="shared" si="97"/>
        <v/>
      </c>
    </row>
    <row r="2080" spans="2:4" x14ac:dyDescent="0.2">
      <c r="B2080" s="188" t="str">
        <f t="shared" si="98"/>
        <v/>
      </c>
      <c r="C2080" s="188" t="str">
        <f t="shared" si="99"/>
        <v/>
      </c>
      <c r="D2080" s="194" t="str">
        <f t="shared" si="97"/>
        <v/>
      </c>
    </row>
    <row r="2081" spans="2:4" x14ac:dyDescent="0.2">
      <c r="B2081" s="188" t="str">
        <f t="shared" si="98"/>
        <v/>
      </c>
      <c r="C2081" s="188" t="str">
        <f t="shared" si="99"/>
        <v/>
      </c>
      <c r="D2081" s="194" t="str">
        <f t="shared" si="97"/>
        <v/>
      </c>
    </row>
    <row r="2082" spans="2:4" x14ac:dyDescent="0.2">
      <c r="B2082" s="188" t="str">
        <f t="shared" si="98"/>
        <v/>
      </c>
      <c r="C2082" s="188" t="str">
        <f t="shared" si="99"/>
        <v/>
      </c>
      <c r="D2082" s="194" t="str">
        <f t="shared" si="97"/>
        <v/>
      </c>
    </row>
    <row r="2083" spans="2:4" x14ac:dyDescent="0.2">
      <c r="B2083" s="188" t="str">
        <f t="shared" si="98"/>
        <v/>
      </c>
      <c r="C2083" s="188" t="str">
        <f t="shared" si="99"/>
        <v/>
      </c>
      <c r="D2083" s="194" t="str">
        <f t="shared" si="97"/>
        <v/>
      </c>
    </row>
    <row r="2084" spans="2:4" x14ac:dyDescent="0.2">
      <c r="B2084" s="188" t="str">
        <f t="shared" si="98"/>
        <v/>
      </c>
      <c r="C2084" s="188" t="str">
        <f t="shared" si="99"/>
        <v/>
      </c>
      <c r="D2084" s="194" t="str">
        <f t="shared" si="97"/>
        <v/>
      </c>
    </row>
    <row r="2085" spans="2:4" x14ac:dyDescent="0.2">
      <c r="B2085" s="188" t="str">
        <f t="shared" si="98"/>
        <v/>
      </c>
      <c r="C2085" s="188" t="str">
        <f t="shared" si="99"/>
        <v/>
      </c>
      <c r="D2085" s="194" t="str">
        <f t="shared" si="97"/>
        <v/>
      </c>
    </row>
    <row r="2086" spans="2:4" x14ac:dyDescent="0.2">
      <c r="B2086" s="188" t="str">
        <f t="shared" si="98"/>
        <v/>
      </c>
      <c r="C2086" s="188" t="str">
        <f t="shared" si="99"/>
        <v/>
      </c>
      <c r="D2086" s="194" t="str">
        <f t="shared" si="97"/>
        <v/>
      </c>
    </row>
    <row r="2087" spans="2:4" x14ac:dyDescent="0.2">
      <c r="B2087" s="188" t="str">
        <f t="shared" si="98"/>
        <v/>
      </c>
      <c r="C2087" s="188" t="str">
        <f t="shared" si="99"/>
        <v/>
      </c>
      <c r="D2087" s="194" t="str">
        <f t="shared" si="97"/>
        <v/>
      </c>
    </row>
    <row r="2088" spans="2:4" x14ac:dyDescent="0.2">
      <c r="B2088" s="188" t="str">
        <f t="shared" si="98"/>
        <v/>
      </c>
      <c r="C2088" s="188" t="str">
        <f t="shared" si="99"/>
        <v/>
      </c>
      <c r="D2088" s="194" t="str">
        <f t="shared" si="97"/>
        <v/>
      </c>
    </row>
    <row r="2089" spans="2:4" x14ac:dyDescent="0.2">
      <c r="B2089" s="188" t="str">
        <f t="shared" si="98"/>
        <v/>
      </c>
      <c r="C2089" s="188" t="str">
        <f t="shared" si="99"/>
        <v/>
      </c>
      <c r="D2089" s="194" t="str">
        <f t="shared" si="97"/>
        <v/>
      </c>
    </row>
    <row r="2090" spans="2:4" x14ac:dyDescent="0.2">
      <c r="B2090" s="188" t="str">
        <f t="shared" si="98"/>
        <v/>
      </c>
      <c r="C2090" s="188" t="str">
        <f t="shared" si="99"/>
        <v/>
      </c>
      <c r="D2090" s="194" t="str">
        <f t="shared" si="97"/>
        <v/>
      </c>
    </row>
    <row r="2091" spans="2:4" x14ac:dyDescent="0.2">
      <c r="B2091" s="188" t="str">
        <f t="shared" si="98"/>
        <v/>
      </c>
      <c r="C2091" s="188" t="str">
        <f t="shared" si="99"/>
        <v/>
      </c>
      <c r="D2091" s="194" t="str">
        <f t="shared" si="97"/>
        <v/>
      </c>
    </row>
    <row r="2092" spans="2:4" x14ac:dyDescent="0.2">
      <c r="B2092" s="188" t="str">
        <f t="shared" si="98"/>
        <v/>
      </c>
      <c r="C2092" s="188" t="str">
        <f t="shared" si="99"/>
        <v/>
      </c>
      <c r="D2092" s="194" t="str">
        <f t="shared" si="97"/>
        <v/>
      </c>
    </row>
    <row r="2093" spans="2:4" x14ac:dyDescent="0.2">
      <c r="B2093" s="188" t="str">
        <f t="shared" si="98"/>
        <v/>
      </c>
      <c r="C2093" s="188" t="str">
        <f t="shared" si="99"/>
        <v/>
      </c>
      <c r="D2093" s="194" t="str">
        <f t="shared" si="97"/>
        <v/>
      </c>
    </row>
    <row r="2094" spans="2:4" x14ac:dyDescent="0.2">
      <c r="B2094" s="188" t="str">
        <f t="shared" si="98"/>
        <v/>
      </c>
      <c r="C2094" s="188" t="str">
        <f t="shared" si="99"/>
        <v/>
      </c>
      <c r="D2094" s="194" t="str">
        <f t="shared" si="97"/>
        <v/>
      </c>
    </row>
    <row r="2095" spans="2:4" x14ac:dyDescent="0.2">
      <c r="B2095" s="188" t="str">
        <f t="shared" si="98"/>
        <v/>
      </c>
      <c r="C2095" s="188" t="str">
        <f t="shared" si="99"/>
        <v/>
      </c>
      <c r="D2095" s="194" t="str">
        <f t="shared" si="97"/>
        <v/>
      </c>
    </row>
    <row r="2096" spans="2:4" x14ac:dyDescent="0.2">
      <c r="B2096" s="188" t="str">
        <f t="shared" si="98"/>
        <v/>
      </c>
      <c r="C2096" s="188" t="str">
        <f t="shared" si="99"/>
        <v/>
      </c>
      <c r="D2096" s="194" t="str">
        <f t="shared" si="97"/>
        <v/>
      </c>
    </row>
    <row r="2097" spans="2:4" x14ac:dyDescent="0.2">
      <c r="B2097" s="188" t="str">
        <f t="shared" si="98"/>
        <v/>
      </c>
      <c r="C2097" s="188" t="str">
        <f t="shared" si="99"/>
        <v/>
      </c>
      <c r="D2097" s="194" t="str">
        <f t="shared" si="97"/>
        <v/>
      </c>
    </row>
    <row r="2098" spans="2:4" x14ac:dyDescent="0.2">
      <c r="B2098" s="188" t="str">
        <f t="shared" si="98"/>
        <v/>
      </c>
      <c r="C2098" s="188" t="str">
        <f t="shared" si="99"/>
        <v/>
      </c>
      <c r="D2098" s="194" t="str">
        <f t="shared" si="97"/>
        <v/>
      </c>
    </row>
    <row r="2099" spans="2:4" x14ac:dyDescent="0.2">
      <c r="B2099" s="188" t="str">
        <f t="shared" si="98"/>
        <v/>
      </c>
      <c r="C2099" s="188" t="str">
        <f t="shared" si="99"/>
        <v/>
      </c>
      <c r="D2099" s="194" t="str">
        <f t="shared" si="97"/>
        <v/>
      </c>
    </row>
    <row r="2100" spans="2:4" x14ac:dyDescent="0.2">
      <c r="B2100" s="188" t="str">
        <f t="shared" si="98"/>
        <v/>
      </c>
      <c r="C2100" s="188" t="str">
        <f t="shared" si="99"/>
        <v/>
      </c>
      <c r="D2100" s="194" t="str">
        <f t="shared" si="97"/>
        <v/>
      </c>
    </row>
    <row r="2101" spans="2:4" x14ac:dyDescent="0.2">
      <c r="B2101" s="188" t="str">
        <f t="shared" si="98"/>
        <v/>
      </c>
      <c r="C2101" s="188" t="str">
        <f t="shared" si="99"/>
        <v/>
      </c>
      <c r="D2101" s="194" t="str">
        <f t="shared" si="97"/>
        <v/>
      </c>
    </row>
    <row r="2102" spans="2:4" x14ac:dyDescent="0.2">
      <c r="B2102" s="188" t="str">
        <f t="shared" si="98"/>
        <v/>
      </c>
      <c r="C2102" s="188" t="str">
        <f t="shared" si="99"/>
        <v/>
      </c>
      <c r="D2102" s="194" t="str">
        <f t="shared" si="97"/>
        <v/>
      </c>
    </row>
    <row r="2103" spans="2:4" x14ac:dyDescent="0.2">
      <c r="B2103" s="188" t="str">
        <f t="shared" si="98"/>
        <v/>
      </c>
      <c r="C2103" s="188" t="str">
        <f t="shared" si="99"/>
        <v/>
      </c>
      <c r="D2103" s="194" t="str">
        <f t="shared" si="97"/>
        <v/>
      </c>
    </row>
    <row r="2104" spans="2:4" x14ac:dyDescent="0.2">
      <c r="B2104" s="188" t="str">
        <f t="shared" si="98"/>
        <v/>
      </c>
      <c r="C2104" s="188" t="str">
        <f t="shared" si="99"/>
        <v/>
      </c>
      <c r="D2104" s="194" t="str">
        <f t="shared" si="97"/>
        <v/>
      </c>
    </row>
    <row r="2105" spans="2:4" x14ac:dyDescent="0.2">
      <c r="B2105" s="188" t="str">
        <f t="shared" si="98"/>
        <v/>
      </c>
      <c r="C2105" s="188" t="str">
        <f t="shared" si="99"/>
        <v/>
      </c>
      <c r="D2105" s="194" t="str">
        <f t="shared" si="97"/>
        <v/>
      </c>
    </row>
    <row r="2106" spans="2:4" x14ac:dyDescent="0.2">
      <c r="B2106" s="188" t="str">
        <f t="shared" si="98"/>
        <v/>
      </c>
      <c r="C2106" s="188" t="str">
        <f t="shared" si="99"/>
        <v/>
      </c>
      <c r="D2106" s="194" t="str">
        <f t="shared" si="97"/>
        <v/>
      </c>
    </row>
    <row r="2107" spans="2:4" x14ac:dyDescent="0.2">
      <c r="B2107" s="188" t="str">
        <f t="shared" si="98"/>
        <v/>
      </c>
      <c r="C2107" s="188" t="str">
        <f t="shared" si="99"/>
        <v/>
      </c>
      <c r="D2107" s="194" t="str">
        <f t="shared" si="97"/>
        <v/>
      </c>
    </row>
    <row r="2108" spans="2:4" x14ac:dyDescent="0.2">
      <c r="B2108" s="188" t="str">
        <f t="shared" si="98"/>
        <v/>
      </c>
      <c r="C2108" s="188" t="str">
        <f t="shared" si="99"/>
        <v/>
      </c>
      <c r="D2108" s="194" t="str">
        <f t="shared" si="97"/>
        <v/>
      </c>
    </row>
    <row r="2109" spans="2:4" x14ac:dyDescent="0.2">
      <c r="B2109" s="188" t="str">
        <f t="shared" si="98"/>
        <v/>
      </c>
      <c r="C2109" s="188" t="str">
        <f t="shared" si="99"/>
        <v/>
      </c>
      <c r="D2109" s="194" t="str">
        <f t="shared" si="97"/>
        <v/>
      </c>
    </row>
    <row r="2110" spans="2:4" x14ac:dyDescent="0.2">
      <c r="B2110" s="188" t="str">
        <f t="shared" si="98"/>
        <v/>
      </c>
      <c r="C2110" s="188" t="str">
        <f t="shared" si="99"/>
        <v/>
      </c>
      <c r="D2110" s="194" t="str">
        <f t="shared" si="97"/>
        <v/>
      </c>
    </row>
    <row r="2111" spans="2:4" x14ac:dyDescent="0.2">
      <c r="B2111" s="188" t="str">
        <f t="shared" si="98"/>
        <v/>
      </c>
      <c r="C2111" s="188" t="str">
        <f t="shared" si="99"/>
        <v/>
      </c>
      <c r="D2111" s="194" t="str">
        <f t="shared" si="97"/>
        <v/>
      </c>
    </row>
    <row r="2112" spans="2:4" x14ac:dyDescent="0.2">
      <c r="B2112" s="188" t="str">
        <f t="shared" si="98"/>
        <v/>
      </c>
      <c r="C2112" s="188" t="str">
        <f t="shared" si="99"/>
        <v/>
      </c>
      <c r="D2112" s="194" t="str">
        <f t="shared" si="97"/>
        <v/>
      </c>
    </row>
    <row r="2113" spans="2:4" x14ac:dyDescent="0.2">
      <c r="B2113" s="188" t="str">
        <f t="shared" si="98"/>
        <v/>
      </c>
      <c r="C2113" s="188" t="str">
        <f t="shared" si="99"/>
        <v/>
      </c>
      <c r="D2113" s="194" t="str">
        <f t="shared" si="97"/>
        <v/>
      </c>
    </row>
    <row r="2114" spans="2:4" x14ac:dyDescent="0.2">
      <c r="B2114" s="188" t="str">
        <f t="shared" si="98"/>
        <v/>
      </c>
      <c r="C2114" s="188" t="str">
        <f t="shared" si="99"/>
        <v/>
      </c>
      <c r="D2114" s="194" t="str">
        <f t="shared" si="97"/>
        <v/>
      </c>
    </row>
    <row r="2115" spans="2:4" x14ac:dyDescent="0.2">
      <c r="B2115" s="188" t="str">
        <f t="shared" si="98"/>
        <v/>
      </c>
      <c r="C2115" s="188" t="str">
        <f t="shared" si="99"/>
        <v/>
      </c>
      <c r="D2115" s="194" t="str">
        <f t="shared" si="97"/>
        <v/>
      </c>
    </row>
    <row r="2116" spans="2:4" x14ac:dyDescent="0.2">
      <c r="B2116" s="188" t="str">
        <f t="shared" si="98"/>
        <v/>
      </c>
      <c r="C2116" s="188" t="str">
        <f t="shared" si="99"/>
        <v/>
      </c>
      <c r="D2116" s="194" t="str">
        <f t="shared" ref="D2116:D2179" si="100">IF(E2116="","",IF(MID(E2116,1,1)="A",MID(E2116,FIND(" ",E2116,1)+3,2),MID(E2116,FIND(" ",E2116,1)+8,2)))</f>
        <v/>
      </c>
    </row>
    <row r="2117" spans="2:4" x14ac:dyDescent="0.2">
      <c r="B2117" s="188" t="str">
        <f t="shared" si="98"/>
        <v/>
      </c>
      <c r="C2117" s="188" t="str">
        <f t="shared" si="99"/>
        <v/>
      </c>
      <c r="D2117" s="194" t="str">
        <f t="shared" si="100"/>
        <v/>
      </c>
    </row>
    <row r="2118" spans="2:4" x14ac:dyDescent="0.2">
      <c r="B2118" s="188" t="str">
        <f t="shared" ref="B2118:B2181" si="101">IF(E2118="","",IF(MID(E2118,1,5)="AAXX ","SYNOP",MID(E2118,1,5)))</f>
        <v/>
      </c>
      <c r="C2118" s="188" t="str">
        <f t="shared" ref="C2118:C2181" si="102">IF(E2118="","",IF(MID(E2118,1,1)="A",MID(E2118,FIND(" ",E2118,1),3),MID(E2118,FIND(" ",E2118,1)+5,3)))</f>
        <v/>
      </c>
      <c r="D2118" s="194" t="str">
        <f t="shared" si="100"/>
        <v/>
      </c>
    </row>
    <row r="2119" spans="2:4" x14ac:dyDescent="0.2">
      <c r="B2119" s="188" t="str">
        <f t="shared" si="101"/>
        <v/>
      </c>
      <c r="C2119" s="188" t="str">
        <f t="shared" si="102"/>
        <v/>
      </c>
      <c r="D2119" s="194" t="str">
        <f t="shared" si="100"/>
        <v/>
      </c>
    </row>
    <row r="2120" spans="2:4" x14ac:dyDescent="0.2">
      <c r="B2120" s="188" t="str">
        <f t="shared" si="101"/>
        <v/>
      </c>
      <c r="C2120" s="188" t="str">
        <f t="shared" si="102"/>
        <v/>
      </c>
      <c r="D2120" s="194" t="str">
        <f t="shared" si="100"/>
        <v/>
      </c>
    </row>
    <row r="2121" spans="2:4" x14ac:dyDescent="0.2">
      <c r="B2121" s="188" t="str">
        <f t="shared" si="101"/>
        <v/>
      </c>
      <c r="C2121" s="188" t="str">
        <f t="shared" si="102"/>
        <v/>
      </c>
      <c r="D2121" s="194" t="str">
        <f t="shared" si="100"/>
        <v/>
      </c>
    </row>
    <row r="2122" spans="2:4" x14ac:dyDescent="0.2">
      <c r="B2122" s="188" t="str">
        <f t="shared" si="101"/>
        <v/>
      </c>
      <c r="C2122" s="188" t="str">
        <f t="shared" si="102"/>
        <v/>
      </c>
      <c r="D2122" s="194" t="str">
        <f t="shared" si="100"/>
        <v/>
      </c>
    </row>
    <row r="2123" spans="2:4" x14ac:dyDescent="0.2">
      <c r="B2123" s="188" t="str">
        <f t="shared" si="101"/>
        <v/>
      </c>
      <c r="C2123" s="188" t="str">
        <f t="shared" si="102"/>
        <v/>
      </c>
      <c r="D2123" s="194" t="str">
        <f t="shared" si="100"/>
        <v/>
      </c>
    </row>
    <row r="2124" spans="2:4" x14ac:dyDescent="0.2">
      <c r="B2124" s="188" t="str">
        <f t="shared" si="101"/>
        <v/>
      </c>
      <c r="C2124" s="188" t="str">
        <f t="shared" si="102"/>
        <v/>
      </c>
      <c r="D2124" s="194" t="str">
        <f t="shared" si="100"/>
        <v/>
      </c>
    </row>
    <row r="2125" spans="2:4" x14ac:dyDescent="0.2">
      <c r="B2125" s="188" t="str">
        <f t="shared" si="101"/>
        <v/>
      </c>
      <c r="C2125" s="188" t="str">
        <f t="shared" si="102"/>
        <v/>
      </c>
      <c r="D2125" s="194" t="str">
        <f t="shared" si="100"/>
        <v/>
      </c>
    </row>
    <row r="2126" spans="2:4" x14ac:dyDescent="0.2">
      <c r="B2126" s="188" t="str">
        <f t="shared" si="101"/>
        <v/>
      </c>
      <c r="C2126" s="188" t="str">
        <f t="shared" si="102"/>
        <v/>
      </c>
      <c r="D2126" s="194" t="str">
        <f t="shared" si="100"/>
        <v/>
      </c>
    </row>
    <row r="2127" spans="2:4" x14ac:dyDescent="0.2">
      <c r="B2127" s="188" t="str">
        <f t="shared" si="101"/>
        <v/>
      </c>
      <c r="C2127" s="188" t="str">
        <f t="shared" si="102"/>
        <v/>
      </c>
      <c r="D2127" s="194" t="str">
        <f t="shared" si="100"/>
        <v/>
      </c>
    </row>
    <row r="2128" spans="2:4" x14ac:dyDescent="0.2">
      <c r="B2128" s="188" t="str">
        <f t="shared" si="101"/>
        <v/>
      </c>
      <c r="C2128" s="188" t="str">
        <f t="shared" si="102"/>
        <v/>
      </c>
      <c r="D2128" s="194" t="str">
        <f t="shared" si="100"/>
        <v/>
      </c>
    </row>
    <row r="2129" spans="2:4" x14ac:dyDescent="0.2">
      <c r="B2129" s="188" t="str">
        <f t="shared" si="101"/>
        <v/>
      </c>
      <c r="C2129" s="188" t="str">
        <f t="shared" si="102"/>
        <v/>
      </c>
      <c r="D2129" s="194" t="str">
        <f t="shared" si="100"/>
        <v/>
      </c>
    </row>
    <row r="2130" spans="2:4" x14ac:dyDescent="0.2">
      <c r="B2130" s="188" t="str">
        <f t="shared" si="101"/>
        <v/>
      </c>
      <c r="C2130" s="188" t="str">
        <f t="shared" si="102"/>
        <v/>
      </c>
      <c r="D2130" s="194" t="str">
        <f t="shared" si="100"/>
        <v/>
      </c>
    </row>
    <row r="2131" spans="2:4" x14ac:dyDescent="0.2">
      <c r="B2131" s="188" t="str">
        <f t="shared" si="101"/>
        <v/>
      </c>
      <c r="C2131" s="188" t="str">
        <f t="shared" si="102"/>
        <v/>
      </c>
      <c r="D2131" s="194" t="str">
        <f t="shared" si="100"/>
        <v/>
      </c>
    </row>
    <row r="2132" spans="2:4" x14ac:dyDescent="0.2">
      <c r="B2132" s="188" t="str">
        <f t="shared" si="101"/>
        <v/>
      </c>
      <c r="C2132" s="188" t="str">
        <f t="shared" si="102"/>
        <v/>
      </c>
      <c r="D2132" s="194" t="str">
        <f t="shared" si="100"/>
        <v/>
      </c>
    </row>
    <row r="2133" spans="2:4" x14ac:dyDescent="0.2">
      <c r="B2133" s="188" t="str">
        <f t="shared" si="101"/>
        <v/>
      </c>
      <c r="C2133" s="188" t="str">
        <f t="shared" si="102"/>
        <v/>
      </c>
      <c r="D2133" s="194" t="str">
        <f t="shared" si="100"/>
        <v/>
      </c>
    </row>
    <row r="2134" spans="2:4" x14ac:dyDescent="0.2">
      <c r="B2134" s="188" t="str">
        <f t="shared" si="101"/>
        <v/>
      </c>
      <c r="C2134" s="188" t="str">
        <f t="shared" si="102"/>
        <v/>
      </c>
      <c r="D2134" s="194" t="str">
        <f t="shared" si="100"/>
        <v/>
      </c>
    </row>
    <row r="2135" spans="2:4" x14ac:dyDescent="0.2">
      <c r="B2135" s="188" t="str">
        <f t="shared" si="101"/>
        <v/>
      </c>
      <c r="C2135" s="188" t="str">
        <f t="shared" si="102"/>
        <v/>
      </c>
      <c r="D2135" s="194" t="str">
        <f t="shared" si="100"/>
        <v/>
      </c>
    </row>
    <row r="2136" spans="2:4" x14ac:dyDescent="0.2">
      <c r="B2136" s="188" t="str">
        <f t="shared" si="101"/>
        <v/>
      </c>
      <c r="C2136" s="188" t="str">
        <f t="shared" si="102"/>
        <v/>
      </c>
      <c r="D2136" s="194" t="str">
        <f t="shared" si="100"/>
        <v/>
      </c>
    </row>
    <row r="2137" spans="2:4" x14ac:dyDescent="0.2">
      <c r="B2137" s="188" t="str">
        <f t="shared" si="101"/>
        <v/>
      </c>
      <c r="C2137" s="188" t="str">
        <f t="shared" si="102"/>
        <v/>
      </c>
      <c r="D2137" s="194" t="str">
        <f t="shared" si="100"/>
        <v/>
      </c>
    </row>
    <row r="2138" spans="2:4" x14ac:dyDescent="0.2">
      <c r="B2138" s="188" t="str">
        <f t="shared" si="101"/>
        <v/>
      </c>
      <c r="C2138" s="188" t="str">
        <f t="shared" si="102"/>
        <v/>
      </c>
      <c r="D2138" s="194" t="str">
        <f t="shared" si="100"/>
        <v/>
      </c>
    </row>
    <row r="2139" spans="2:4" x14ac:dyDescent="0.2">
      <c r="B2139" s="188" t="str">
        <f t="shared" si="101"/>
        <v/>
      </c>
      <c r="C2139" s="188" t="str">
        <f t="shared" si="102"/>
        <v/>
      </c>
      <c r="D2139" s="194" t="str">
        <f t="shared" si="100"/>
        <v/>
      </c>
    </row>
    <row r="2140" spans="2:4" x14ac:dyDescent="0.2">
      <c r="B2140" s="188" t="str">
        <f t="shared" si="101"/>
        <v/>
      </c>
      <c r="C2140" s="188" t="str">
        <f t="shared" si="102"/>
        <v/>
      </c>
      <c r="D2140" s="194" t="str">
        <f t="shared" si="100"/>
        <v/>
      </c>
    </row>
    <row r="2141" spans="2:4" x14ac:dyDescent="0.2">
      <c r="B2141" s="188" t="str">
        <f t="shared" si="101"/>
        <v/>
      </c>
      <c r="C2141" s="188" t="str">
        <f t="shared" si="102"/>
        <v/>
      </c>
      <c r="D2141" s="194" t="str">
        <f t="shared" si="100"/>
        <v/>
      </c>
    </row>
    <row r="2142" spans="2:4" x14ac:dyDescent="0.2">
      <c r="B2142" s="188" t="str">
        <f t="shared" si="101"/>
        <v/>
      </c>
      <c r="C2142" s="188" t="str">
        <f t="shared" si="102"/>
        <v/>
      </c>
      <c r="D2142" s="194" t="str">
        <f t="shared" si="100"/>
        <v/>
      </c>
    </row>
    <row r="2143" spans="2:4" x14ac:dyDescent="0.2">
      <c r="B2143" s="188" t="str">
        <f t="shared" si="101"/>
        <v/>
      </c>
      <c r="C2143" s="188" t="str">
        <f t="shared" si="102"/>
        <v/>
      </c>
      <c r="D2143" s="194" t="str">
        <f t="shared" si="100"/>
        <v/>
      </c>
    </row>
    <row r="2144" spans="2:4" x14ac:dyDescent="0.2">
      <c r="B2144" s="188" t="str">
        <f t="shared" si="101"/>
        <v/>
      </c>
      <c r="C2144" s="188" t="str">
        <f t="shared" si="102"/>
        <v/>
      </c>
      <c r="D2144" s="194" t="str">
        <f t="shared" si="100"/>
        <v/>
      </c>
    </row>
    <row r="2145" spans="2:4" x14ac:dyDescent="0.2">
      <c r="B2145" s="188" t="str">
        <f t="shared" si="101"/>
        <v/>
      </c>
      <c r="C2145" s="188" t="str">
        <f t="shared" si="102"/>
        <v/>
      </c>
      <c r="D2145" s="194" t="str">
        <f t="shared" si="100"/>
        <v/>
      </c>
    </row>
    <row r="2146" spans="2:4" x14ac:dyDescent="0.2">
      <c r="B2146" s="188" t="str">
        <f t="shared" si="101"/>
        <v/>
      </c>
      <c r="C2146" s="188" t="str">
        <f t="shared" si="102"/>
        <v/>
      </c>
      <c r="D2146" s="194" t="str">
        <f t="shared" si="100"/>
        <v/>
      </c>
    </row>
    <row r="2147" spans="2:4" x14ac:dyDescent="0.2">
      <c r="B2147" s="188" t="str">
        <f t="shared" si="101"/>
        <v/>
      </c>
      <c r="C2147" s="188" t="str">
        <f t="shared" si="102"/>
        <v/>
      </c>
      <c r="D2147" s="194" t="str">
        <f t="shared" si="100"/>
        <v/>
      </c>
    </row>
    <row r="2148" spans="2:4" x14ac:dyDescent="0.2">
      <c r="B2148" s="188" t="str">
        <f t="shared" si="101"/>
        <v/>
      </c>
      <c r="C2148" s="188" t="str">
        <f t="shared" si="102"/>
        <v/>
      </c>
      <c r="D2148" s="194" t="str">
        <f t="shared" si="100"/>
        <v/>
      </c>
    </row>
    <row r="2149" spans="2:4" x14ac:dyDescent="0.2">
      <c r="B2149" s="188" t="str">
        <f t="shared" si="101"/>
        <v/>
      </c>
      <c r="C2149" s="188" t="str">
        <f t="shared" si="102"/>
        <v/>
      </c>
      <c r="D2149" s="194" t="str">
        <f t="shared" si="100"/>
        <v/>
      </c>
    </row>
    <row r="2150" spans="2:4" x14ac:dyDescent="0.2">
      <c r="B2150" s="188" t="str">
        <f t="shared" si="101"/>
        <v/>
      </c>
      <c r="C2150" s="188" t="str">
        <f t="shared" si="102"/>
        <v/>
      </c>
      <c r="D2150" s="194" t="str">
        <f t="shared" si="100"/>
        <v/>
      </c>
    </row>
    <row r="2151" spans="2:4" x14ac:dyDescent="0.2">
      <c r="B2151" s="188" t="str">
        <f t="shared" si="101"/>
        <v/>
      </c>
      <c r="C2151" s="188" t="str">
        <f t="shared" si="102"/>
        <v/>
      </c>
      <c r="D2151" s="194" t="str">
        <f t="shared" si="100"/>
        <v/>
      </c>
    </row>
    <row r="2152" spans="2:4" x14ac:dyDescent="0.2">
      <c r="B2152" s="188" t="str">
        <f t="shared" si="101"/>
        <v/>
      </c>
      <c r="C2152" s="188" t="str">
        <f t="shared" si="102"/>
        <v/>
      </c>
      <c r="D2152" s="194" t="str">
        <f t="shared" si="100"/>
        <v/>
      </c>
    </row>
    <row r="2153" spans="2:4" x14ac:dyDescent="0.2">
      <c r="B2153" s="188" t="str">
        <f t="shared" si="101"/>
        <v/>
      </c>
      <c r="C2153" s="188" t="str">
        <f t="shared" si="102"/>
        <v/>
      </c>
      <c r="D2153" s="194" t="str">
        <f t="shared" si="100"/>
        <v/>
      </c>
    </row>
    <row r="2154" spans="2:4" x14ac:dyDescent="0.2">
      <c r="B2154" s="188" t="str">
        <f t="shared" si="101"/>
        <v/>
      </c>
      <c r="C2154" s="188" t="str">
        <f t="shared" si="102"/>
        <v/>
      </c>
      <c r="D2154" s="194" t="str">
        <f t="shared" si="100"/>
        <v/>
      </c>
    </row>
    <row r="2155" spans="2:4" x14ac:dyDescent="0.2">
      <c r="B2155" s="188" t="str">
        <f t="shared" si="101"/>
        <v/>
      </c>
      <c r="C2155" s="188" t="str">
        <f t="shared" si="102"/>
        <v/>
      </c>
      <c r="D2155" s="194" t="str">
        <f t="shared" si="100"/>
        <v/>
      </c>
    </row>
    <row r="2156" spans="2:4" x14ac:dyDescent="0.2">
      <c r="B2156" s="188" t="str">
        <f t="shared" si="101"/>
        <v/>
      </c>
      <c r="C2156" s="188" t="str">
        <f t="shared" si="102"/>
        <v/>
      </c>
      <c r="D2156" s="194" t="str">
        <f t="shared" si="100"/>
        <v/>
      </c>
    </row>
    <row r="2157" spans="2:4" x14ac:dyDescent="0.2">
      <c r="B2157" s="188" t="str">
        <f t="shared" si="101"/>
        <v/>
      </c>
      <c r="C2157" s="188" t="str">
        <f t="shared" si="102"/>
        <v/>
      </c>
      <c r="D2157" s="194" t="str">
        <f t="shared" si="100"/>
        <v/>
      </c>
    </row>
    <row r="2158" spans="2:4" x14ac:dyDescent="0.2">
      <c r="B2158" s="188" t="str">
        <f t="shared" si="101"/>
        <v/>
      </c>
      <c r="C2158" s="188" t="str">
        <f t="shared" si="102"/>
        <v/>
      </c>
      <c r="D2158" s="194" t="str">
        <f t="shared" si="100"/>
        <v/>
      </c>
    </row>
    <row r="2159" spans="2:4" x14ac:dyDescent="0.2">
      <c r="B2159" s="188" t="str">
        <f t="shared" si="101"/>
        <v/>
      </c>
      <c r="C2159" s="188" t="str">
        <f t="shared" si="102"/>
        <v/>
      </c>
      <c r="D2159" s="194" t="str">
        <f t="shared" si="100"/>
        <v/>
      </c>
    </row>
    <row r="2160" spans="2:4" x14ac:dyDescent="0.2">
      <c r="B2160" s="188" t="str">
        <f t="shared" si="101"/>
        <v/>
      </c>
      <c r="C2160" s="188" t="str">
        <f t="shared" si="102"/>
        <v/>
      </c>
      <c r="D2160" s="194" t="str">
        <f t="shared" si="100"/>
        <v/>
      </c>
    </row>
    <row r="2161" spans="2:4" x14ac:dyDescent="0.2">
      <c r="B2161" s="188" t="str">
        <f t="shared" si="101"/>
        <v/>
      </c>
      <c r="C2161" s="188" t="str">
        <f t="shared" si="102"/>
        <v/>
      </c>
      <c r="D2161" s="194" t="str">
        <f t="shared" si="100"/>
        <v/>
      </c>
    </row>
    <row r="2162" spans="2:4" x14ac:dyDescent="0.2">
      <c r="B2162" s="188" t="str">
        <f t="shared" si="101"/>
        <v/>
      </c>
      <c r="C2162" s="188" t="str">
        <f t="shared" si="102"/>
        <v/>
      </c>
      <c r="D2162" s="194" t="str">
        <f t="shared" si="100"/>
        <v/>
      </c>
    </row>
    <row r="2163" spans="2:4" x14ac:dyDescent="0.2">
      <c r="B2163" s="188" t="str">
        <f t="shared" si="101"/>
        <v/>
      </c>
      <c r="C2163" s="188" t="str">
        <f t="shared" si="102"/>
        <v/>
      </c>
      <c r="D2163" s="194" t="str">
        <f t="shared" si="100"/>
        <v/>
      </c>
    </row>
    <row r="2164" spans="2:4" x14ac:dyDescent="0.2">
      <c r="B2164" s="188" t="str">
        <f t="shared" si="101"/>
        <v/>
      </c>
      <c r="C2164" s="188" t="str">
        <f t="shared" si="102"/>
        <v/>
      </c>
      <c r="D2164" s="194" t="str">
        <f t="shared" si="100"/>
        <v/>
      </c>
    </row>
    <row r="2165" spans="2:4" x14ac:dyDescent="0.2">
      <c r="B2165" s="188" t="str">
        <f t="shared" si="101"/>
        <v/>
      </c>
      <c r="C2165" s="188" t="str">
        <f t="shared" si="102"/>
        <v/>
      </c>
      <c r="D2165" s="194" t="str">
        <f t="shared" si="100"/>
        <v/>
      </c>
    </row>
    <row r="2166" spans="2:4" x14ac:dyDescent="0.2">
      <c r="B2166" s="188" t="str">
        <f t="shared" si="101"/>
        <v/>
      </c>
      <c r="C2166" s="188" t="str">
        <f t="shared" si="102"/>
        <v/>
      </c>
      <c r="D2166" s="194" t="str">
        <f t="shared" si="100"/>
        <v/>
      </c>
    </row>
    <row r="2167" spans="2:4" x14ac:dyDescent="0.2">
      <c r="B2167" s="188" t="str">
        <f t="shared" si="101"/>
        <v/>
      </c>
      <c r="C2167" s="188" t="str">
        <f t="shared" si="102"/>
        <v/>
      </c>
      <c r="D2167" s="194" t="str">
        <f t="shared" si="100"/>
        <v/>
      </c>
    </row>
    <row r="2168" spans="2:4" x14ac:dyDescent="0.2">
      <c r="B2168" s="188" t="str">
        <f t="shared" si="101"/>
        <v/>
      </c>
      <c r="C2168" s="188" t="str">
        <f t="shared" si="102"/>
        <v/>
      </c>
      <c r="D2168" s="194" t="str">
        <f t="shared" si="100"/>
        <v/>
      </c>
    </row>
    <row r="2169" spans="2:4" x14ac:dyDescent="0.2">
      <c r="B2169" s="188" t="str">
        <f t="shared" si="101"/>
        <v/>
      </c>
      <c r="C2169" s="188" t="str">
        <f t="shared" si="102"/>
        <v/>
      </c>
      <c r="D2169" s="194" t="str">
        <f t="shared" si="100"/>
        <v/>
      </c>
    </row>
    <row r="2170" spans="2:4" x14ac:dyDescent="0.2">
      <c r="B2170" s="188" t="str">
        <f t="shared" si="101"/>
        <v/>
      </c>
      <c r="C2170" s="188" t="str">
        <f t="shared" si="102"/>
        <v/>
      </c>
      <c r="D2170" s="194" t="str">
        <f t="shared" si="100"/>
        <v/>
      </c>
    </row>
    <row r="2171" spans="2:4" x14ac:dyDescent="0.2">
      <c r="B2171" s="188" t="str">
        <f t="shared" si="101"/>
        <v/>
      </c>
      <c r="C2171" s="188" t="str">
        <f t="shared" si="102"/>
        <v/>
      </c>
      <c r="D2171" s="194" t="str">
        <f t="shared" si="100"/>
        <v/>
      </c>
    </row>
    <row r="2172" spans="2:4" x14ac:dyDescent="0.2">
      <c r="B2172" s="188" t="str">
        <f t="shared" si="101"/>
        <v/>
      </c>
      <c r="C2172" s="188" t="str">
        <f t="shared" si="102"/>
        <v/>
      </c>
      <c r="D2172" s="194" t="str">
        <f t="shared" si="100"/>
        <v/>
      </c>
    </row>
    <row r="2173" spans="2:4" x14ac:dyDescent="0.2">
      <c r="B2173" s="188" t="str">
        <f t="shared" si="101"/>
        <v/>
      </c>
      <c r="C2173" s="188" t="str">
        <f t="shared" si="102"/>
        <v/>
      </c>
      <c r="D2173" s="194" t="str">
        <f t="shared" si="100"/>
        <v/>
      </c>
    </row>
    <row r="2174" spans="2:4" x14ac:dyDescent="0.2">
      <c r="B2174" s="188" t="str">
        <f t="shared" si="101"/>
        <v/>
      </c>
      <c r="C2174" s="188" t="str">
        <f t="shared" si="102"/>
        <v/>
      </c>
      <c r="D2174" s="194" t="str">
        <f t="shared" si="100"/>
        <v/>
      </c>
    </row>
    <row r="2175" spans="2:4" x14ac:dyDescent="0.2">
      <c r="B2175" s="188" t="str">
        <f t="shared" si="101"/>
        <v/>
      </c>
      <c r="C2175" s="188" t="str">
        <f t="shared" si="102"/>
        <v/>
      </c>
      <c r="D2175" s="194" t="str">
        <f t="shared" si="100"/>
        <v/>
      </c>
    </row>
    <row r="2176" spans="2:4" x14ac:dyDescent="0.2">
      <c r="B2176" s="188" t="str">
        <f t="shared" si="101"/>
        <v/>
      </c>
      <c r="C2176" s="188" t="str">
        <f t="shared" si="102"/>
        <v/>
      </c>
      <c r="D2176" s="194" t="str">
        <f t="shared" si="100"/>
        <v/>
      </c>
    </row>
    <row r="2177" spans="2:4" x14ac:dyDescent="0.2">
      <c r="B2177" s="188" t="str">
        <f t="shared" si="101"/>
        <v/>
      </c>
      <c r="C2177" s="188" t="str">
        <f t="shared" si="102"/>
        <v/>
      </c>
      <c r="D2177" s="194" t="str">
        <f t="shared" si="100"/>
        <v/>
      </c>
    </row>
    <row r="2178" spans="2:4" x14ac:dyDescent="0.2">
      <c r="B2178" s="188" t="str">
        <f t="shared" si="101"/>
        <v/>
      </c>
      <c r="C2178" s="188" t="str">
        <f t="shared" si="102"/>
        <v/>
      </c>
      <c r="D2178" s="194" t="str">
        <f t="shared" si="100"/>
        <v/>
      </c>
    </row>
    <row r="2179" spans="2:4" x14ac:dyDescent="0.2">
      <c r="B2179" s="188" t="str">
        <f t="shared" si="101"/>
        <v/>
      </c>
      <c r="C2179" s="188" t="str">
        <f t="shared" si="102"/>
        <v/>
      </c>
      <c r="D2179" s="194" t="str">
        <f t="shared" si="100"/>
        <v/>
      </c>
    </row>
    <row r="2180" spans="2:4" x14ac:dyDescent="0.2">
      <c r="B2180" s="188" t="str">
        <f t="shared" si="101"/>
        <v/>
      </c>
      <c r="C2180" s="188" t="str">
        <f t="shared" si="102"/>
        <v/>
      </c>
      <c r="D2180" s="194" t="str">
        <f t="shared" ref="D2180:D2243" si="103">IF(E2180="","",IF(MID(E2180,1,1)="A",MID(E2180,FIND(" ",E2180,1)+3,2),MID(E2180,FIND(" ",E2180,1)+8,2)))</f>
        <v/>
      </c>
    </row>
    <row r="2181" spans="2:4" x14ac:dyDescent="0.2">
      <c r="B2181" s="188" t="str">
        <f t="shared" si="101"/>
        <v/>
      </c>
      <c r="C2181" s="188" t="str">
        <f t="shared" si="102"/>
        <v/>
      </c>
      <c r="D2181" s="194" t="str">
        <f t="shared" si="103"/>
        <v/>
      </c>
    </row>
    <row r="2182" spans="2:4" x14ac:dyDescent="0.2">
      <c r="B2182" s="188" t="str">
        <f t="shared" ref="B2182:B2245" si="104">IF(E2182="","",IF(MID(E2182,1,5)="AAXX ","SYNOP",MID(E2182,1,5)))</f>
        <v/>
      </c>
      <c r="C2182" s="188" t="str">
        <f t="shared" ref="C2182:C2245" si="105">IF(E2182="","",IF(MID(E2182,1,1)="A",MID(E2182,FIND(" ",E2182,1),3),MID(E2182,FIND(" ",E2182,1)+5,3)))</f>
        <v/>
      </c>
      <c r="D2182" s="194" t="str">
        <f t="shared" si="103"/>
        <v/>
      </c>
    </row>
    <row r="2183" spans="2:4" x14ac:dyDescent="0.2">
      <c r="B2183" s="188" t="str">
        <f t="shared" si="104"/>
        <v/>
      </c>
      <c r="C2183" s="188" t="str">
        <f t="shared" si="105"/>
        <v/>
      </c>
      <c r="D2183" s="194" t="str">
        <f t="shared" si="103"/>
        <v/>
      </c>
    </row>
    <row r="2184" spans="2:4" x14ac:dyDescent="0.2">
      <c r="B2184" s="188" t="str">
        <f t="shared" si="104"/>
        <v/>
      </c>
      <c r="C2184" s="188" t="str">
        <f t="shared" si="105"/>
        <v/>
      </c>
      <c r="D2184" s="194" t="str">
        <f t="shared" si="103"/>
        <v/>
      </c>
    </row>
    <row r="2185" spans="2:4" x14ac:dyDescent="0.2">
      <c r="B2185" s="188" t="str">
        <f t="shared" si="104"/>
        <v/>
      </c>
      <c r="C2185" s="188" t="str">
        <f t="shared" si="105"/>
        <v/>
      </c>
      <c r="D2185" s="194" t="str">
        <f t="shared" si="103"/>
        <v/>
      </c>
    </row>
    <row r="2186" spans="2:4" x14ac:dyDescent="0.2">
      <c r="B2186" s="188" t="str">
        <f t="shared" si="104"/>
        <v/>
      </c>
      <c r="C2186" s="188" t="str">
        <f t="shared" si="105"/>
        <v/>
      </c>
      <c r="D2186" s="194" t="str">
        <f t="shared" si="103"/>
        <v/>
      </c>
    </row>
    <row r="2187" spans="2:4" x14ac:dyDescent="0.2">
      <c r="B2187" s="188" t="str">
        <f t="shared" si="104"/>
        <v/>
      </c>
      <c r="C2187" s="188" t="str">
        <f t="shared" si="105"/>
        <v/>
      </c>
      <c r="D2187" s="194" t="str">
        <f t="shared" si="103"/>
        <v/>
      </c>
    </row>
    <row r="2188" spans="2:4" x14ac:dyDescent="0.2">
      <c r="B2188" s="188" t="str">
        <f t="shared" si="104"/>
        <v/>
      </c>
      <c r="C2188" s="188" t="str">
        <f t="shared" si="105"/>
        <v/>
      </c>
      <c r="D2188" s="194" t="str">
        <f t="shared" si="103"/>
        <v/>
      </c>
    </row>
    <row r="2189" spans="2:4" x14ac:dyDescent="0.2">
      <c r="B2189" s="188" t="str">
        <f t="shared" si="104"/>
        <v/>
      </c>
      <c r="C2189" s="188" t="str">
        <f t="shared" si="105"/>
        <v/>
      </c>
      <c r="D2189" s="194" t="str">
        <f t="shared" si="103"/>
        <v/>
      </c>
    </row>
    <row r="2190" spans="2:4" x14ac:dyDescent="0.2">
      <c r="B2190" s="188" t="str">
        <f t="shared" si="104"/>
        <v/>
      </c>
      <c r="C2190" s="188" t="str">
        <f t="shared" si="105"/>
        <v/>
      </c>
      <c r="D2190" s="194" t="str">
        <f t="shared" si="103"/>
        <v/>
      </c>
    </row>
    <row r="2191" spans="2:4" x14ac:dyDescent="0.2">
      <c r="B2191" s="188" t="str">
        <f t="shared" si="104"/>
        <v/>
      </c>
      <c r="C2191" s="188" t="str">
        <f t="shared" si="105"/>
        <v/>
      </c>
      <c r="D2191" s="194" t="str">
        <f t="shared" si="103"/>
        <v/>
      </c>
    </row>
    <row r="2192" spans="2:4" x14ac:dyDescent="0.2">
      <c r="B2192" s="188" t="str">
        <f t="shared" si="104"/>
        <v/>
      </c>
      <c r="C2192" s="188" t="str">
        <f t="shared" si="105"/>
        <v/>
      </c>
      <c r="D2192" s="194" t="str">
        <f t="shared" si="103"/>
        <v/>
      </c>
    </row>
    <row r="2193" spans="2:4" x14ac:dyDescent="0.2">
      <c r="B2193" s="188" t="str">
        <f t="shared" si="104"/>
        <v/>
      </c>
      <c r="C2193" s="188" t="str">
        <f t="shared" si="105"/>
        <v/>
      </c>
      <c r="D2193" s="194" t="str">
        <f t="shared" si="103"/>
        <v/>
      </c>
    </row>
    <row r="2194" spans="2:4" x14ac:dyDescent="0.2">
      <c r="B2194" s="188" t="str">
        <f t="shared" si="104"/>
        <v/>
      </c>
      <c r="C2194" s="188" t="str">
        <f t="shared" si="105"/>
        <v/>
      </c>
      <c r="D2194" s="194" t="str">
        <f t="shared" si="103"/>
        <v/>
      </c>
    </row>
    <row r="2195" spans="2:4" x14ac:dyDescent="0.2">
      <c r="B2195" s="188" t="str">
        <f t="shared" si="104"/>
        <v/>
      </c>
      <c r="C2195" s="188" t="str">
        <f t="shared" si="105"/>
        <v/>
      </c>
      <c r="D2195" s="194" t="str">
        <f t="shared" si="103"/>
        <v/>
      </c>
    </row>
    <row r="2196" spans="2:4" x14ac:dyDescent="0.2">
      <c r="B2196" s="188" t="str">
        <f t="shared" si="104"/>
        <v/>
      </c>
      <c r="C2196" s="188" t="str">
        <f t="shared" si="105"/>
        <v/>
      </c>
      <c r="D2196" s="194" t="str">
        <f t="shared" si="103"/>
        <v/>
      </c>
    </row>
    <row r="2197" spans="2:4" x14ac:dyDescent="0.2">
      <c r="B2197" s="188" t="str">
        <f t="shared" si="104"/>
        <v/>
      </c>
      <c r="C2197" s="188" t="str">
        <f t="shared" si="105"/>
        <v/>
      </c>
      <c r="D2197" s="194" t="str">
        <f t="shared" si="103"/>
        <v/>
      </c>
    </row>
    <row r="2198" spans="2:4" x14ac:dyDescent="0.2">
      <c r="B2198" s="188" t="str">
        <f t="shared" si="104"/>
        <v/>
      </c>
      <c r="C2198" s="188" t="str">
        <f t="shared" si="105"/>
        <v/>
      </c>
      <c r="D2198" s="194" t="str">
        <f t="shared" si="103"/>
        <v/>
      </c>
    </row>
    <row r="2199" spans="2:4" x14ac:dyDescent="0.2">
      <c r="B2199" s="188" t="str">
        <f t="shared" si="104"/>
        <v/>
      </c>
      <c r="C2199" s="188" t="str">
        <f t="shared" si="105"/>
        <v/>
      </c>
      <c r="D2199" s="194" t="str">
        <f t="shared" si="103"/>
        <v/>
      </c>
    </row>
    <row r="2200" spans="2:4" x14ac:dyDescent="0.2">
      <c r="B2200" s="188" t="str">
        <f t="shared" si="104"/>
        <v/>
      </c>
      <c r="C2200" s="188" t="str">
        <f t="shared" si="105"/>
        <v/>
      </c>
      <c r="D2200" s="194" t="str">
        <f t="shared" si="103"/>
        <v/>
      </c>
    </row>
    <row r="2201" spans="2:4" x14ac:dyDescent="0.2">
      <c r="B2201" s="188" t="str">
        <f t="shared" si="104"/>
        <v/>
      </c>
      <c r="C2201" s="188" t="str">
        <f t="shared" si="105"/>
        <v/>
      </c>
      <c r="D2201" s="194" t="str">
        <f t="shared" si="103"/>
        <v/>
      </c>
    </row>
    <row r="2202" spans="2:4" x14ac:dyDescent="0.2">
      <c r="B2202" s="188" t="str">
        <f t="shared" si="104"/>
        <v/>
      </c>
      <c r="C2202" s="188" t="str">
        <f t="shared" si="105"/>
        <v/>
      </c>
      <c r="D2202" s="194" t="str">
        <f t="shared" si="103"/>
        <v/>
      </c>
    </row>
    <row r="2203" spans="2:4" x14ac:dyDescent="0.2">
      <c r="B2203" s="188" t="str">
        <f t="shared" si="104"/>
        <v/>
      </c>
      <c r="C2203" s="188" t="str">
        <f t="shared" si="105"/>
        <v/>
      </c>
      <c r="D2203" s="194" t="str">
        <f t="shared" si="103"/>
        <v/>
      </c>
    </row>
    <row r="2204" spans="2:4" x14ac:dyDescent="0.2">
      <c r="B2204" s="188" t="str">
        <f t="shared" si="104"/>
        <v/>
      </c>
      <c r="C2204" s="188" t="str">
        <f t="shared" si="105"/>
        <v/>
      </c>
      <c r="D2204" s="194" t="str">
        <f t="shared" si="103"/>
        <v/>
      </c>
    </row>
    <row r="2205" spans="2:4" x14ac:dyDescent="0.2">
      <c r="B2205" s="188" t="str">
        <f t="shared" si="104"/>
        <v/>
      </c>
      <c r="C2205" s="188" t="str">
        <f t="shared" si="105"/>
        <v/>
      </c>
      <c r="D2205" s="194" t="str">
        <f t="shared" si="103"/>
        <v/>
      </c>
    </row>
    <row r="2206" spans="2:4" x14ac:dyDescent="0.2">
      <c r="B2206" s="188" t="str">
        <f t="shared" si="104"/>
        <v/>
      </c>
      <c r="C2206" s="188" t="str">
        <f t="shared" si="105"/>
        <v/>
      </c>
      <c r="D2206" s="194" t="str">
        <f t="shared" si="103"/>
        <v/>
      </c>
    </row>
    <row r="2207" spans="2:4" x14ac:dyDescent="0.2">
      <c r="B2207" s="188" t="str">
        <f t="shared" si="104"/>
        <v/>
      </c>
      <c r="C2207" s="188" t="str">
        <f t="shared" si="105"/>
        <v/>
      </c>
      <c r="D2207" s="194" t="str">
        <f t="shared" si="103"/>
        <v/>
      </c>
    </row>
    <row r="2208" spans="2:4" x14ac:dyDescent="0.2">
      <c r="B2208" s="188" t="str">
        <f t="shared" si="104"/>
        <v/>
      </c>
      <c r="C2208" s="188" t="str">
        <f t="shared" si="105"/>
        <v/>
      </c>
      <c r="D2208" s="194" t="str">
        <f t="shared" si="103"/>
        <v/>
      </c>
    </row>
    <row r="2209" spans="2:4" x14ac:dyDescent="0.2">
      <c r="B2209" s="188" t="str">
        <f t="shared" si="104"/>
        <v/>
      </c>
      <c r="C2209" s="188" t="str">
        <f t="shared" si="105"/>
        <v/>
      </c>
      <c r="D2209" s="194" t="str">
        <f t="shared" si="103"/>
        <v/>
      </c>
    </row>
    <row r="2210" spans="2:4" x14ac:dyDescent="0.2">
      <c r="B2210" s="188" t="str">
        <f t="shared" si="104"/>
        <v/>
      </c>
      <c r="C2210" s="188" t="str">
        <f t="shared" si="105"/>
        <v/>
      </c>
      <c r="D2210" s="194" t="str">
        <f t="shared" si="103"/>
        <v/>
      </c>
    </row>
    <row r="2211" spans="2:4" x14ac:dyDescent="0.2">
      <c r="B2211" s="188" t="str">
        <f t="shared" si="104"/>
        <v/>
      </c>
      <c r="C2211" s="188" t="str">
        <f t="shared" si="105"/>
        <v/>
      </c>
      <c r="D2211" s="194" t="str">
        <f t="shared" si="103"/>
        <v/>
      </c>
    </row>
    <row r="2212" spans="2:4" x14ac:dyDescent="0.2">
      <c r="B2212" s="188" t="str">
        <f t="shared" si="104"/>
        <v/>
      </c>
      <c r="C2212" s="188" t="str">
        <f t="shared" si="105"/>
        <v/>
      </c>
      <c r="D2212" s="194" t="str">
        <f t="shared" si="103"/>
        <v/>
      </c>
    </row>
    <row r="2213" spans="2:4" x14ac:dyDescent="0.2">
      <c r="B2213" s="188" t="str">
        <f t="shared" si="104"/>
        <v/>
      </c>
      <c r="C2213" s="188" t="str">
        <f t="shared" si="105"/>
        <v/>
      </c>
      <c r="D2213" s="194" t="str">
        <f t="shared" si="103"/>
        <v/>
      </c>
    </row>
    <row r="2214" spans="2:4" x14ac:dyDescent="0.2">
      <c r="B2214" s="188" t="str">
        <f t="shared" si="104"/>
        <v/>
      </c>
      <c r="C2214" s="188" t="str">
        <f t="shared" si="105"/>
        <v/>
      </c>
      <c r="D2214" s="194" t="str">
        <f t="shared" si="103"/>
        <v/>
      </c>
    </row>
    <row r="2215" spans="2:4" x14ac:dyDescent="0.2">
      <c r="B2215" s="188" t="str">
        <f t="shared" si="104"/>
        <v/>
      </c>
      <c r="C2215" s="188" t="str">
        <f t="shared" si="105"/>
        <v/>
      </c>
      <c r="D2215" s="194" t="str">
        <f t="shared" si="103"/>
        <v/>
      </c>
    </row>
    <row r="2216" spans="2:4" x14ac:dyDescent="0.2">
      <c r="B2216" s="188" t="str">
        <f t="shared" si="104"/>
        <v/>
      </c>
      <c r="C2216" s="188" t="str">
        <f t="shared" si="105"/>
        <v/>
      </c>
      <c r="D2216" s="194" t="str">
        <f t="shared" si="103"/>
        <v/>
      </c>
    </row>
    <row r="2217" spans="2:4" x14ac:dyDescent="0.2">
      <c r="B2217" s="188" t="str">
        <f t="shared" si="104"/>
        <v/>
      </c>
      <c r="C2217" s="188" t="str">
        <f t="shared" si="105"/>
        <v/>
      </c>
      <c r="D2217" s="194" t="str">
        <f t="shared" si="103"/>
        <v/>
      </c>
    </row>
    <row r="2218" spans="2:4" x14ac:dyDescent="0.2">
      <c r="B2218" s="188" t="str">
        <f t="shared" si="104"/>
        <v/>
      </c>
      <c r="C2218" s="188" t="str">
        <f t="shared" si="105"/>
        <v/>
      </c>
      <c r="D2218" s="194" t="str">
        <f t="shared" si="103"/>
        <v/>
      </c>
    </row>
    <row r="2219" spans="2:4" x14ac:dyDescent="0.2">
      <c r="B2219" s="188" t="str">
        <f t="shared" si="104"/>
        <v/>
      </c>
      <c r="C2219" s="188" t="str">
        <f t="shared" si="105"/>
        <v/>
      </c>
      <c r="D2219" s="194" t="str">
        <f t="shared" si="103"/>
        <v/>
      </c>
    </row>
    <row r="2220" spans="2:4" x14ac:dyDescent="0.2">
      <c r="B2220" s="188" t="str">
        <f t="shared" si="104"/>
        <v/>
      </c>
      <c r="C2220" s="188" t="str">
        <f t="shared" si="105"/>
        <v/>
      </c>
      <c r="D2220" s="194" t="str">
        <f t="shared" si="103"/>
        <v/>
      </c>
    </row>
    <row r="2221" spans="2:4" x14ac:dyDescent="0.2">
      <c r="B2221" s="188" t="str">
        <f t="shared" si="104"/>
        <v/>
      </c>
      <c r="C2221" s="188" t="str">
        <f t="shared" si="105"/>
        <v/>
      </c>
      <c r="D2221" s="194" t="str">
        <f t="shared" si="103"/>
        <v/>
      </c>
    </row>
    <row r="2222" spans="2:4" x14ac:dyDescent="0.2">
      <c r="B2222" s="188" t="str">
        <f t="shared" si="104"/>
        <v/>
      </c>
      <c r="C2222" s="188" t="str">
        <f t="shared" si="105"/>
        <v/>
      </c>
      <c r="D2222" s="194" t="str">
        <f t="shared" si="103"/>
        <v/>
      </c>
    </row>
    <row r="2223" spans="2:4" x14ac:dyDescent="0.2">
      <c r="B2223" s="188" t="str">
        <f t="shared" si="104"/>
        <v/>
      </c>
      <c r="C2223" s="188" t="str">
        <f t="shared" si="105"/>
        <v/>
      </c>
      <c r="D2223" s="194" t="str">
        <f t="shared" si="103"/>
        <v/>
      </c>
    </row>
    <row r="2224" spans="2:4" x14ac:dyDescent="0.2">
      <c r="B2224" s="188" t="str">
        <f t="shared" si="104"/>
        <v/>
      </c>
      <c r="C2224" s="188" t="str">
        <f t="shared" si="105"/>
        <v/>
      </c>
      <c r="D2224" s="194" t="str">
        <f t="shared" si="103"/>
        <v/>
      </c>
    </row>
    <row r="2225" spans="2:4" x14ac:dyDescent="0.2">
      <c r="B2225" s="188" t="str">
        <f t="shared" si="104"/>
        <v/>
      </c>
      <c r="C2225" s="188" t="str">
        <f t="shared" si="105"/>
        <v/>
      </c>
      <c r="D2225" s="194" t="str">
        <f t="shared" si="103"/>
        <v/>
      </c>
    </row>
    <row r="2226" spans="2:4" x14ac:dyDescent="0.2">
      <c r="B2226" s="188" t="str">
        <f t="shared" si="104"/>
        <v/>
      </c>
      <c r="C2226" s="188" t="str">
        <f t="shared" si="105"/>
        <v/>
      </c>
      <c r="D2226" s="194" t="str">
        <f t="shared" si="103"/>
        <v/>
      </c>
    </row>
    <row r="2227" spans="2:4" x14ac:dyDescent="0.2">
      <c r="B2227" s="188" t="str">
        <f t="shared" si="104"/>
        <v/>
      </c>
      <c r="C2227" s="188" t="str">
        <f t="shared" si="105"/>
        <v/>
      </c>
      <c r="D2227" s="194" t="str">
        <f t="shared" si="103"/>
        <v/>
      </c>
    </row>
    <row r="2228" spans="2:4" x14ac:dyDescent="0.2">
      <c r="B2228" s="188" t="str">
        <f t="shared" si="104"/>
        <v/>
      </c>
      <c r="C2228" s="188" t="str">
        <f t="shared" si="105"/>
        <v/>
      </c>
      <c r="D2228" s="194" t="str">
        <f t="shared" si="103"/>
        <v/>
      </c>
    </row>
    <row r="2229" spans="2:4" x14ac:dyDescent="0.2">
      <c r="B2229" s="188" t="str">
        <f t="shared" si="104"/>
        <v/>
      </c>
      <c r="C2229" s="188" t="str">
        <f t="shared" si="105"/>
        <v/>
      </c>
      <c r="D2229" s="194" t="str">
        <f t="shared" si="103"/>
        <v/>
      </c>
    </row>
    <row r="2230" spans="2:4" x14ac:dyDescent="0.2">
      <c r="B2230" s="188" t="str">
        <f t="shared" si="104"/>
        <v/>
      </c>
      <c r="C2230" s="188" t="str">
        <f t="shared" si="105"/>
        <v/>
      </c>
      <c r="D2230" s="194" t="str">
        <f t="shared" si="103"/>
        <v/>
      </c>
    </row>
    <row r="2231" spans="2:4" x14ac:dyDescent="0.2">
      <c r="B2231" s="188" t="str">
        <f t="shared" si="104"/>
        <v/>
      </c>
      <c r="C2231" s="188" t="str">
        <f t="shared" si="105"/>
        <v/>
      </c>
      <c r="D2231" s="194" t="str">
        <f t="shared" si="103"/>
        <v/>
      </c>
    </row>
    <row r="2232" spans="2:4" x14ac:dyDescent="0.2">
      <c r="B2232" s="188" t="str">
        <f t="shared" si="104"/>
        <v/>
      </c>
      <c r="C2232" s="188" t="str">
        <f t="shared" si="105"/>
        <v/>
      </c>
      <c r="D2232" s="194" t="str">
        <f t="shared" si="103"/>
        <v/>
      </c>
    </row>
    <row r="2233" spans="2:4" x14ac:dyDescent="0.2">
      <c r="B2233" s="188" t="str">
        <f t="shared" si="104"/>
        <v/>
      </c>
      <c r="C2233" s="188" t="str">
        <f t="shared" si="105"/>
        <v/>
      </c>
      <c r="D2233" s="194" t="str">
        <f t="shared" si="103"/>
        <v/>
      </c>
    </row>
    <row r="2234" spans="2:4" x14ac:dyDescent="0.2">
      <c r="B2234" s="188" t="str">
        <f t="shared" si="104"/>
        <v/>
      </c>
      <c r="C2234" s="188" t="str">
        <f t="shared" si="105"/>
        <v/>
      </c>
      <c r="D2234" s="194" t="str">
        <f t="shared" si="103"/>
        <v/>
      </c>
    </row>
    <row r="2235" spans="2:4" x14ac:dyDescent="0.2">
      <c r="B2235" s="188" t="str">
        <f t="shared" si="104"/>
        <v/>
      </c>
      <c r="C2235" s="188" t="str">
        <f t="shared" si="105"/>
        <v/>
      </c>
      <c r="D2235" s="194" t="str">
        <f t="shared" si="103"/>
        <v/>
      </c>
    </row>
    <row r="2236" spans="2:4" x14ac:dyDescent="0.2">
      <c r="B2236" s="188" t="str">
        <f t="shared" si="104"/>
        <v/>
      </c>
      <c r="C2236" s="188" t="str">
        <f t="shared" si="105"/>
        <v/>
      </c>
      <c r="D2236" s="194" t="str">
        <f t="shared" si="103"/>
        <v/>
      </c>
    </row>
    <row r="2237" spans="2:4" x14ac:dyDescent="0.2">
      <c r="B2237" s="188" t="str">
        <f t="shared" si="104"/>
        <v/>
      </c>
      <c r="C2237" s="188" t="str">
        <f t="shared" si="105"/>
        <v/>
      </c>
      <c r="D2237" s="194" t="str">
        <f t="shared" si="103"/>
        <v/>
      </c>
    </row>
    <row r="2238" spans="2:4" x14ac:dyDescent="0.2">
      <c r="B2238" s="188" t="str">
        <f t="shared" si="104"/>
        <v/>
      </c>
      <c r="C2238" s="188" t="str">
        <f t="shared" si="105"/>
        <v/>
      </c>
      <c r="D2238" s="194" t="str">
        <f t="shared" si="103"/>
        <v/>
      </c>
    </row>
    <row r="2239" spans="2:4" x14ac:dyDescent="0.2">
      <c r="B2239" s="188" t="str">
        <f t="shared" si="104"/>
        <v/>
      </c>
      <c r="C2239" s="188" t="str">
        <f t="shared" si="105"/>
        <v/>
      </c>
      <c r="D2239" s="194" t="str">
        <f t="shared" si="103"/>
        <v/>
      </c>
    </row>
    <row r="2240" spans="2:4" x14ac:dyDescent="0.2">
      <c r="B2240" s="188" t="str">
        <f t="shared" si="104"/>
        <v/>
      </c>
      <c r="C2240" s="188" t="str">
        <f t="shared" si="105"/>
        <v/>
      </c>
      <c r="D2240" s="194" t="str">
        <f t="shared" si="103"/>
        <v/>
      </c>
    </row>
    <row r="2241" spans="2:4" x14ac:dyDescent="0.2">
      <c r="B2241" s="188" t="str">
        <f t="shared" si="104"/>
        <v/>
      </c>
      <c r="C2241" s="188" t="str">
        <f t="shared" si="105"/>
        <v/>
      </c>
      <c r="D2241" s="194" t="str">
        <f t="shared" si="103"/>
        <v/>
      </c>
    </row>
    <row r="2242" spans="2:4" x14ac:dyDescent="0.2">
      <c r="B2242" s="188" t="str">
        <f t="shared" si="104"/>
        <v/>
      </c>
      <c r="C2242" s="188" t="str">
        <f t="shared" si="105"/>
        <v/>
      </c>
      <c r="D2242" s="194" t="str">
        <f t="shared" si="103"/>
        <v/>
      </c>
    </row>
    <row r="2243" spans="2:4" x14ac:dyDescent="0.2">
      <c r="B2243" s="188" t="str">
        <f t="shared" si="104"/>
        <v/>
      </c>
      <c r="C2243" s="188" t="str">
        <f t="shared" si="105"/>
        <v/>
      </c>
      <c r="D2243" s="194" t="str">
        <f t="shared" si="103"/>
        <v/>
      </c>
    </row>
    <row r="2244" spans="2:4" x14ac:dyDescent="0.2">
      <c r="B2244" s="188" t="str">
        <f t="shared" si="104"/>
        <v/>
      </c>
      <c r="C2244" s="188" t="str">
        <f t="shared" si="105"/>
        <v/>
      </c>
      <c r="D2244" s="194" t="str">
        <f t="shared" ref="D2244:D2307" si="106">IF(E2244="","",IF(MID(E2244,1,1)="A",MID(E2244,FIND(" ",E2244,1)+3,2),MID(E2244,FIND(" ",E2244,1)+8,2)))</f>
        <v/>
      </c>
    </row>
    <row r="2245" spans="2:4" x14ac:dyDescent="0.2">
      <c r="B2245" s="188" t="str">
        <f t="shared" si="104"/>
        <v/>
      </c>
      <c r="C2245" s="188" t="str">
        <f t="shared" si="105"/>
        <v/>
      </c>
      <c r="D2245" s="194" t="str">
        <f t="shared" si="106"/>
        <v/>
      </c>
    </row>
    <row r="2246" spans="2:4" x14ac:dyDescent="0.2">
      <c r="B2246" s="188" t="str">
        <f t="shared" ref="B2246:B2309" si="107">IF(E2246="","",IF(MID(E2246,1,5)="AAXX ","SYNOP",MID(E2246,1,5)))</f>
        <v/>
      </c>
      <c r="C2246" s="188" t="str">
        <f t="shared" ref="C2246:C2309" si="108">IF(E2246="","",IF(MID(E2246,1,1)="A",MID(E2246,FIND(" ",E2246,1),3),MID(E2246,FIND(" ",E2246,1)+5,3)))</f>
        <v/>
      </c>
      <c r="D2246" s="194" t="str">
        <f t="shared" si="106"/>
        <v/>
      </c>
    </row>
    <row r="2247" spans="2:4" x14ac:dyDescent="0.2">
      <c r="B2247" s="188" t="str">
        <f t="shared" si="107"/>
        <v/>
      </c>
      <c r="C2247" s="188" t="str">
        <f t="shared" si="108"/>
        <v/>
      </c>
      <c r="D2247" s="194" t="str">
        <f t="shared" si="106"/>
        <v/>
      </c>
    </row>
    <row r="2248" spans="2:4" x14ac:dyDescent="0.2">
      <c r="B2248" s="188" t="str">
        <f t="shared" si="107"/>
        <v/>
      </c>
      <c r="C2248" s="188" t="str">
        <f t="shared" si="108"/>
        <v/>
      </c>
      <c r="D2248" s="194" t="str">
        <f t="shared" si="106"/>
        <v/>
      </c>
    </row>
    <row r="2249" spans="2:4" x14ac:dyDescent="0.2">
      <c r="B2249" s="188" t="str">
        <f t="shared" si="107"/>
        <v/>
      </c>
      <c r="C2249" s="188" t="str">
        <f t="shared" si="108"/>
        <v/>
      </c>
      <c r="D2249" s="194" t="str">
        <f t="shared" si="106"/>
        <v/>
      </c>
    </row>
    <row r="2250" spans="2:4" x14ac:dyDescent="0.2">
      <c r="B2250" s="188" t="str">
        <f t="shared" si="107"/>
        <v/>
      </c>
      <c r="C2250" s="188" t="str">
        <f t="shared" si="108"/>
        <v/>
      </c>
      <c r="D2250" s="194" t="str">
        <f t="shared" si="106"/>
        <v/>
      </c>
    </row>
    <row r="2251" spans="2:4" x14ac:dyDescent="0.2">
      <c r="B2251" s="188" t="str">
        <f t="shared" si="107"/>
        <v/>
      </c>
      <c r="C2251" s="188" t="str">
        <f t="shared" si="108"/>
        <v/>
      </c>
      <c r="D2251" s="194" t="str">
        <f t="shared" si="106"/>
        <v/>
      </c>
    </row>
    <row r="2252" spans="2:4" x14ac:dyDescent="0.2">
      <c r="B2252" s="188" t="str">
        <f t="shared" si="107"/>
        <v/>
      </c>
      <c r="C2252" s="188" t="str">
        <f t="shared" si="108"/>
        <v/>
      </c>
      <c r="D2252" s="194" t="str">
        <f t="shared" si="106"/>
        <v/>
      </c>
    </row>
    <row r="2253" spans="2:4" x14ac:dyDescent="0.2">
      <c r="B2253" s="188" t="str">
        <f t="shared" si="107"/>
        <v/>
      </c>
      <c r="C2253" s="188" t="str">
        <f t="shared" si="108"/>
        <v/>
      </c>
      <c r="D2253" s="194" t="str">
        <f t="shared" si="106"/>
        <v/>
      </c>
    </row>
    <row r="2254" spans="2:4" x14ac:dyDescent="0.2">
      <c r="B2254" s="188" t="str">
        <f t="shared" si="107"/>
        <v/>
      </c>
      <c r="C2254" s="188" t="str">
        <f t="shared" si="108"/>
        <v/>
      </c>
      <c r="D2254" s="194" t="str">
        <f t="shared" si="106"/>
        <v/>
      </c>
    </row>
    <row r="2255" spans="2:4" x14ac:dyDescent="0.2">
      <c r="B2255" s="188" t="str">
        <f t="shared" si="107"/>
        <v/>
      </c>
      <c r="C2255" s="188" t="str">
        <f t="shared" si="108"/>
        <v/>
      </c>
      <c r="D2255" s="194" t="str">
        <f t="shared" si="106"/>
        <v/>
      </c>
    </row>
    <row r="2256" spans="2:4" x14ac:dyDescent="0.2">
      <c r="B2256" s="188" t="str">
        <f t="shared" si="107"/>
        <v/>
      </c>
      <c r="C2256" s="188" t="str">
        <f t="shared" si="108"/>
        <v/>
      </c>
      <c r="D2256" s="194" t="str">
        <f t="shared" si="106"/>
        <v/>
      </c>
    </row>
    <row r="2257" spans="2:4" x14ac:dyDescent="0.2">
      <c r="B2257" s="188" t="str">
        <f t="shared" si="107"/>
        <v/>
      </c>
      <c r="C2257" s="188" t="str">
        <f t="shared" si="108"/>
        <v/>
      </c>
      <c r="D2257" s="194" t="str">
        <f t="shared" si="106"/>
        <v/>
      </c>
    </row>
    <row r="2258" spans="2:4" x14ac:dyDescent="0.2">
      <c r="B2258" s="188" t="str">
        <f t="shared" si="107"/>
        <v/>
      </c>
      <c r="C2258" s="188" t="str">
        <f t="shared" si="108"/>
        <v/>
      </c>
      <c r="D2258" s="194" t="str">
        <f t="shared" si="106"/>
        <v/>
      </c>
    </row>
    <row r="2259" spans="2:4" x14ac:dyDescent="0.2">
      <c r="B2259" s="188" t="str">
        <f t="shared" si="107"/>
        <v/>
      </c>
      <c r="C2259" s="188" t="str">
        <f t="shared" si="108"/>
        <v/>
      </c>
      <c r="D2259" s="194" t="str">
        <f t="shared" si="106"/>
        <v/>
      </c>
    </row>
    <row r="2260" spans="2:4" x14ac:dyDescent="0.2">
      <c r="B2260" s="188" t="str">
        <f t="shared" si="107"/>
        <v/>
      </c>
      <c r="C2260" s="188" t="str">
        <f t="shared" si="108"/>
        <v/>
      </c>
      <c r="D2260" s="194" t="str">
        <f t="shared" si="106"/>
        <v/>
      </c>
    </row>
    <row r="2261" spans="2:4" x14ac:dyDescent="0.2">
      <c r="B2261" s="188" t="str">
        <f t="shared" si="107"/>
        <v/>
      </c>
      <c r="C2261" s="188" t="str">
        <f t="shared" si="108"/>
        <v/>
      </c>
      <c r="D2261" s="194" t="str">
        <f t="shared" si="106"/>
        <v/>
      </c>
    </row>
    <row r="2262" spans="2:4" x14ac:dyDescent="0.2">
      <c r="B2262" s="188" t="str">
        <f t="shared" si="107"/>
        <v/>
      </c>
      <c r="C2262" s="188" t="str">
        <f t="shared" si="108"/>
        <v/>
      </c>
      <c r="D2262" s="194" t="str">
        <f t="shared" si="106"/>
        <v/>
      </c>
    </row>
    <row r="2263" spans="2:4" x14ac:dyDescent="0.2">
      <c r="B2263" s="188" t="str">
        <f t="shared" si="107"/>
        <v/>
      </c>
      <c r="C2263" s="188" t="str">
        <f t="shared" si="108"/>
        <v/>
      </c>
      <c r="D2263" s="194" t="str">
        <f t="shared" si="106"/>
        <v/>
      </c>
    </row>
    <row r="2264" spans="2:4" x14ac:dyDescent="0.2">
      <c r="B2264" s="188" t="str">
        <f t="shared" si="107"/>
        <v/>
      </c>
      <c r="C2264" s="188" t="str">
        <f t="shared" si="108"/>
        <v/>
      </c>
      <c r="D2264" s="194" t="str">
        <f t="shared" si="106"/>
        <v/>
      </c>
    </row>
    <row r="2265" spans="2:4" x14ac:dyDescent="0.2">
      <c r="B2265" s="188" t="str">
        <f t="shared" si="107"/>
        <v/>
      </c>
      <c r="C2265" s="188" t="str">
        <f t="shared" si="108"/>
        <v/>
      </c>
      <c r="D2265" s="194" t="str">
        <f t="shared" si="106"/>
        <v/>
      </c>
    </row>
    <row r="2266" spans="2:4" x14ac:dyDescent="0.2">
      <c r="B2266" s="188" t="str">
        <f t="shared" si="107"/>
        <v/>
      </c>
      <c r="C2266" s="188" t="str">
        <f t="shared" si="108"/>
        <v/>
      </c>
      <c r="D2266" s="194" t="str">
        <f t="shared" si="106"/>
        <v/>
      </c>
    </row>
    <row r="2267" spans="2:4" x14ac:dyDescent="0.2">
      <c r="B2267" s="188" t="str">
        <f t="shared" si="107"/>
        <v/>
      </c>
      <c r="C2267" s="188" t="str">
        <f t="shared" si="108"/>
        <v/>
      </c>
      <c r="D2267" s="194" t="str">
        <f t="shared" si="106"/>
        <v/>
      </c>
    </row>
    <row r="2268" spans="2:4" x14ac:dyDescent="0.2">
      <c r="B2268" s="188" t="str">
        <f t="shared" si="107"/>
        <v/>
      </c>
      <c r="C2268" s="188" t="str">
        <f t="shared" si="108"/>
        <v/>
      </c>
      <c r="D2268" s="194" t="str">
        <f t="shared" si="106"/>
        <v/>
      </c>
    </row>
    <row r="2269" spans="2:4" x14ac:dyDescent="0.2">
      <c r="B2269" s="188" t="str">
        <f t="shared" si="107"/>
        <v/>
      </c>
      <c r="C2269" s="188" t="str">
        <f t="shared" si="108"/>
        <v/>
      </c>
      <c r="D2269" s="194" t="str">
        <f t="shared" si="106"/>
        <v/>
      </c>
    </row>
    <row r="2270" spans="2:4" x14ac:dyDescent="0.2">
      <c r="B2270" s="188" t="str">
        <f t="shared" si="107"/>
        <v/>
      </c>
      <c r="C2270" s="188" t="str">
        <f t="shared" si="108"/>
        <v/>
      </c>
      <c r="D2270" s="194" t="str">
        <f t="shared" si="106"/>
        <v/>
      </c>
    </row>
    <row r="2271" spans="2:4" x14ac:dyDescent="0.2">
      <c r="B2271" s="188" t="str">
        <f t="shared" si="107"/>
        <v/>
      </c>
      <c r="C2271" s="188" t="str">
        <f t="shared" si="108"/>
        <v/>
      </c>
      <c r="D2271" s="194" t="str">
        <f t="shared" si="106"/>
        <v/>
      </c>
    </row>
    <row r="2272" spans="2:4" x14ac:dyDescent="0.2">
      <c r="B2272" s="188" t="str">
        <f t="shared" si="107"/>
        <v/>
      </c>
      <c r="C2272" s="188" t="str">
        <f t="shared" si="108"/>
        <v/>
      </c>
      <c r="D2272" s="194" t="str">
        <f t="shared" si="106"/>
        <v/>
      </c>
    </row>
    <row r="2273" spans="2:4" x14ac:dyDescent="0.2">
      <c r="B2273" s="188" t="str">
        <f t="shared" si="107"/>
        <v/>
      </c>
      <c r="C2273" s="188" t="str">
        <f t="shared" si="108"/>
        <v/>
      </c>
      <c r="D2273" s="194" t="str">
        <f t="shared" si="106"/>
        <v/>
      </c>
    </row>
    <row r="2274" spans="2:4" x14ac:dyDescent="0.2">
      <c r="B2274" s="188" t="str">
        <f t="shared" si="107"/>
        <v/>
      </c>
      <c r="C2274" s="188" t="str">
        <f t="shared" si="108"/>
        <v/>
      </c>
      <c r="D2274" s="194" t="str">
        <f t="shared" si="106"/>
        <v/>
      </c>
    </row>
    <row r="2275" spans="2:4" x14ac:dyDescent="0.2">
      <c r="B2275" s="188" t="str">
        <f t="shared" si="107"/>
        <v/>
      </c>
      <c r="C2275" s="188" t="str">
        <f t="shared" si="108"/>
        <v/>
      </c>
      <c r="D2275" s="194" t="str">
        <f t="shared" si="106"/>
        <v/>
      </c>
    </row>
    <row r="2276" spans="2:4" x14ac:dyDescent="0.2">
      <c r="B2276" s="188" t="str">
        <f t="shared" si="107"/>
        <v/>
      </c>
      <c r="C2276" s="188" t="str">
        <f t="shared" si="108"/>
        <v/>
      </c>
      <c r="D2276" s="194" t="str">
        <f t="shared" si="106"/>
        <v/>
      </c>
    </row>
    <row r="2277" spans="2:4" x14ac:dyDescent="0.2">
      <c r="B2277" s="188" t="str">
        <f t="shared" si="107"/>
        <v/>
      </c>
      <c r="C2277" s="188" t="str">
        <f t="shared" si="108"/>
        <v/>
      </c>
      <c r="D2277" s="194" t="str">
        <f t="shared" si="106"/>
        <v/>
      </c>
    </row>
    <row r="2278" spans="2:4" x14ac:dyDescent="0.2">
      <c r="B2278" s="188" t="str">
        <f t="shared" si="107"/>
        <v/>
      </c>
      <c r="C2278" s="188" t="str">
        <f t="shared" si="108"/>
        <v/>
      </c>
      <c r="D2278" s="194" t="str">
        <f t="shared" si="106"/>
        <v/>
      </c>
    </row>
    <row r="2279" spans="2:4" x14ac:dyDescent="0.2">
      <c r="B2279" s="188" t="str">
        <f t="shared" si="107"/>
        <v/>
      </c>
      <c r="C2279" s="188" t="str">
        <f t="shared" si="108"/>
        <v/>
      </c>
      <c r="D2279" s="194" t="str">
        <f t="shared" si="106"/>
        <v/>
      </c>
    </row>
    <row r="2280" spans="2:4" x14ac:dyDescent="0.2">
      <c r="B2280" s="188" t="str">
        <f t="shared" si="107"/>
        <v/>
      </c>
      <c r="C2280" s="188" t="str">
        <f t="shared" si="108"/>
        <v/>
      </c>
      <c r="D2280" s="194" t="str">
        <f t="shared" si="106"/>
        <v/>
      </c>
    </row>
    <row r="2281" spans="2:4" x14ac:dyDescent="0.2">
      <c r="B2281" s="188" t="str">
        <f t="shared" si="107"/>
        <v/>
      </c>
      <c r="C2281" s="188" t="str">
        <f t="shared" si="108"/>
        <v/>
      </c>
      <c r="D2281" s="194" t="str">
        <f t="shared" si="106"/>
        <v/>
      </c>
    </row>
    <row r="2282" spans="2:4" x14ac:dyDescent="0.2">
      <c r="B2282" s="188" t="str">
        <f t="shared" si="107"/>
        <v/>
      </c>
      <c r="C2282" s="188" t="str">
        <f t="shared" si="108"/>
        <v/>
      </c>
      <c r="D2282" s="194" t="str">
        <f t="shared" si="106"/>
        <v/>
      </c>
    </row>
    <row r="2283" spans="2:4" x14ac:dyDescent="0.2">
      <c r="B2283" s="188" t="str">
        <f t="shared" si="107"/>
        <v/>
      </c>
      <c r="C2283" s="188" t="str">
        <f t="shared" si="108"/>
        <v/>
      </c>
      <c r="D2283" s="194" t="str">
        <f t="shared" si="106"/>
        <v/>
      </c>
    </row>
    <row r="2284" spans="2:4" x14ac:dyDescent="0.2">
      <c r="B2284" s="188" t="str">
        <f t="shared" si="107"/>
        <v/>
      </c>
      <c r="C2284" s="188" t="str">
        <f t="shared" si="108"/>
        <v/>
      </c>
      <c r="D2284" s="194" t="str">
        <f t="shared" si="106"/>
        <v/>
      </c>
    </row>
    <row r="2285" spans="2:4" x14ac:dyDescent="0.2">
      <c r="B2285" s="188" t="str">
        <f t="shared" si="107"/>
        <v/>
      </c>
      <c r="C2285" s="188" t="str">
        <f t="shared" si="108"/>
        <v/>
      </c>
      <c r="D2285" s="194" t="str">
        <f t="shared" si="106"/>
        <v/>
      </c>
    </row>
    <row r="2286" spans="2:4" x14ac:dyDescent="0.2">
      <c r="B2286" s="188" t="str">
        <f t="shared" si="107"/>
        <v/>
      </c>
      <c r="C2286" s="188" t="str">
        <f t="shared" si="108"/>
        <v/>
      </c>
      <c r="D2286" s="194" t="str">
        <f t="shared" si="106"/>
        <v/>
      </c>
    </row>
    <row r="2287" spans="2:4" x14ac:dyDescent="0.2">
      <c r="B2287" s="188" t="str">
        <f t="shared" si="107"/>
        <v/>
      </c>
      <c r="C2287" s="188" t="str">
        <f t="shared" si="108"/>
        <v/>
      </c>
      <c r="D2287" s="194" t="str">
        <f t="shared" si="106"/>
        <v/>
      </c>
    </row>
    <row r="2288" spans="2:4" x14ac:dyDescent="0.2">
      <c r="B2288" s="188" t="str">
        <f t="shared" si="107"/>
        <v/>
      </c>
      <c r="C2288" s="188" t="str">
        <f t="shared" si="108"/>
        <v/>
      </c>
      <c r="D2288" s="194" t="str">
        <f t="shared" si="106"/>
        <v/>
      </c>
    </row>
    <row r="2289" spans="2:4" x14ac:dyDescent="0.2">
      <c r="B2289" s="188" t="str">
        <f t="shared" si="107"/>
        <v/>
      </c>
      <c r="C2289" s="188" t="str">
        <f t="shared" si="108"/>
        <v/>
      </c>
      <c r="D2289" s="194" t="str">
        <f t="shared" si="106"/>
        <v/>
      </c>
    </row>
    <row r="2290" spans="2:4" x14ac:dyDescent="0.2">
      <c r="B2290" s="188" t="str">
        <f t="shared" si="107"/>
        <v/>
      </c>
      <c r="C2290" s="188" t="str">
        <f t="shared" si="108"/>
        <v/>
      </c>
      <c r="D2290" s="194" t="str">
        <f t="shared" si="106"/>
        <v/>
      </c>
    </row>
    <row r="2291" spans="2:4" x14ac:dyDescent="0.2">
      <c r="B2291" s="188" t="str">
        <f t="shared" si="107"/>
        <v/>
      </c>
      <c r="C2291" s="188" t="str">
        <f t="shared" si="108"/>
        <v/>
      </c>
      <c r="D2291" s="194" t="str">
        <f t="shared" si="106"/>
        <v/>
      </c>
    </row>
    <row r="2292" spans="2:4" x14ac:dyDescent="0.2">
      <c r="B2292" s="188" t="str">
        <f t="shared" si="107"/>
        <v/>
      </c>
      <c r="C2292" s="188" t="str">
        <f t="shared" si="108"/>
        <v/>
      </c>
      <c r="D2292" s="194" t="str">
        <f t="shared" si="106"/>
        <v/>
      </c>
    </row>
    <row r="2293" spans="2:4" x14ac:dyDescent="0.2">
      <c r="B2293" s="188" t="str">
        <f t="shared" si="107"/>
        <v/>
      </c>
      <c r="C2293" s="188" t="str">
        <f t="shared" si="108"/>
        <v/>
      </c>
      <c r="D2293" s="194" t="str">
        <f t="shared" si="106"/>
        <v/>
      </c>
    </row>
    <row r="2294" spans="2:4" x14ac:dyDescent="0.2">
      <c r="B2294" s="188" t="str">
        <f t="shared" si="107"/>
        <v/>
      </c>
      <c r="C2294" s="188" t="str">
        <f t="shared" si="108"/>
        <v/>
      </c>
      <c r="D2294" s="194" t="str">
        <f t="shared" si="106"/>
        <v/>
      </c>
    </row>
    <row r="2295" spans="2:4" x14ac:dyDescent="0.2">
      <c r="B2295" s="188" t="str">
        <f t="shared" si="107"/>
        <v/>
      </c>
      <c r="C2295" s="188" t="str">
        <f t="shared" si="108"/>
        <v/>
      </c>
      <c r="D2295" s="194" t="str">
        <f t="shared" si="106"/>
        <v/>
      </c>
    </row>
    <row r="2296" spans="2:4" x14ac:dyDescent="0.2">
      <c r="B2296" s="188" t="str">
        <f t="shared" si="107"/>
        <v/>
      </c>
      <c r="C2296" s="188" t="str">
        <f t="shared" si="108"/>
        <v/>
      </c>
      <c r="D2296" s="194" t="str">
        <f t="shared" si="106"/>
        <v/>
      </c>
    </row>
    <row r="2297" spans="2:4" x14ac:dyDescent="0.2">
      <c r="B2297" s="188" t="str">
        <f t="shared" si="107"/>
        <v/>
      </c>
      <c r="C2297" s="188" t="str">
        <f t="shared" si="108"/>
        <v/>
      </c>
      <c r="D2297" s="194" t="str">
        <f t="shared" si="106"/>
        <v/>
      </c>
    </row>
    <row r="2298" spans="2:4" x14ac:dyDescent="0.2">
      <c r="B2298" s="188" t="str">
        <f t="shared" si="107"/>
        <v/>
      </c>
      <c r="C2298" s="188" t="str">
        <f t="shared" si="108"/>
        <v/>
      </c>
      <c r="D2298" s="194" t="str">
        <f t="shared" si="106"/>
        <v/>
      </c>
    </row>
    <row r="2299" spans="2:4" x14ac:dyDescent="0.2">
      <c r="B2299" s="188" t="str">
        <f t="shared" si="107"/>
        <v/>
      </c>
      <c r="C2299" s="188" t="str">
        <f t="shared" si="108"/>
        <v/>
      </c>
      <c r="D2299" s="194" t="str">
        <f t="shared" si="106"/>
        <v/>
      </c>
    </row>
    <row r="2300" spans="2:4" x14ac:dyDescent="0.2">
      <c r="B2300" s="188" t="str">
        <f t="shared" si="107"/>
        <v/>
      </c>
      <c r="C2300" s="188" t="str">
        <f t="shared" si="108"/>
        <v/>
      </c>
      <c r="D2300" s="194" t="str">
        <f t="shared" si="106"/>
        <v/>
      </c>
    </row>
    <row r="2301" spans="2:4" x14ac:dyDescent="0.2">
      <c r="B2301" s="188" t="str">
        <f t="shared" si="107"/>
        <v/>
      </c>
      <c r="C2301" s="188" t="str">
        <f t="shared" si="108"/>
        <v/>
      </c>
      <c r="D2301" s="194" t="str">
        <f t="shared" si="106"/>
        <v/>
      </c>
    </row>
    <row r="2302" spans="2:4" x14ac:dyDescent="0.2">
      <c r="B2302" s="188" t="str">
        <f t="shared" si="107"/>
        <v/>
      </c>
      <c r="C2302" s="188" t="str">
        <f t="shared" si="108"/>
        <v/>
      </c>
      <c r="D2302" s="194" t="str">
        <f t="shared" si="106"/>
        <v/>
      </c>
    </row>
    <row r="2303" spans="2:4" x14ac:dyDescent="0.2">
      <c r="B2303" s="188" t="str">
        <f t="shared" si="107"/>
        <v/>
      </c>
      <c r="C2303" s="188" t="str">
        <f t="shared" si="108"/>
        <v/>
      </c>
      <c r="D2303" s="194" t="str">
        <f t="shared" si="106"/>
        <v/>
      </c>
    </row>
    <row r="2304" spans="2:4" x14ac:dyDescent="0.2">
      <c r="B2304" s="188" t="str">
        <f t="shared" si="107"/>
        <v/>
      </c>
      <c r="C2304" s="188" t="str">
        <f t="shared" si="108"/>
        <v/>
      </c>
      <c r="D2304" s="194" t="str">
        <f t="shared" si="106"/>
        <v/>
      </c>
    </row>
    <row r="2305" spans="2:4" x14ac:dyDescent="0.2">
      <c r="B2305" s="188" t="str">
        <f t="shared" si="107"/>
        <v/>
      </c>
      <c r="C2305" s="188" t="str">
        <f t="shared" si="108"/>
        <v/>
      </c>
      <c r="D2305" s="194" t="str">
        <f t="shared" si="106"/>
        <v/>
      </c>
    </row>
    <row r="2306" spans="2:4" x14ac:dyDescent="0.2">
      <c r="B2306" s="188" t="str">
        <f t="shared" si="107"/>
        <v/>
      </c>
      <c r="C2306" s="188" t="str">
        <f t="shared" si="108"/>
        <v/>
      </c>
      <c r="D2306" s="194" t="str">
        <f t="shared" si="106"/>
        <v/>
      </c>
    </row>
    <row r="2307" spans="2:4" x14ac:dyDescent="0.2">
      <c r="B2307" s="188" t="str">
        <f t="shared" si="107"/>
        <v/>
      </c>
      <c r="C2307" s="188" t="str">
        <f t="shared" si="108"/>
        <v/>
      </c>
      <c r="D2307" s="194" t="str">
        <f t="shared" si="106"/>
        <v/>
      </c>
    </row>
    <row r="2308" spans="2:4" x14ac:dyDescent="0.2">
      <c r="B2308" s="188" t="str">
        <f t="shared" si="107"/>
        <v/>
      </c>
      <c r="C2308" s="188" t="str">
        <f t="shared" si="108"/>
        <v/>
      </c>
      <c r="D2308" s="194" t="str">
        <f t="shared" ref="D2308:D2371" si="109">IF(E2308="","",IF(MID(E2308,1,1)="A",MID(E2308,FIND(" ",E2308,1)+3,2),MID(E2308,FIND(" ",E2308,1)+8,2)))</f>
        <v/>
      </c>
    </row>
    <row r="2309" spans="2:4" x14ac:dyDescent="0.2">
      <c r="B2309" s="188" t="str">
        <f t="shared" si="107"/>
        <v/>
      </c>
      <c r="C2309" s="188" t="str">
        <f t="shared" si="108"/>
        <v/>
      </c>
      <c r="D2309" s="194" t="str">
        <f t="shared" si="109"/>
        <v/>
      </c>
    </row>
    <row r="2310" spans="2:4" x14ac:dyDescent="0.2">
      <c r="B2310" s="188" t="str">
        <f t="shared" ref="B2310:B2373" si="110">IF(E2310="","",IF(MID(E2310,1,5)="AAXX ","SYNOP",MID(E2310,1,5)))</f>
        <v/>
      </c>
      <c r="C2310" s="188" t="str">
        <f t="shared" ref="C2310:C2373" si="111">IF(E2310="","",IF(MID(E2310,1,1)="A",MID(E2310,FIND(" ",E2310,1),3),MID(E2310,FIND(" ",E2310,1)+5,3)))</f>
        <v/>
      </c>
      <c r="D2310" s="194" t="str">
        <f t="shared" si="109"/>
        <v/>
      </c>
    </row>
    <row r="2311" spans="2:4" x14ac:dyDescent="0.2">
      <c r="B2311" s="188" t="str">
        <f t="shared" si="110"/>
        <v/>
      </c>
      <c r="C2311" s="188" t="str">
        <f t="shared" si="111"/>
        <v/>
      </c>
      <c r="D2311" s="194" t="str">
        <f t="shared" si="109"/>
        <v/>
      </c>
    </row>
    <row r="2312" spans="2:4" x14ac:dyDescent="0.2">
      <c r="B2312" s="188" t="str">
        <f t="shared" si="110"/>
        <v/>
      </c>
      <c r="C2312" s="188" t="str">
        <f t="shared" si="111"/>
        <v/>
      </c>
      <c r="D2312" s="194" t="str">
        <f t="shared" si="109"/>
        <v/>
      </c>
    </row>
    <row r="2313" spans="2:4" x14ac:dyDescent="0.2">
      <c r="B2313" s="188" t="str">
        <f t="shared" si="110"/>
        <v/>
      </c>
      <c r="C2313" s="188" t="str">
        <f t="shared" si="111"/>
        <v/>
      </c>
      <c r="D2313" s="194" t="str">
        <f t="shared" si="109"/>
        <v/>
      </c>
    </row>
    <row r="2314" spans="2:4" x14ac:dyDescent="0.2">
      <c r="B2314" s="188" t="str">
        <f t="shared" si="110"/>
        <v/>
      </c>
      <c r="C2314" s="188" t="str">
        <f t="shared" si="111"/>
        <v/>
      </c>
      <c r="D2314" s="194" t="str">
        <f t="shared" si="109"/>
        <v/>
      </c>
    </row>
    <row r="2315" spans="2:4" x14ac:dyDescent="0.2">
      <c r="B2315" s="188" t="str">
        <f t="shared" si="110"/>
        <v/>
      </c>
      <c r="C2315" s="188" t="str">
        <f t="shared" si="111"/>
        <v/>
      </c>
      <c r="D2315" s="194" t="str">
        <f t="shared" si="109"/>
        <v/>
      </c>
    </row>
    <row r="2316" spans="2:4" x14ac:dyDescent="0.2">
      <c r="B2316" s="188" t="str">
        <f t="shared" si="110"/>
        <v/>
      </c>
      <c r="C2316" s="188" t="str">
        <f t="shared" si="111"/>
        <v/>
      </c>
      <c r="D2316" s="194" t="str">
        <f t="shared" si="109"/>
        <v/>
      </c>
    </row>
    <row r="2317" spans="2:4" x14ac:dyDescent="0.2">
      <c r="B2317" s="188" t="str">
        <f t="shared" si="110"/>
        <v/>
      </c>
      <c r="C2317" s="188" t="str">
        <f t="shared" si="111"/>
        <v/>
      </c>
      <c r="D2317" s="194" t="str">
        <f t="shared" si="109"/>
        <v/>
      </c>
    </row>
    <row r="2318" spans="2:4" x14ac:dyDescent="0.2">
      <c r="B2318" s="188" t="str">
        <f t="shared" si="110"/>
        <v/>
      </c>
      <c r="C2318" s="188" t="str">
        <f t="shared" si="111"/>
        <v/>
      </c>
      <c r="D2318" s="194" t="str">
        <f t="shared" si="109"/>
        <v/>
      </c>
    </row>
    <row r="2319" spans="2:4" x14ac:dyDescent="0.2">
      <c r="B2319" s="188" t="str">
        <f t="shared" si="110"/>
        <v/>
      </c>
      <c r="C2319" s="188" t="str">
        <f t="shared" si="111"/>
        <v/>
      </c>
      <c r="D2319" s="194" t="str">
        <f t="shared" si="109"/>
        <v/>
      </c>
    </row>
    <row r="2320" spans="2:4" x14ac:dyDescent="0.2">
      <c r="B2320" s="188" t="str">
        <f t="shared" si="110"/>
        <v/>
      </c>
      <c r="C2320" s="188" t="str">
        <f t="shared" si="111"/>
        <v/>
      </c>
      <c r="D2320" s="194" t="str">
        <f t="shared" si="109"/>
        <v/>
      </c>
    </row>
    <row r="2321" spans="2:4" x14ac:dyDescent="0.2">
      <c r="B2321" s="188" t="str">
        <f t="shared" si="110"/>
        <v/>
      </c>
      <c r="C2321" s="188" t="str">
        <f t="shared" si="111"/>
        <v/>
      </c>
      <c r="D2321" s="194" t="str">
        <f t="shared" si="109"/>
        <v/>
      </c>
    </row>
    <row r="2322" spans="2:4" x14ac:dyDescent="0.2">
      <c r="B2322" s="188" t="str">
        <f t="shared" si="110"/>
        <v/>
      </c>
      <c r="C2322" s="188" t="str">
        <f t="shared" si="111"/>
        <v/>
      </c>
      <c r="D2322" s="194" t="str">
        <f t="shared" si="109"/>
        <v/>
      </c>
    </row>
    <row r="2323" spans="2:4" x14ac:dyDescent="0.2">
      <c r="B2323" s="188" t="str">
        <f t="shared" si="110"/>
        <v/>
      </c>
      <c r="C2323" s="188" t="str">
        <f t="shared" si="111"/>
        <v/>
      </c>
      <c r="D2323" s="194" t="str">
        <f t="shared" si="109"/>
        <v/>
      </c>
    </row>
    <row r="2324" spans="2:4" x14ac:dyDescent="0.2">
      <c r="B2324" s="188" t="str">
        <f t="shared" si="110"/>
        <v/>
      </c>
      <c r="C2324" s="188" t="str">
        <f t="shared" si="111"/>
        <v/>
      </c>
      <c r="D2324" s="194" t="str">
        <f t="shared" si="109"/>
        <v/>
      </c>
    </row>
    <row r="2325" spans="2:4" x14ac:dyDescent="0.2">
      <c r="B2325" s="188" t="str">
        <f t="shared" si="110"/>
        <v/>
      </c>
      <c r="C2325" s="188" t="str">
        <f t="shared" si="111"/>
        <v/>
      </c>
      <c r="D2325" s="194" t="str">
        <f t="shared" si="109"/>
        <v/>
      </c>
    </row>
    <row r="2326" spans="2:4" x14ac:dyDescent="0.2">
      <c r="B2326" s="188" t="str">
        <f t="shared" si="110"/>
        <v/>
      </c>
      <c r="C2326" s="188" t="str">
        <f t="shared" si="111"/>
        <v/>
      </c>
      <c r="D2326" s="194" t="str">
        <f t="shared" si="109"/>
        <v/>
      </c>
    </row>
    <row r="2327" spans="2:4" x14ac:dyDescent="0.2">
      <c r="B2327" s="188" t="str">
        <f t="shared" si="110"/>
        <v/>
      </c>
      <c r="C2327" s="188" t="str">
        <f t="shared" si="111"/>
        <v/>
      </c>
      <c r="D2327" s="194" t="str">
        <f t="shared" si="109"/>
        <v/>
      </c>
    </row>
    <row r="2328" spans="2:4" x14ac:dyDescent="0.2">
      <c r="B2328" s="188" t="str">
        <f t="shared" si="110"/>
        <v/>
      </c>
      <c r="C2328" s="188" t="str">
        <f t="shared" si="111"/>
        <v/>
      </c>
      <c r="D2328" s="194" t="str">
        <f t="shared" si="109"/>
        <v/>
      </c>
    </row>
    <row r="2329" spans="2:4" x14ac:dyDescent="0.2">
      <c r="B2329" s="188" t="str">
        <f t="shared" si="110"/>
        <v/>
      </c>
      <c r="C2329" s="188" t="str">
        <f t="shared" si="111"/>
        <v/>
      </c>
      <c r="D2329" s="194" t="str">
        <f t="shared" si="109"/>
        <v/>
      </c>
    </row>
    <row r="2330" spans="2:4" x14ac:dyDescent="0.2">
      <c r="B2330" s="188" t="str">
        <f t="shared" si="110"/>
        <v/>
      </c>
      <c r="C2330" s="188" t="str">
        <f t="shared" si="111"/>
        <v/>
      </c>
      <c r="D2330" s="194" t="str">
        <f t="shared" si="109"/>
        <v/>
      </c>
    </row>
    <row r="2331" spans="2:4" x14ac:dyDescent="0.2">
      <c r="B2331" s="188" t="str">
        <f t="shared" si="110"/>
        <v/>
      </c>
      <c r="C2331" s="188" t="str">
        <f t="shared" si="111"/>
        <v/>
      </c>
      <c r="D2331" s="194" t="str">
        <f t="shared" si="109"/>
        <v/>
      </c>
    </row>
    <row r="2332" spans="2:4" x14ac:dyDescent="0.2">
      <c r="B2332" s="188" t="str">
        <f t="shared" si="110"/>
        <v/>
      </c>
      <c r="C2332" s="188" t="str">
        <f t="shared" si="111"/>
        <v/>
      </c>
      <c r="D2332" s="194" t="str">
        <f t="shared" si="109"/>
        <v/>
      </c>
    </row>
    <row r="2333" spans="2:4" x14ac:dyDescent="0.2">
      <c r="B2333" s="188" t="str">
        <f t="shared" si="110"/>
        <v/>
      </c>
      <c r="C2333" s="188" t="str">
        <f t="shared" si="111"/>
        <v/>
      </c>
      <c r="D2333" s="194" t="str">
        <f t="shared" si="109"/>
        <v/>
      </c>
    </row>
    <row r="2334" spans="2:4" x14ac:dyDescent="0.2">
      <c r="B2334" s="188" t="str">
        <f t="shared" si="110"/>
        <v/>
      </c>
      <c r="C2334" s="188" t="str">
        <f t="shared" si="111"/>
        <v/>
      </c>
      <c r="D2334" s="194" t="str">
        <f t="shared" si="109"/>
        <v/>
      </c>
    </row>
    <row r="2335" spans="2:4" x14ac:dyDescent="0.2">
      <c r="B2335" s="188" t="str">
        <f t="shared" si="110"/>
        <v/>
      </c>
      <c r="C2335" s="188" t="str">
        <f t="shared" si="111"/>
        <v/>
      </c>
      <c r="D2335" s="194" t="str">
        <f t="shared" si="109"/>
        <v/>
      </c>
    </row>
    <row r="2336" spans="2:4" x14ac:dyDescent="0.2">
      <c r="B2336" s="188" t="str">
        <f t="shared" si="110"/>
        <v/>
      </c>
      <c r="C2336" s="188" t="str">
        <f t="shared" si="111"/>
        <v/>
      </c>
      <c r="D2336" s="194" t="str">
        <f t="shared" si="109"/>
        <v/>
      </c>
    </row>
    <row r="2337" spans="2:4" x14ac:dyDescent="0.2">
      <c r="B2337" s="188" t="str">
        <f t="shared" si="110"/>
        <v/>
      </c>
      <c r="C2337" s="188" t="str">
        <f t="shared" si="111"/>
        <v/>
      </c>
      <c r="D2337" s="194" t="str">
        <f t="shared" si="109"/>
        <v/>
      </c>
    </row>
    <row r="2338" spans="2:4" x14ac:dyDescent="0.2">
      <c r="B2338" s="188" t="str">
        <f t="shared" si="110"/>
        <v/>
      </c>
      <c r="C2338" s="188" t="str">
        <f t="shared" si="111"/>
        <v/>
      </c>
      <c r="D2338" s="194" t="str">
        <f t="shared" si="109"/>
        <v/>
      </c>
    </row>
    <row r="2339" spans="2:4" x14ac:dyDescent="0.2">
      <c r="B2339" s="188" t="str">
        <f t="shared" si="110"/>
        <v/>
      </c>
      <c r="C2339" s="188" t="str">
        <f t="shared" si="111"/>
        <v/>
      </c>
      <c r="D2339" s="194" t="str">
        <f t="shared" si="109"/>
        <v/>
      </c>
    </row>
    <row r="2340" spans="2:4" x14ac:dyDescent="0.2">
      <c r="B2340" s="188" t="str">
        <f t="shared" si="110"/>
        <v/>
      </c>
      <c r="C2340" s="188" t="str">
        <f t="shared" si="111"/>
        <v/>
      </c>
      <c r="D2340" s="194" t="str">
        <f t="shared" si="109"/>
        <v/>
      </c>
    </row>
    <row r="2341" spans="2:4" x14ac:dyDescent="0.2">
      <c r="B2341" s="188" t="str">
        <f t="shared" si="110"/>
        <v/>
      </c>
      <c r="C2341" s="188" t="str">
        <f t="shared" si="111"/>
        <v/>
      </c>
      <c r="D2341" s="194" t="str">
        <f t="shared" si="109"/>
        <v/>
      </c>
    </row>
    <row r="2342" spans="2:4" x14ac:dyDescent="0.2">
      <c r="B2342" s="188" t="str">
        <f t="shared" si="110"/>
        <v/>
      </c>
      <c r="C2342" s="188" t="str">
        <f t="shared" si="111"/>
        <v/>
      </c>
      <c r="D2342" s="194" t="str">
        <f t="shared" si="109"/>
        <v/>
      </c>
    </row>
    <row r="2343" spans="2:4" x14ac:dyDescent="0.2">
      <c r="B2343" s="188" t="str">
        <f t="shared" si="110"/>
        <v/>
      </c>
      <c r="C2343" s="188" t="str">
        <f t="shared" si="111"/>
        <v/>
      </c>
      <c r="D2343" s="194" t="str">
        <f t="shared" si="109"/>
        <v/>
      </c>
    </row>
    <row r="2344" spans="2:4" x14ac:dyDescent="0.2">
      <c r="B2344" s="188" t="str">
        <f t="shared" si="110"/>
        <v/>
      </c>
      <c r="C2344" s="188" t="str">
        <f t="shared" si="111"/>
        <v/>
      </c>
      <c r="D2344" s="194" t="str">
        <f t="shared" si="109"/>
        <v/>
      </c>
    </row>
    <row r="2345" spans="2:4" x14ac:dyDescent="0.2">
      <c r="B2345" s="188" t="str">
        <f t="shared" si="110"/>
        <v/>
      </c>
      <c r="C2345" s="188" t="str">
        <f t="shared" si="111"/>
        <v/>
      </c>
      <c r="D2345" s="194" t="str">
        <f t="shared" si="109"/>
        <v/>
      </c>
    </row>
    <row r="2346" spans="2:4" x14ac:dyDescent="0.2">
      <c r="B2346" s="188" t="str">
        <f t="shared" si="110"/>
        <v/>
      </c>
      <c r="C2346" s="188" t="str">
        <f t="shared" si="111"/>
        <v/>
      </c>
      <c r="D2346" s="194" t="str">
        <f t="shared" si="109"/>
        <v/>
      </c>
    </row>
    <row r="2347" spans="2:4" x14ac:dyDescent="0.2">
      <c r="B2347" s="188" t="str">
        <f t="shared" si="110"/>
        <v/>
      </c>
      <c r="C2347" s="188" t="str">
        <f t="shared" si="111"/>
        <v/>
      </c>
      <c r="D2347" s="194" t="str">
        <f t="shared" si="109"/>
        <v/>
      </c>
    </row>
    <row r="2348" spans="2:4" x14ac:dyDescent="0.2">
      <c r="B2348" s="188" t="str">
        <f t="shared" si="110"/>
        <v/>
      </c>
      <c r="C2348" s="188" t="str">
        <f t="shared" si="111"/>
        <v/>
      </c>
      <c r="D2348" s="194" t="str">
        <f t="shared" si="109"/>
        <v/>
      </c>
    </row>
    <row r="2349" spans="2:4" x14ac:dyDescent="0.2">
      <c r="B2349" s="188" t="str">
        <f t="shared" si="110"/>
        <v/>
      </c>
      <c r="C2349" s="188" t="str">
        <f t="shared" si="111"/>
        <v/>
      </c>
      <c r="D2349" s="194" t="str">
        <f t="shared" si="109"/>
        <v/>
      </c>
    </row>
    <row r="2350" spans="2:4" x14ac:dyDescent="0.2">
      <c r="B2350" s="188" t="str">
        <f t="shared" si="110"/>
        <v/>
      </c>
      <c r="C2350" s="188" t="str">
        <f t="shared" si="111"/>
        <v/>
      </c>
      <c r="D2350" s="194" t="str">
        <f t="shared" si="109"/>
        <v/>
      </c>
    </row>
    <row r="2351" spans="2:4" x14ac:dyDescent="0.2">
      <c r="B2351" s="188" t="str">
        <f t="shared" si="110"/>
        <v/>
      </c>
      <c r="C2351" s="188" t="str">
        <f t="shared" si="111"/>
        <v/>
      </c>
      <c r="D2351" s="194" t="str">
        <f t="shared" si="109"/>
        <v/>
      </c>
    </row>
    <row r="2352" spans="2:4" x14ac:dyDescent="0.2">
      <c r="B2352" s="188" t="str">
        <f t="shared" si="110"/>
        <v/>
      </c>
      <c r="C2352" s="188" t="str">
        <f t="shared" si="111"/>
        <v/>
      </c>
      <c r="D2352" s="194" t="str">
        <f t="shared" si="109"/>
        <v/>
      </c>
    </row>
    <row r="2353" spans="2:4" x14ac:dyDescent="0.2">
      <c r="B2353" s="188" t="str">
        <f t="shared" si="110"/>
        <v/>
      </c>
      <c r="C2353" s="188" t="str">
        <f t="shared" si="111"/>
        <v/>
      </c>
      <c r="D2353" s="194" t="str">
        <f t="shared" si="109"/>
        <v/>
      </c>
    </row>
    <row r="2354" spans="2:4" x14ac:dyDescent="0.2">
      <c r="B2354" s="188" t="str">
        <f t="shared" si="110"/>
        <v/>
      </c>
      <c r="C2354" s="188" t="str">
        <f t="shared" si="111"/>
        <v/>
      </c>
      <c r="D2354" s="194" t="str">
        <f t="shared" si="109"/>
        <v/>
      </c>
    </row>
    <row r="2355" spans="2:4" x14ac:dyDescent="0.2">
      <c r="B2355" s="188" t="str">
        <f t="shared" si="110"/>
        <v/>
      </c>
      <c r="C2355" s="188" t="str">
        <f t="shared" si="111"/>
        <v/>
      </c>
      <c r="D2355" s="194" t="str">
        <f t="shared" si="109"/>
        <v/>
      </c>
    </row>
    <row r="2356" spans="2:4" x14ac:dyDescent="0.2">
      <c r="B2356" s="188" t="str">
        <f t="shared" si="110"/>
        <v/>
      </c>
      <c r="C2356" s="188" t="str">
        <f t="shared" si="111"/>
        <v/>
      </c>
      <c r="D2356" s="194" t="str">
        <f t="shared" si="109"/>
        <v/>
      </c>
    </row>
    <row r="2357" spans="2:4" x14ac:dyDescent="0.2">
      <c r="B2357" s="188" t="str">
        <f t="shared" si="110"/>
        <v/>
      </c>
      <c r="C2357" s="188" t="str">
        <f t="shared" si="111"/>
        <v/>
      </c>
      <c r="D2357" s="194" t="str">
        <f t="shared" si="109"/>
        <v/>
      </c>
    </row>
    <row r="2358" spans="2:4" x14ac:dyDescent="0.2">
      <c r="B2358" s="188" t="str">
        <f t="shared" si="110"/>
        <v/>
      </c>
      <c r="C2358" s="188" t="str">
        <f t="shared" si="111"/>
        <v/>
      </c>
      <c r="D2358" s="194" t="str">
        <f t="shared" si="109"/>
        <v/>
      </c>
    </row>
    <row r="2359" spans="2:4" x14ac:dyDescent="0.2">
      <c r="B2359" s="188" t="str">
        <f t="shared" si="110"/>
        <v/>
      </c>
      <c r="C2359" s="188" t="str">
        <f t="shared" si="111"/>
        <v/>
      </c>
      <c r="D2359" s="194" t="str">
        <f t="shared" si="109"/>
        <v/>
      </c>
    </row>
    <row r="2360" spans="2:4" x14ac:dyDescent="0.2">
      <c r="B2360" s="188" t="str">
        <f t="shared" si="110"/>
        <v/>
      </c>
      <c r="C2360" s="188" t="str">
        <f t="shared" si="111"/>
        <v/>
      </c>
      <c r="D2360" s="194" t="str">
        <f t="shared" si="109"/>
        <v/>
      </c>
    </row>
    <row r="2361" spans="2:4" x14ac:dyDescent="0.2">
      <c r="B2361" s="188" t="str">
        <f t="shared" si="110"/>
        <v/>
      </c>
      <c r="C2361" s="188" t="str">
        <f t="shared" si="111"/>
        <v/>
      </c>
      <c r="D2361" s="194" t="str">
        <f t="shared" si="109"/>
        <v/>
      </c>
    </row>
    <row r="2362" spans="2:4" x14ac:dyDescent="0.2">
      <c r="B2362" s="188" t="str">
        <f t="shared" si="110"/>
        <v/>
      </c>
      <c r="C2362" s="188" t="str">
        <f t="shared" si="111"/>
        <v/>
      </c>
      <c r="D2362" s="194" t="str">
        <f t="shared" si="109"/>
        <v/>
      </c>
    </row>
    <row r="2363" spans="2:4" x14ac:dyDescent="0.2">
      <c r="B2363" s="188" t="str">
        <f t="shared" si="110"/>
        <v/>
      </c>
      <c r="C2363" s="188" t="str">
        <f t="shared" si="111"/>
        <v/>
      </c>
      <c r="D2363" s="194" t="str">
        <f t="shared" si="109"/>
        <v/>
      </c>
    </row>
    <row r="2364" spans="2:4" x14ac:dyDescent="0.2">
      <c r="B2364" s="188" t="str">
        <f t="shared" si="110"/>
        <v/>
      </c>
      <c r="C2364" s="188" t="str">
        <f t="shared" si="111"/>
        <v/>
      </c>
      <c r="D2364" s="194" t="str">
        <f t="shared" si="109"/>
        <v/>
      </c>
    </row>
    <row r="2365" spans="2:4" x14ac:dyDescent="0.2">
      <c r="B2365" s="188" t="str">
        <f t="shared" si="110"/>
        <v/>
      </c>
      <c r="C2365" s="188" t="str">
        <f t="shared" si="111"/>
        <v/>
      </c>
      <c r="D2365" s="194" t="str">
        <f t="shared" si="109"/>
        <v/>
      </c>
    </row>
    <row r="2366" spans="2:4" x14ac:dyDescent="0.2">
      <c r="B2366" s="188" t="str">
        <f t="shared" si="110"/>
        <v/>
      </c>
      <c r="C2366" s="188" t="str">
        <f t="shared" si="111"/>
        <v/>
      </c>
      <c r="D2366" s="194" t="str">
        <f t="shared" si="109"/>
        <v/>
      </c>
    </row>
    <row r="2367" spans="2:4" x14ac:dyDescent="0.2">
      <c r="B2367" s="188" t="str">
        <f t="shared" si="110"/>
        <v/>
      </c>
      <c r="C2367" s="188" t="str">
        <f t="shared" si="111"/>
        <v/>
      </c>
      <c r="D2367" s="194" t="str">
        <f t="shared" si="109"/>
        <v/>
      </c>
    </row>
    <row r="2368" spans="2:4" x14ac:dyDescent="0.2">
      <c r="B2368" s="188" t="str">
        <f t="shared" si="110"/>
        <v/>
      </c>
      <c r="C2368" s="188" t="str">
        <f t="shared" si="111"/>
        <v/>
      </c>
      <c r="D2368" s="194" t="str">
        <f t="shared" si="109"/>
        <v/>
      </c>
    </row>
    <row r="2369" spans="2:4" x14ac:dyDescent="0.2">
      <c r="B2369" s="188" t="str">
        <f t="shared" si="110"/>
        <v/>
      </c>
      <c r="C2369" s="188" t="str">
        <f t="shared" si="111"/>
        <v/>
      </c>
      <c r="D2369" s="194" t="str">
        <f t="shared" si="109"/>
        <v/>
      </c>
    </row>
    <row r="2370" spans="2:4" x14ac:dyDescent="0.2">
      <c r="B2370" s="188" t="str">
        <f t="shared" si="110"/>
        <v/>
      </c>
      <c r="C2370" s="188" t="str">
        <f t="shared" si="111"/>
        <v/>
      </c>
      <c r="D2370" s="194" t="str">
        <f t="shared" si="109"/>
        <v/>
      </c>
    </row>
    <row r="2371" spans="2:4" x14ac:dyDescent="0.2">
      <c r="B2371" s="188" t="str">
        <f t="shared" si="110"/>
        <v/>
      </c>
      <c r="C2371" s="188" t="str">
        <f t="shared" si="111"/>
        <v/>
      </c>
      <c r="D2371" s="194" t="str">
        <f t="shared" si="109"/>
        <v/>
      </c>
    </row>
    <row r="2372" spans="2:4" x14ac:dyDescent="0.2">
      <c r="B2372" s="188" t="str">
        <f t="shared" si="110"/>
        <v/>
      </c>
      <c r="C2372" s="188" t="str">
        <f t="shared" si="111"/>
        <v/>
      </c>
      <c r="D2372" s="194" t="str">
        <f t="shared" ref="D2372:D2435" si="112">IF(E2372="","",IF(MID(E2372,1,1)="A",MID(E2372,FIND(" ",E2372,1)+3,2),MID(E2372,FIND(" ",E2372,1)+8,2)))</f>
        <v/>
      </c>
    </row>
    <row r="2373" spans="2:4" x14ac:dyDescent="0.2">
      <c r="B2373" s="188" t="str">
        <f t="shared" si="110"/>
        <v/>
      </c>
      <c r="C2373" s="188" t="str">
        <f t="shared" si="111"/>
        <v/>
      </c>
      <c r="D2373" s="194" t="str">
        <f t="shared" si="112"/>
        <v/>
      </c>
    </row>
    <row r="2374" spans="2:4" x14ac:dyDescent="0.2">
      <c r="B2374" s="188" t="str">
        <f t="shared" ref="B2374:B2437" si="113">IF(E2374="","",IF(MID(E2374,1,5)="AAXX ","SYNOP",MID(E2374,1,5)))</f>
        <v/>
      </c>
      <c r="C2374" s="188" t="str">
        <f t="shared" ref="C2374:C2437" si="114">IF(E2374="","",IF(MID(E2374,1,1)="A",MID(E2374,FIND(" ",E2374,1),3),MID(E2374,FIND(" ",E2374,1)+5,3)))</f>
        <v/>
      </c>
      <c r="D2374" s="194" t="str">
        <f t="shared" si="112"/>
        <v/>
      </c>
    </row>
    <row r="2375" spans="2:4" x14ac:dyDescent="0.2">
      <c r="B2375" s="188" t="str">
        <f t="shared" si="113"/>
        <v/>
      </c>
      <c r="C2375" s="188" t="str">
        <f t="shared" si="114"/>
        <v/>
      </c>
      <c r="D2375" s="194" t="str">
        <f t="shared" si="112"/>
        <v/>
      </c>
    </row>
    <row r="2376" spans="2:4" x14ac:dyDescent="0.2">
      <c r="B2376" s="188" t="str">
        <f t="shared" si="113"/>
        <v/>
      </c>
      <c r="C2376" s="188" t="str">
        <f t="shared" si="114"/>
        <v/>
      </c>
      <c r="D2376" s="194" t="str">
        <f t="shared" si="112"/>
        <v/>
      </c>
    </row>
    <row r="2377" spans="2:4" x14ac:dyDescent="0.2">
      <c r="B2377" s="188" t="str">
        <f t="shared" si="113"/>
        <v/>
      </c>
      <c r="C2377" s="188" t="str">
        <f t="shared" si="114"/>
        <v/>
      </c>
      <c r="D2377" s="194" t="str">
        <f t="shared" si="112"/>
        <v/>
      </c>
    </row>
    <row r="2378" spans="2:4" x14ac:dyDescent="0.2">
      <c r="B2378" s="188" t="str">
        <f t="shared" si="113"/>
        <v/>
      </c>
      <c r="C2378" s="188" t="str">
        <f t="shared" si="114"/>
        <v/>
      </c>
      <c r="D2378" s="194" t="str">
        <f t="shared" si="112"/>
        <v/>
      </c>
    </row>
    <row r="2379" spans="2:4" x14ac:dyDescent="0.2">
      <c r="B2379" s="188" t="str">
        <f t="shared" si="113"/>
        <v/>
      </c>
      <c r="C2379" s="188" t="str">
        <f t="shared" si="114"/>
        <v/>
      </c>
      <c r="D2379" s="194" t="str">
        <f t="shared" si="112"/>
        <v/>
      </c>
    </row>
    <row r="2380" spans="2:4" x14ac:dyDescent="0.2">
      <c r="B2380" s="188" t="str">
        <f t="shared" si="113"/>
        <v/>
      </c>
      <c r="C2380" s="188" t="str">
        <f t="shared" si="114"/>
        <v/>
      </c>
      <c r="D2380" s="194" t="str">
        <f t="shared" si="112"/>
        <v/>
      </c>
    </row>
    <row r="2381" spans="2:4" x14ac:dyDescent="0.2">
      <c r="B2381" s="188" t="str">
        <f t="shared" si="113"/>
        <v/>
      </c>
      <c r="C2381" s="188" t="str">
        <f t="shared" si="114"/>
        <v/>
      </c>
      <c r="D2381" s="194" t="str">
        <f t="shared" si="112"/>
        <v/>
      </c>
    </row>
    <row r="2382" spans="2:4" x14ac:dyDescent="0.2">
      <c r="B2382" s="188" t="str">
        <f t="shared" si="113"/>
        <v/>
      </c>
      <c r="C2382" s="188" t="str">
        <f t="shared" si="114"/>
        <v/>
      </c>
      <c r="D2382" s="194" t="str">
        <f t="shared" si="112"/>
        <v/>
      </c>
    </row>
    <row r="2383" spans="2:4" x14ac:dyDescent="0.2">
      <c r="B2383" s="188" t="str">
        <f t="shared" si="113"/>
        <v/>
      </c>
      <c r="C2383" s="188" t="str">
        <f t="shared" si="114"/>
        <v/>
      </c>
      <c r="D2383" s="194" t="str">
        <f t="shared" si="112"/>
        <v/>
      </c>
    </row>
    <row r="2384" spans="2:4" x14ac:dyDescent="0.2">
      <c r="B2384" s="188" t="str">
        <f t="shared" si="113"/>
        <v/>
      </c>
      <c r="C2384" s="188" t="str">
        <f t="shared" si="114"/>
        <v/>
      </c>
      <c r="D2384" s="194" t="str">
        <f t="shared" si="112"/>
        <v/>
      </c>
    </row>
    <row r="2385" spans="2:4" x14ac:dyDescent="0.2">
      <c r="B2385" s="188" t="str">
        <f t="shared" si="113"/>
        <v/>
      </c>
      <c r="C2385" s="188" t="str">
        <f t="shared" si="114"/>
        <v/>
      </c>
      <c r="D2385" s="194" t="str">
        <f t="shared" si="112"/>
        <v/>
      </c>
    </row>
    <row r="2386" spans="2:4" x14ac:dyDescent="0.2">
      <c r="B2386" s="188" t="str">
        <f t="shared" si="113"/>
        <v/>
      </c>
      <c r="C2386" s="188" t="str">
        <f t="shared" si="114"/>
        <v/>
      </c>
      <c r="D2386" s="194" t="str">
        <f t="shared" si="112"/>
        <v/>
      </c>
    </row>
    <row r="2387" spans="2:4" x14ac:dyDescent="0.2">
      <c r="B2387" s="188" t="str">
        <f t="shared" si="113"/>
        <v/>
      </c>
      <c r="C2387" s="188" t="str">
        <f t="shared" si="114"/>
        <v/>
      </c>
      <c r="D2387" s="194" t="str">
        <f t="shared" si="112"/>
        <v/>
      </c>
    </row>
    <row r="2388" spans="2:4" x14ac:dyDescent="0.2">
      <c r="B2388" s="188" t="str">
        <f t="shared" si="113"/>
        <v/>
      </c>
      <c r="C2388" s="188" t="str">
        <f t="shared" si="114"/>
        <v/>
      </c>
      <c r="D2388" s="194" t="str">
        <f t="shared" si="112"/>
        <v/>
      </c>
    </row>
    <row r="2389" spans="2:4" x14ac:dyDescent="0.2">
      <c r="B2389" s="188" t="str">
        <f t="shared" si="113"/>
        <v/>
      </c>
      <c r="C2389" s="188" t="str">
        <f t="shared" si="114"/>
        <v/>
      </c>
      <c r="D2389" s="194" t="str">
        <f t="shared" si="112"/>
        <v/>
      </c>
    </row>
    <row r="2390" spans="2:4" x14ac:dyDescent="0.2">
      <c r="B2390" s="188" t="str">
        <f t="shared" si="113"/>
        <v/>
      </c>
      <c r="C2390" s="188" t="str">
        <f t="shared" si="114"/>
        <v/>
      </c>
      <c r="D2390" s="194" t="str">
        <f t="shared" si="112"/>
        <v/>
      </c>
    </row>
    <row r="2391" spans="2:4" x14ac:dyDescent="0.2">
      <c r="B2391" s="188" t="str">
        <f t="shared" si="113"/>
        <v/>
      </c>
      <c r="C2391" s="188" t="str">
        <f t="shared" si="114"/>
        <v/>
      </c>
      <c r="D2391" s="194" t="str">
        <f t="shared" si="112"/>
        <v/>
      </c>
    </row>
    <row r="2392" spans="2:4" x14ac:dyDescent="0.2">
      <c r="B2392" s="188" t="str">
        <f t="shared" si="113"/>
        <v/>
      </c>
      <c r="C2392" s="188" t="str">
        <f t="shared" si="114"/>
        <v/>
      </c>
      <c r="D2392" s="194" t="str">
        <f t="shared" si="112"/>
        <v/>
      </c>
    </row>
    <row r="2393" spans="2:4" x14ac:dyDescent="0.2">
      <c r="B2393" s="188" t="str">
        <f t="shared" si="113"/>
        <v/>
      </c>
      <c r="C2393" s="188" t="str">
        <f t="shared" si="114"/>
        <v/>
      </c>
      <c r="D2393" s="194" t="str">
        <f t="shared" si="112"/>
        <v/>
      </c>
    </row>
    <row r="2394" spans="2:4" x14ac:dyDescent="0.2">
      <c r="B2394" s="188" t="str">
        <f t="shared" si="113"/>
        <v/>
      </c>
      <c r="C2394" s="188" t="str">
        <f t="shared" si="114"/>
        <v/>
      </c>
      <c r="D2394" s="194" t="str">
        <f t="shared" si="112"/>
        <v/>
      </c>
    </row>
    <row r="2395" spans="2:4" x14ac:dyDescent="0.2">
      <c r="B2395" s="188" t="str">
        <f t="shared" si="113"/>
        <v/>
      </c>
      <c r="C2395" s="188" t="str">
        <f t="shared" si="114"/>
        <v/>
      </c>
      <c r="D2395" s="194" t="str">
        <f t="shared" si="112"/>
        <v/>
      </c>
    </row>
    <row r="2396" spans="2:4" x14ac:dyDescent="0.2">
      <c r="B2396" s="188" t="str">
        <f t="shared" si="113"/>
        <v/>
      </c>
      <c r="C2396" s="188" t="str">
        <f t="shared" si="114"/>
        <v/>
      </c>
      <c r="D2396" s="194" t="str">
        <f t="shared" si="112"/>
        <v/>
      </c>
    </row>
    <row r="2397" spans="2:4" x14ac:dyDescent="0.2">
      <c r="B2397" s="188" t="str">
        <f t="shared" si="113"/>
        <v/>
      </c>
      <c r="C2397" s="188" t="str">
        <f t="shared" si="114"/>
        <v/>
      </c>
      <c r="D2397" s="194" t="str">
        <f t="shared" si="112"/>
        <v/>
      </c>
    </row>
    <row r="2398" spans="2:4" x14ac:dyDescent="0.2">
      <c r="B2398" s="188" t="str">
        <f t="shared" si="113"/>
        <v/>
      </c>
      <c r="C2398" s="188" t="str">
        <f t="shared" si="114"/>
        <v/>
      </c>
      <c r="D2398" s="194" t="str">
        <f t="shared" si="112"/>
        <v/>
      </c>
    </row>
    <row r="2399" spans="2:4" x14ac:dyDescent="0.2">
      <c r="B2399" s="188" t="str">
        <f t="shared" si="113"/>
        <v/>
      </c>
      <c r="C2399" s="188" t="str">
        <f t="shared" si="114"/>
        <v/>
      </c>
      <c r="D2399" s="194" t="str">
        <f t="shared" si="112"/>
        <v/>
      </c>
    </row>
    <row r="2400" spans="2:4" x14ac:dyDescent="0.2">
      <c r="B2400" s="188" t="str">
        <f t="shared" si="113"/>
        <v/>
      </c>
      <c r="C2400" s="188" t="str">
        <f t="shared" si="114"/>
        <v/>
      </c>
      <c r="D2400" s="194" t="str">
        <f t="shared" si="112"/>
        <v/>
      </c>
    </row>
    <row r="2401" spans="2:4" x14ac:dyDescent="0.2">
      <c r="B2401" s="188" t="str">
        <f t="shared" si="113"/>
        <v/>
      </c>
      <c r="C2401" s="188" t="str">
        <f t="shared" si="114"/>
        <v/>
      </c>
      <c r="D2401" s="194" t="str">
        <f t="shared" si="112"/>
        <v/>
      </c>
    </row>
    <row r="2402" spans="2:4" x14ac:dyDescent="0.2">
      <c r="B2402" s="188" t="str">
        <f t="shared" si="113"/>
        <v/>
      </c>
      <c r="C2402" s="188" t="str">
        <f t="shared" si="114"/>
        <v/>
      </c>
      <c r="D2402" s="194" t="str">
        <f t="shared" si="112"/>
        <v/>
      </c>
    </row>
    <row r="2403" spans="2:4" x14ac:dyDescent="0.2">
      <c r="B2403" s="188" t="str">
        <f t="shared" si="113"/>
        <v/>
      </c>
      <c r="C2403" s="188" t="str">
        <f t="shared" si="114"/>
        <v/>
      </c>
      <c r="D2403" s="194" t="str">
        <f t="shared" si="112"/>
        <v/>
      </c>
    </row>
    <row r="2404" spans="2:4" x14ac:dyDescent="0.2">
      <c r="B2404" s="188" t="str">
        <f t="shared" si="113"/>
        <v/>
      </c>
      <c r="C2404" s="188" t="str">
        <f t="shared" si="114"/>
        <v/>
      </c>
      <c r="D2404" s="194" t="str">
        <f t="shared" si="112"/>
        <v/>
      </c>
    </row>
    <row r="2405" spans="2:4" x14ac:dyDescent="0.2">
      <c r="B2405" s="188" t="str">
        <f t="shared" si="113"/>
        <v/>
      </c>
      <c r="C2405" s="188" t="str">
        <f t="shared" si="114"/>
        <v/>
      </c>
      <c r="D2405" s="194" t="str">
        <f t="shared" si="112"/>
        <v/>
      </c>
    </row>
    <row r="2406" spans="2:4" x14ac:dyDescent="0.2">
      <c r="B2406" s="188" t="str">
        <f t="shared" si="113"/>
        <v/>
      </c>
      <c r="C2406" s="188" t="str">
        <f t="shared" si="114"/>
        <v/>
      </c>
      <c r="D2406" s="194" t="str">
        <f t="shared" si="112"/>
        <v/>
      </c>
    </row>
    <row r="2407" spans="2:4" x14ac:dyDescent="0.2">
      <c r="B2407" s="188" t="str">
        <f t="shared" si="113"/>
        <v/>
      </c>
      <c r="C2407" s="188" t="str">
        <f t="shared" si="114"/>
        <v/>
      </c>
      <c r="D2407" s="194" t="str">
        <f t="shared" si="112"/>
        <v/>
      </c>
    </row>
    <row r="2408" spans="2:4" x14ac:dyDescent="0.2">
      <c r="B2408" s="188" t="str">
        <f t="shared" si="113"/>
        <v/>
      </c>
      <c r="C2408" s="188" t="str">
        <f t="shared" si="114"/>
        <v/>
      </c>
      <c r="D2408" s="194" t="str">
        <f t="shared" si="112"/>
        <v/>
      </c>
    </row>
    <row r="2409" spans="2:4" x14ac:dyDescent="0.2">
      <c r="B2409" s="188" t="str">
        <f t="shared" si="113"/>
        <v/>
      </c>
      <c r="C2409" s="188" t="str">
        <f t="shared" si="114"/>
        <v/>
      </c>
      <c r="D2409" s="194" t="str">
        <f t="shared" si="112"/>
        <v/>
      </c>
    </row>
    <row r="2410" spans="2:4" x14ac:dyDescent="0.2">
      <c r="B2410" s="188" t="str">
        <f t="shared" si="113"/>
        <v/>
      </c>
      <c r="C2410" s="188" t="str">
        <f t="shared" si="114"/>
        <v/>
      </c>
      <c r="D2410" s="194" t="str">
        <f t="shared" si="112"/>
        <v/>
      </c>
    </row>
    <row r="2411" spans="2:4" x14ac:dyDescent="0.2">
      <c r="B2411" s="188" t="str">
        <f t="shared" si="113"/>
        <v/>
      </c>
      <c r="C2411" s="188" t="str">
        <f t="shared" si="114"/>
        <v/>
      </c>
      <c r="D2411" s="194" t="str">
        <f t="shared" si="112"/>
        <v/>
      </c>
    </row>
    <row r="2412" spans="2:4" x14ac:dyDescent="0.2">
      <c r="B2412" s="188" t="str">
        <f t="shared" si="113"/>
        <v/>
      </c>
      <c r="C2412" s="188" t="str">
        <f t="shared" si="114"/>
        <v/>
      </c>
      <c r="D2412" s="194" t="str">
        <f t="shared" si="112"/>
        <v/>
      </c>
    </row>
    <row r="2413" spans="2:4" x14ac:dyDescent="0.2">
      <c r="B2413" s="188" t="str">
        <f t="shared" si="113"/>
        <v/>
      </c>
      <c r="C2413" s="188" t="str">
        <f t="shared" si="114"/>
        <v/>
      </c>
      <c r="D2413" s="194" t="str">
        <f t="shared" si="112"/>
        <v/>
      </c>
    </row>
    <row r="2414" spans="2:4" x14ac:dyDescent="0.2">
      <c r="B2414" s="188" t="str">
        <f t="shared" si="113"/>
        <v/>
      </c>
      <c r="C2414" s="188" t="str">
        <f t="shared" si="114"/>
        <v/>
      </c>
      <c r="D2414" s="194" t="str">
        <f t="shared" si="112"/>
        <v/>
      </c>
    </row>
    <row r="2415" spans="2:4" x14ac:dyDescent="0.2">
      <c r="B2415" s="188" t="str">
        <f t="shared" si="113"/>
        <v/>
      </c>
      <c r="C2415" s="188" t="str">
        <f t="shared" si="114"/>
        <v/>
      </c>
      <c r="D2415" s="194" t="str">
        <f t="shared" si="112"/>
        <v/>
      </c>
    </row>
    <row r="2416" spans="2:4" x14ac:dyDescent="0.2">
      <c r="B2416" s="188" t="str">
        <f t="shared" si="113"/>
        <v/>
      </c>
      <c r="C2416" s="188" t="str">
        <f t="shared" si="114"/>
        <v/>
      </c>
      <c r="D2416" s="194" t="str">
        <f t="shared" si="112"/>
        <v/>
      </c>
    </row>
    <row r="2417" spans="2:4" x14ac:dyDescent="0.2">
      <c r="B2417" s="188" t="str">
        <f t="shared" si="113"/>
        <v/>
      </c>
      <c r="C2417" s="188" t="str">
        <f t="shared" si="114"/>
        <v/>
      </c>
      <c r="D2417" s="194" t="str">
        <f t="shared" si="112"/>
        <v/>
      </c>
    </row>
    <row r="2418" spans="2:4" x14ac:dyDescent="0.2">
      <c r="B2418" s="188" t="str">
        <f t="shared" si="113"/>
        <v/>
      </c>
      <c r="C2418" s="188" t="str">
        <f t="shared" si="114"/>
        <v/>
      </c>
      <c r="D2418" s="194" t="str">
        <f t="shared" si="112"/>
        <v/>
      </c>
    </row>
    <row r="2419" spans="2:4" x14ac:dyDescent="0.2">
      <c r="B2419" s="188" t="str">
        <f t="shared" si="113"/>
        <v/>
      </c>
      <c r="C2419" s="188" t="str">
        <f t="shared" si="114"/>
        <v/>
      </c>
      <c r="D2419" s="194" t="str">
        <f t="shared" si="112"/>
        <v/>
      </c>
    </row>
    <row r="2420" spans="2:4" x14ac:dyDescent="0.2">
      <c r="B2420" s="188" t="str">
        <f t="shared" si="113"/>
        <v/>
      </c>
      <c r="C2420" s="188" t="str">
        <f t="shared" si="114"/>
        <v/>
      </c>
      <c r="D2420" s="194" t="str">
        <f t="shared" si="112"/>
        <v/>
      </c>
    </row>
    <row r="2421" spans="2:4" x14ac:dyDescent="0.2">
      <c r="B2421" s="188" t="str">
        <f t="shared" si="113"/>
        <v/>
      </c>
      <c r="C2421" s="188" t="str">
        <f t="shared" si="114"/>
        <v/>
      </c>
      <c r="D2421" s="194" t="str">
        <f t="shared" si="112"/>
        <v/>
      </c>
    </row>
    <row r="2422" spans="2:4" x14ac:dyDescent="0.2">
      <c r="B2422" s="188" t="str">
        <f t="shared" si="113"/>
        <v/>
      </c>
      <c r="C2422" s="188" t="str">
        <f t="shared" si="114"/>
        <v/>
      </c>
      <c r="D2422" s="194" t="str">
        <f t="shared" si="112"/>
        <v/>
      </c>
    </row>
    <row r="2423" spans="2:4" x14ac:dyDescent="0.2">
      <c r="B2423" s="188" t="str">
        <f t="shared" si="113"/>
        <v/>
      </c>
      <c r="C2423" s="188" t="str">
        <f t="shared" si="114"/>
        <v/>
      </c>
      <c r="D2423" s="194" t="str">
        <f t="shared" si="112"/>
        <v/>
      </c>
    </row>
    <row r="2424" spans="2:4" x14ac:dyDescent="0.2">
      <c r="B2424" s="188" t="str">
        <f t="shared" si="113"/>
        <v/>
      </c>
      <c r="C2424" s="188" t="str">
        <f t="shared" si="114"/>
        <v/>
      </c>
      <c r="D2424" s="194" t="str">
        <f t="shared" si="112"/>
        <v/>
      </c>
    </row>
    <row r="2425" spans="2:4" x14ac:dyDescent="0.2">
      <c r="B2425" s="188" t="str">
        <f t="shared" si="113"/>
        <v/>
      </c>
      <c r="C2425" s="188" t="str">
        <f t="shared" si="114"/>
        <v/>
      </c>
      <c r="D2425" s="194" t="str">
        <f t="shared" si="112"/>
        <v/>
      </c>
    </row>
    <row r="2426" spans="2:4" x14ac:dyDescent="0.2">
      <c r="B2426" s="188" t="str">
        <f t="shared" si="113"/>
        <v/>
      </c>
      <c r="C2426" s="188" t="str">
        <f t="shared" si="114"/>
        <v/>
      </c>
      <c r="D2426" s="194" t="str">
        <f t="shared" si="112"/>
        <v/>
      </c>
    </row>
    <row r="2427" spans="2:4" x14ac:dyDescent="0.2">
      <c r="B2427" s="188" t="str">
        <f t="shared" si="113"/>
        <v/>
      </c>
      <c r="C2427" s="188" t="str">
        <f t="shared" si="114"/>
        <v/>
      </c>
      <c r="D2427" s="194" t="str">
        <f t="shared" si="112"/>
        <v/>
      </c>
    </row>
    <row r="2428" spans="2:4" x14ac:dyDescent="0.2">
      <c r="B2428" s="188" t="str">
        <f t="shared" si="113"/>
        <v/>
      </c>
      <c r="C2428" s="188" t="str">
        <f t="shared" si="114"/>
        <v/>
      </c>
      <c r="D2428" s="194" t="str">
        <f t="shared" si="112"/>
        <v/>
      </c>
    </row>
    <row r="2429" spans="2:4" x14ac:dyDescent="0.2">
      <c r="B2429" s="188" t="str">
        <f t="shared" si="113"/>
        <v/>
      </c>
      <c r="C2429" s="188" t="str">
        <f t="shared" si="114"/>
        <v/>
      </c>
      <c r="D2429" s="194" t="str">
        <f t="shared" si="112"/>
        <v/>
      </c>
    </row>
    <row r="2430" spans="2:4" x14ac:dyDescent="0.2">
      <c r="B2430" s="188" t="str">
        <f t="shared" si="113"/>
        <v/>
      </c>
      <c r="C2430" s="188" t="str">
        <f t="shared" si="114"/>
        <v/>
      </c>
      <c r="D2430" s="194" t="str">
        <f t="shared" si="112"/>
        <v/>
      </c>
    </row>
    <row r="2431" spans="2:4" x14ac:dyDescent="0.2">
      <c r="B2431" s="188" t="str">
        <f t="shared" si="113"/>
        <v/>
      </c>
      <c r="C2431" s="188" t="str">
        <f t="shared" si="114"/>
        <v/>
      </c>
      <c r="D2431" s="194" t="str">
        <f t="shared" si="112"/>
        <v/>
      </c>
    </row>
    <row r="2432" spans="2:4" x14ac:dyDescent="0.2">
      <c r="B2432" s="188" t="str">
        <f t="shared" si="113"/>
        <v/>
      </c>
      <c r="C2432" s="188" t="str">
        <f t="shared" si="114"/>
        <v/>
      </c>
      <c r="D2432" s="194" t="str">
        <f t="shared" si="112"/>
        <v/>
      </c>
    </row>
    <row r="2433" spans="2:4" x14ac:dyDescent="0.2">
      <c r="B2433" s="188" t="str">
        <f t="shared" si="113"/>
        <v/>
      </c>
      <c r="C2433" s="188" t="str">
        <f t="shared" si="114"/>
        <v/>
      </c>
      <c r="D2433" s="194" t="str">
        <f t="shared" si="112"/>
        <v/>
      </c>
    </row>
    <row r="2434" spans="2:4" x14ac:dyDescent="0.2">
      <c r="B2434" s="188" t="str">
        <f t="shared" si="113"/>
        <v/>
      </c>
      <c r="C2434" s="188" t="str">
        <f t="shared" si="114"/>
        <v/>
      </c>
      <c r="D2434" s="194" t="str">
        <f t="shared" si="112"/>
        <v/>
      </c>
    </row>
    <row r="2435" spans="2:4" x14ac:dyDescent="0.2">
      <c r="B2435" s="188" t="str">
        <f t="shared" si="113"/>
        <v/>
      </c>
      <c r="C2435" s="188" t="str">
        <f t="shared" si="114"/>
        <v/>
      </c>
      <c r="D2435" s="194" t="str">
        <f t="shared" si="112"/>
        <v/>
      </c>
    </row>
    <row r="2436" spans="2:4" x14ac:dyDescent="0.2">
      <c r="B2436" s="188" t="str">
        <f t="shared" si="113"/>
        <v/>
      </c>
      <c r="C2436" s="188" t="str">
        <f t="shared" si="114"/>
        <v/>
      </c>
      <c r="D2436" s="194" t="str">
        <f t="shared" ref="D2436:D2499" si="115">IF(E2436="","",IF(MID(E2436,1,1)="A",MID(E2436,FIND(" ",E2436,1)+3,2),MID(E2436,FIND(" ",E2436,1)+8,2)))</f>
        <v/>
      </c>
    </row>
    <row r="2437" spans="2:4" x14ac:dyDescent="0.2">
      <c r="B2437" s="188" t="str">
        <f t="shared" si="113"/>
        <v/>
      </c>
      <c r="C2437" s="188" t="str">
        <f t="shared" si="114"/>
        <v/>
      </c>
      <c r="D2437" s="194" t="str">
        <f t="shared" si="115"/>
        <v/>
      </c>
    </row>
    <row r="2438" spans="2:4" x14ac:dyDescent="0.2">
      <c r="B2438" s="188" t="str">
        <f t="shared" ref="B2438:B2501" si="116">IF(E2438="","",IF(MID(E2438,1,5)="AAXX ","SYNOP",MID(E2438,1,5)))</f>
        <v/>
      </c>
      <c r="C2438" s="188" t="str">
        <f t="shared" ref="C2438:C2501" si="117">IF(E2438="","",IF(MID(E2438,1,1)="A",MID(E2438,FIND(" ",E2438,1),3),MID(E2438,FIND(" ",E2438,1)+5,3)))</f>
        <v/>
      </c>
      <c r="D2438" s="194" t="str">
        <f t="shared" si="115"/>
        <v/>
      </c>
    </row>
    <row r="2439" spans="2:4" x14ac:dyDescent="0.2">
      <c r="B2439" s="188" t="str">
        <f t="shared" si="116"/>
        <v/>
      </c>
      <c r="C2439" s="188" t="str">
        <f t="shared" si="117"/>
        <v/>
      </c>
      <c r="D2439" s="194" t="str">
        <f t="shared" si="115"/>
        <v/>
      </c>
    </row>
    <row r="2440" spans="2:4" x14ac:dyDescent="0.2">
      <c r="B2440" s="188" t="str">
        <f t="shared" si="116"/>
        <v/>
      </c>
      <c r="C2440" s="188" t="str">
        <f t="shared" si="117"/>
        <v/>
      </c>
      <c r="D2440" s="194" t="str">
        <f t="shared" si="115"/>
        <v/>
      </c>
    </row>
    <row r="2441" spans="2:4" x14ac:dyDescent="0.2">
      <c r="B2441" s="188" t="str">
        <f t="shared" si="116"/>
        <v/>
      </c>
      <c r="C2441" s="188" t="str">
        <f t="shared" si="117"/>
        <v/>
      </c>
      <c r="D2441" s="194" t="str">
        <f t="shared" si="115"/>
        <v/>
      </c>
    </row>
    <row r="2442" spans="2:4" x14ac:dyDescent="0.2">
      <c r="B2442" s="188" t="str">
        <f t="shared" si="116"/>
        <v/>
      </c>
      <c r="C2442" s="188" t="str">
        <f t="shared" si="117"/>
        <v/>
      </c>
      <c r="D2442" s="194" t="str">
        <f t="shared" si="115"/>
        <v/>
      </c>
    </row>
    <row r="2443" spans="2:4" x14ac:dyDescent="0.2">
      <c r="B2443" s="188" t="str">
        <f t="shared" si="116"/>
        <v/>
      </c>
      <c r="C2443" s="188" t="str">
        <f t="shared" si="117"/>
        <v/>
      </c>
      <c r="D2443" s="194" t="str">
        <f t="shared" si="115"/>
        <v/>
      </c>
    </row>
    <row r="2444" spans="2:4" x14ac:dyDescent="0.2">
      <c r="B2444" s="188" t="str">
        <f t="shared" si="116"/>
        <v/>
      </c>
      <c r="C2444" s="188" t="str">
        <f t="shared" si="117"/>
        <v/>
      </c>
      <c r="D2444" s="194" t="str">
        <f t="shared" si="115"/>
        <v/>
      </c>
    </row>
    <row r="2445" spans="2:4" x14ac:dyDescent="0.2">
      <c r="B2445" s="188" t="str">
        <f t="shared" si="116"/>
        <v/>
      </c>
      <c r="C2445" s="188" t="str">
        <f t="shared" si="117"/>
        <v/>
      </c>
      <c r="D2445" s="194" t="str">
        <f t="shared" si="115"/>
        <v/>
      </c>
    </row>
    <row r="2446" spans="2:4" x14ac:dyDescent="0.2">
      <c r="B2446" s="188" t="str">
        <f t="shared" si="116"/>
        <v/>
      </c>
      <c r="C2446" s="188" t="str">
        <f t="shared" si="117"/>
        <v/>
      </c>
      <c r="D2446" s="194" t="str">
        <f t="shared" si="115"/>
        <v/>
      </c>
    </row>
    <row r="2447" spans="2:4" x14ac:dyDescent="0.2">
      <c r="B2447" s="188" t="str">
        <f t="shared" si="116"/>
        <v/>
      </c>
      <c r="C2447" s="188" t="str">
        <f t="shared" si="117"/>
        <v/>
      </c>
      <c r="D2447" s="194" t="str">
        <f t="shared" si="115"/>
        <v/>
      </c>
    </row>
    <row r="2448" spans="2:4" x14ac:dyDescent="0.2">
      <c r="B2448" s="188" t="str">
        <f t="shared" si="116"/>
        <v/>
      </c>
      <c r="C2448" s="188" t="str">
        <f t="shared" si="117"/>
        <v/>
      </c>
      <c r="D2448" s="194" t="str">
        <f t="shared" si="115"/>
        <v/>
      </c>
    </row>
    <row r="2449" spans="2:4" x14ac:dyDescent="0.2">
      <c r="B2449" s="188" t="str">
        <f t="shared" si="116"/>
        <v/>
      </c>
      <c r="C2449" s="188" t="str">
        <f t="shared" si="117"/>
        <v/>
      </c>
      <c r="D2449" s="194" t="str">
        <f t="shared" si="115"/>
        <v/>
      </c>
    </row>
    <row r="2450" spans="2:4" x14ac:dyDescent="0.2">
      <c r="B2450" s="188" t="str">
        <f t="shared" si="116"/>
        <v/>
      </c>
      <c r="C2450" s="188" t="str">
        <f t="shared" si="117"/>
        <v/>
      </c>
      <c r="D2450" s="194" t="str">
        <f t="shared" si="115"/>
        <v/>
      </c>
    </row>
    <row r="2451" spans="2:4" x14ac:dyDescent="0.2">
      <c r="B2451" s="188" t="str">
        <f t="shared" si="116"/>
        <v/>
      </c>
      <c r="C2451" s="188" t="str">
        <f t="shared" si="117"/>
        <v/>
      </c>
      <c r="D2451" s="194" t="str">
        <f t="shared" si="115"/>
        <v/>
      </c>
    </row>
    <row r="2452" spans="2:4" x14ac:dyDescent="0.2">
      <c r="B2452" s="188" t="str">
        <f t="shared" si="116"/>
        <v/>
      </c>
      <c r="C2452" s="188" t="str">
        <f t="shared" si="117"/>
        <v/>
      </c>
      <c r="D2452" s="194" t="str">
        <f t="shared" si="115"/>
        <v/>
      </c>
    </row>
    <row r="2453" spans="2:4" x14ac:dyDescent="0.2">
      <c r="B2453" s="188" t="str">
        <f t="shared" si="116"/>
        <v/>
      </c>
      <c r="C2453" s="188" t="str">
        <f t="shared" si="117"/>
        <v/>
      </c>
      <c r="D2453" s="194" t="str">
        <f t="shared" si="115"/>
        <v/>
      </c>
    </row>
    <row r="2454" spans="2:4" x14ac:dyDescent="0.2">
      <c r="B2454" s="188" t="str">
        <f t="shared" si="116"/>
        <v/>
      </c>
      <c r="C2454" s="188" t="str">
        <f t="shared" si="117"/>
        <v/>
      </c>
      <c r="D2454" s="194" t="str">
        <f t="shared" si="115"/>
        <v/>
      </c>
    </row>
    <row r="2455" spans="2:4" x14ac:dyDescent="0.2">
      <c r="B2455" s="188" t="str">
        <f t="shared" si="116"/>
        <v/>
      </c>
      <c r="C2455" s="188" t="str">
        <f t="shared" si="117"/>
        <v/>
      </c>
      <c r="D2455" s="194" t="str">
        <f t="shared" si="115"/>
        <v/>
      </c>
    </row>
    <row r="2456" spans="2:4" x14ac:dyDescent="0.2">
      <c r="B2456" s="188" t="str">
        <f t="shared" si="116"/>
        <v/>
      </c>
      <c r="C2456" s="188" t="str">
        <f t="shared" si="117"/>
        <v/>
      </c>
      <c r="D2456" s="194" t="str">
        <f t="shared" si="115"/>
        <v/>
      </c>
    </row>
    <row r="2457" spans="2:4" x14ac:dyDescent="0.2">
      <c r="B2457" s="188" t="str">
        <f t="shared" si="116"/>
        <v/>
      </c>
      <c r="C2457" s="188" t="str">
        <f t="shared" si="117"/>
        <v/>
      </c>
      <c r="D2457" s="194" t="str">
        <f t="shared" si="115"/>
        <v/>
      </c>
    </row>
    <row r="2458" spans="2:4" x14ac:dyDescent="0.2">
      <c r="B2458" s="188" t="str">
        <f t="shared" si="116"/>
        <v/>
      </c>
      <c r="C2458" s="188" t="str">
        <f t="shared" si="117"/>
        <v/>
      </c>
      <c r="D2458" s="194" t="str">
        <f t="shared" si="115"/>
        <v/>
      </c>
    </row>
    <row r="2459" spans="2:4" x14ac:dyDescent="0.2">
      <c r="B2459" s="188" t="str">
        <f t="shared" si="116"/>
        <v/>
      </c>
      <c r="C2459" s="188" t="str">
        <f t="shared" si="117"/>
        <v/>
      </c>
      <c r="D2459" s="194" t="str">
        <f t="shared" si="115"/>
        <v/>
      </c>
    </row>
    <row r="2460" spans="2:4" x14ac:dyDescent="0.2">
      <c r="B2460" s="188" t="str">
        <f t="shared" si="116"/>
        <v/>
      </c>
      <c r="C2460" s="188" t="str">
        <f t="shared" si="117"/>
        <v/>
      </c>
      <c r="D2460" s="194" t="str">
        <f t="shared" si="115"/>
        <v/>
      </c>
    </row>
    <row r="2461" spans="2:4" x14ac:dyDescent="0.2">
      <c r="B2461" s="188" t="str">
        <f t="shared" si="116"/>
        <v/>
      </c>
      <c r="C2461" s="188" t="str">
        <f t="shared" si="117"/>
        <v/>
      </c>
      <c r="D2461" s="194" t="str">
        <f t="shared" si="115"/>
        <v/>
      </c>
    </row>
    <row r="2462" spans="2:4" x14ac:dyDescent="0.2">
      <c r="B2462" s="188" t="str">
        <f t="shared" si="116"/>
        <v/>
      </c>
      <c r="C2462" s="188" t="str">
        <f t="shared" si="117"/>
        <v/>
      </c>
      <c r="D2462" s="194" t="str">
        <f t="shared" si="115"/>
        <v/>
      </c>
    </row>
    <row r="2463" spans="2:4" x14ac:dyDescent="0.2">
      <c r="B2463" s="188" t="str">
        <f t="shared" si="116"/>
        <v/>
      </c>
      <c r="C2463" s="188" t="str">
        <f t="shared" si="117"/>
        <v/>
      </c>
      <c r="D2463" s="194" t="str">
        <f t="shared" si="115"/>
        <v/>
      </c>
    </row>
    <row r="2464" spans="2:4" x14ac:dyDescent="0.2">
      <c r="B2464" s="188" t="str">
        <f t="shared" si="116"/>
        <v/>
      </c>
      <c r="C2464" s="188" t="str">
        <f t="shared" si="117"/>
        <v/>
      </c>
      <c r="D2464" s="194" t="str">
        <f t="shared" si="115"/>
        <v/>
      </c>
    </row>
    <row r="2465" spans="2:4" x14ac:dyDescent="0.2">
      <c r="B2465" s="188" t="str">
        <f t="shared" si="116"/>
        <v/>
      </c>
      <c r="C2465" s="188" t="str">
        <f t="shared" si="117"/>
        <v/>
      </c>
      <c r="D2465" s="194" t="str">
        <f t="shared" si="115"/>
        <v/>
      </c>
    </row>
    <row r="2466" spans="2:4" x14ac:dyDescent="0.2">
      <c r="B2466" s="188" t="str">
        <f t="shared" si="116"/>
        <v/>
      </c>
      <c r="C2466" s="188" t="str">
        <f t="shared" si="117"/>
        <v/>
      </c>
      <c r="D2466" s="194" t="str">
        <f t="shared" si="115"/>
        <v/>
      </c>
    </row>
    <row r="2467" spans="2:4" x14ac:dyDescent="0.2">
      <c r="B2467" s="188" t="str">
        <f t="shared" si="116"/>
        <v/>
      </c>
      <c r="C2467" s="188" t="str">
        <f t="shared" si="117"/>
        <v/>
      </c>
      <c r="D2467" s="194" t="str">
        <f t="shared" si="115"/>
        <v/>
      </c>
    </row>
    <row r="2468" spans="2:4" x14ac:dyDescent="0.2">
      <c r="B2468" s="188" t="str">
        <f t="shared" si="116"/>
        <v/>
      </c>
      <c r="C2468" s="188" t="str">
        <f t="shared" si="117"/>
        <v/>
      </c>
      <c r="D2468" s="194" t="str">
        <f t="shared" si="115"/>
        <v/>
      </c>
    </row>
    <row r="2469" spans="2:4" x14ac:dyDescent="0.2">
      <c r="B2469" s="188" t="str">
        <f t="shared" si="116"/>
        <v/>
      </c>
      <c r="C2469" s="188" t="str">
        <f t="shared" si="117"/>
        <v/>
      </c>
      <c r="D2469" s="194" t="str">
        <f t="shared" si="115"/>
        <v/>
      </c>
    </row>
    <row r="2470" spans="2:4" x14ac:dyDescent="0.2">
      <c r="B2470" s="188" t="str">
        <f t="shared" si="116"/>
        <v/>
      </c>
      <c r="C2470" s="188" t="str">
        <f t="shared" si="117"/>
        <v/>
      </c>
      <c r="D2470" s="194" t="str">
        <f t="shared" si="115"/>
        <v/>
      </c>
    </row>
    <row r="2471" spans="2:4" x14ac:dyDescent="0.2">
      <c r="B2471" s="188" t="str">
        <f t="shared" si="116"/>
        <v/>
      </c>
      <c r="C2471" s="188" t="str">
        <f t="shared" si="117"/>
        <v/>
      </c>
      <c r="D2471" s="194" t="str">
        <f t="shared" si="115"/>
        <v/>
      </c>
    </row>
    <row r="2472" spans="2:4" x14ac:dyDescent="0.2">
      <c r="B2472" s="188" t="str">
        <f t="shared" si="116"/>
        <v/>
      </c>
      <c r="C2472" s="188" t="str">
        <f t="shared" si="117"/>
        <v/>
      </c>
      <c r="D2472" s="194" t="str">
        <f t="shared" si="115"/>
        <v/>
      </c>
    </row>
    <row r="2473" spans="2:4" x14ac:dyDescent="0.2">
      <c r="B2473" s="188" t="str">
        <f t="shared" si="116"/>
        <v/>
      </c>
      <c r="C2473" s="188" t="str">
        <f t="shared" si="117"/>
        <v/>
      </c>
      <c r="D2473" s="194" t="str">
        <f t="shared" si="115"/>
        <v/>
      </c>
    </row>
    <row r="2474" spans="2:4" x14ac:dyDescent="0.2">
      <c r="B2474" s="188" t="str">
        <f t="shared" si="116"/>
        <v/>
      </c>
      <c r="C2474" s="188" t="str">
        <f t="shared" si="117"/>
        <v/>
      </c>
      <c r="D2474" s="194" t="str">
        <f t="shared" si="115"/>
        <v/>
      </c>
    </row>
    <row r="2475" spans="2:4" x14ac:dyDescent="0.2">
      <c r="B2475" s="188" t="str">
        <f t="shared" si="116"/>
        <v/>
      </c>
      <c r="C2475" s="188" t="str">
        <f t="shared" si="117"/>
        <v/>
      </c>
      <c r="D2475" s="194" t="str">
        <f t="shared" si="115"/>
        <v/>
      </c>
    </row>
    <row r="2476" spans="2:4" x14ac:dyDescent="0.2">
      <c r="B2476" s="188" t="str">
        <f t="shared" si="116"/>
        <v/>
      </c>
      <c r="C2476" s="188" t="str">
        <f t="shared" si="117"/>
        <v/>
      </c>
      <c r="D2476" s="194" t="str">
        <f t="shared" si="115"/>
        <v/>
      </c>
    </row>
    <row r="2477" spans="2:4" x14ac:dyDescent="0.2">
      <c r="B2477" s="188" t="str">
        <f t="shared" si="116"/>
        <v/>
      </c>
      <c r="C2477" s="188" t="str">
        <f t="shared" si="117"/>
        <v/>
      </c>
      <c r="D2477" s="194" t="str">
        <f t="shared" si="115"/>
        <v/>
      </c>
    </row>
    <row r="2478" spans="2:4" x14ac:dyDescent="0.2">
      <c r="B2478" s="188" t="str">
        <f t="shared" si="116"/>
        <v/>
      </c>
      <c r="C2478" s="188" t="str">
        <f t="shared" si="117"/>
        <v/>
      </c>
      <c r="D2478" s="194" t="str">
        <f t="shared" si="115"/>
        <v/>
      </c>
    </row>
    <row r="2479" spans="2:4" x14ac:dyDescent="0.2">
      <c r="B2479" s="188" t="str">
        <f t="shared" si="116"/>
        <v/>
      </c>
      <c r="C2479" s="188" t="str">
        <f t="shared" si="117"/>
        <v/>
      </c>
      <c r="D2479" s="194" t="str">
        <f t="shared" si="115"/>
        <v/>
      </c>
    </row>
    <row r="2480" spans="2:4" x14ac:dyDescent="0.2">
      <c r="B2480" s="188" t="str">
        <f t="shared" si="116"/>
        <v/>
      </c>
      <c r="C2480" s="188" t="str">
        <f t="shared" si="117"/>
        <v/>
      </c>
      <c r="D2480" s="194" t="str">
        <f t="shared" si="115"/>
        <v/>
      </c>
    </row>
    <row r="2481" spans="2:4" x14ac:dyDescent="0.2">
      <c r="B2481" s="188" t="str">
        <f t="shared" si="116"/>
        <v/>
      </c>
      <c r="C2481" s="188" t="str">
        <f t="shared" si="117"/>
        <v/>
      </c>
      <c r="D2481" s="194" t="str">
        <f t="shared" si="115"/>
        <v/>
      </c>
    </row>
    <row r="2482" spans="2:4" x14ac:dyDescent="0.2">
      <c r="B2482" s="188" t="str">
        <f t="shared" si="116"/>
        <v/>
      </c>
      <c r="C2482" s="188" t="str">
        <f t="shared" si="117"/>
        <v/>
      </c>
      <c r="D2482" s="194" t="str">
        <f t="shared" si="115"/>
        <v/>
      </c>
    </row>
    <row r="2483" spans="2:4" x14ac:dyDescent="0.2">
      <c r="B2483" s="188" t="str">
        <f t="shared" si="116"/>
        <v/>
      </c>
      <c r="C2483" s="188" t="str">
        <f t="shared" si="117"/>
        <v/>
      </c>
      <c r="D2483" s="194" t="str">
        <f t="shared" si="115"/>
        <v/>
      </c>
    </row>
    <row r="2484" spans="2:4" x14ac:dyDescent="0.2">
      <c r="B2484" s="188" t="str">
        <f t="shared" si="116"/>
        <v/>
      </c>
      <c r="C2484" s="188" t="str">
        <f t="shared" si="117"/>
        <v/>
      </c>
      <c r="D2484" s="194" t="str">
        <f t="shared" si="115"/>
        <v/>
      </c>
    </row>
    <row r="2485" spans="2:4" x14ac:dyDescent="0.2">
      <c r="B2485" s="188" t="str">
        <f t="shared" si="116"/>
        <v/>
      </c>
      <c r="C2485" s="188" t="str">
        <f t="shared" si="117"/>
        <v/>
      </c>
      <c r="D2485" s="194" t="str">
        <f t="shared" si="115"/>
        <v/>
      </c>
    </row>
    <row r="2486" spans="2:4" x14ac:dyDescent="0.2">
      <c r="B2486" s="188" t="str">
        <f t="shared" si="116"/>
        <v/>
      </c>
      <c r="C2486" s="188" t="str">
        <f t="shared" si="117"/>
        <v/>
      </c>
      <c r="D2486" s="194" t="str">
        <f t="shared" si="115"/>
        <v/>
      </c>
    </row>
    <row r="2487" spans="2:4" x14ac:dyDescent="0.2">
      <c r="B2487" s="188" t="str">
        <f t="shared" si="116"/>
        <v/>
      </c>
      <c r="C2487" s="188" t="str">
        <f t="shared" si="117"/>
        <v/>
      </c>
      <c r="D2487" s="194" t="str">
        <f t="shared" si="115"/>
        <v/>
      </c>
    </row>
    <row r="2488" spans="2:4" x14ac:dyDescent="0.2">
      <c r="B2488" s="188" t="str">
        <f t="shared" si="116"/>
        <v/>
      </c>
      <c r="C2488" s="188" t="str">
        <f t="shared" si="117"/>
        <v/>
      </c>
      <c r="D2488" s="194" t="str">
        <f t="shared" si="115"/>
        <v/>
      </c>
    </row>
    <row r="2489" spans="2:4" x14ac:dyDescent="0.2">
      <c r="B2489" s="188" t="str">
        <f t="shared" si="116"/>
        <v/>
      </c>
      <c r="C2489" s="188" t="str">
        <f t="shared" si="117"/>
        <v/>
      </c>
      <c r="D2489" s="194" t="str">
        <f t="shared" si="115"/>
        <v/>
      </c>
    </row>
    <row r="2490" spans="2:4" x14ac:dyDescent="0.2">
      <c r="B2490" s="188" t="str">
        <f t="shared" si="116"/>
        <v/>
      </c>
      <c r="C2490" s="188" t="str">
        <f t="shared" si="117"/>
        <v/>
      </c>
      <c r="D2490" s="194" t="str">
        <f t="shared" si="115"/>
        <v/>
      </c>
    </row>
    <row r="2491" spans="2:4" x14ac:dyDescent="0.2">
      <c r="B2491" s="188" t="str">
        <f t="shared" si="116"/>
        <v/>
      </c>
      <c r="C2491" s="188" t="str">
        <f t="shared" si="117"/>
        <v/>
      </c>
      <c r="D2491" s="194" t="str">
        <f t="shared" si="115"/>
        <v/>
      </c>
    </row>
    <row r="2492" spans="2:4" x14ac:dyDescent="0.2">
      <c r="B2492" s="188" t="str">
        <f t="shared" si="116"/>
        <v/>
      </c>
      <c r="C2492" s="188" t="str">
        <f t="shared" si="117"/>
        <v/>
      </c>
      <c r="D2492" s="194" t="str">
        <f t="shared" si="115"/>
        <v/>
      </c>
    </row>
    <row r="2493" spans="2:4" x14ac:dyDescent="0.2">
      <c r="B2493" s="188" t="str">
        <f t="shared" si="116"/>
        <v/>
      </c>
      <c r="C2493" s="188" t="str">
        <f t="shared" si="117"/>
        <v/>
      </c>
      <c r="D2493" s="194" t="str">
        <f t="shared" si="115"/>
        <v/>
      </c>
    </row>
    <row r="2494" spans="2:4" x14ac:dyDescent="0.2">
      <c r="B2494" s="188" t="str">
        <f t="shared" si="116"/>
        <v/>
      </c>
      <c r="C2494" s="188" t="str">
        <f t="shared" si="117"/>
        <v/>
      </c>
      <c r="D2494" s="194" t="str">
        <f t="shared" si="115"/>
        <v/>
      </c>
    </row>
    <row r="2495" spans="2:4" x14ac:dyDescent="0.2">
      <c r="B2495" s="188" t="str">
        <f t="shared" si="116"/>
        <v/>
      </c>
      <c r="C2495" s="188" t="str">
        <f t="shared" si="117"/>
        <v/>
      </c>
      <c r="D2495" s="194" t="str">
        <f t="shared" si="115"/>
        <v/>
      </c>
    </row>
    <row r="2496" spans="2:4" x14ac:dyDescent="0.2">
      <c r="B2496" s="188" t="str">
        <f t="shared" si="116"/>
        <v/>
      </c>
      <c r="C2496" s="188" t="str">
        <f t="shared" si="117"/>
        <v/>
      </c>
      <c r="D2496" s="194" t="str">
        <f t="shared" si="115"/>
        <v/>
      </c>
    </row>
    <row r="2497" spans="2:4" x14ac:dyDescent="0.2">
      <c r="B2497" s="188" t="str">
        <f t="shared" si="116"/>
        <v/>
      </c>
      <c r="C2497" s="188" t="str">
        <f t="shared" si="117"/>
        <v/>
      </c>
      <c r="D2497" s="194" t="str">
        <f t="shared" si="115"/>
        <v/>
      </c>
    </row>
    <row r="2498" spans="2:4" x14ac:dyDescent="0.2">
      <c r="B2498" s="188" t="str">
        <f t="shared" si="116"/>
        <v/>
      </c>
      <c r="C2498" s="188" t="str">
        <f t="shared" si="117"/>
        <v/>
      </c>
      <c r="D2498" s="194" t="str">
        <f t="shared" si="115"/>
        <v/>
      </c>
    </row>
    <row r="2499" spans="2:4" x14ac:dyDescent="0.2">
      <c r="B2499" s="188" t="str">
        <f t="shared" si="116"/>
        <v/>
      </c>
      <c r="C2499" s="188" t="str">
        <f t="shared" si="117"/>
        <v/>
      </c>
      <c r="D2499" s="194" t="str">
        <f t="shared" si="115"/>
        <v/>
      </c>
    </row>
    <row r="2500" spans="2:4" x14ac:dyDescent="0.2">
      <c r="B2500" s="188" t="str">
        <f t="shared" si="116"/>
        <v/>
      </c>
      <c r="C2500" s="188" t="str">
        <f t="shared" si="117"/>
        <v/>
      </c>
      <c r="D2500" s="194" t="str">
        <f t="shared" ref="D2500:D2563" si="118">IF(E2500="","",IF(MID(E2500,1,1)="A",MID(E2500,FIND(" ",E2500,1)+3,2),MID(E2500,FIND(" ",E2500,1)+8,2)))</f>
        <v/>
      </c>
    </row>
    <row r="2501" spans="2:4" x14ac:dyDescent="0.2">
      <c r="B2501" s="188" t="str">
        <f t="shared" si="116"/>
        <v/>
      </c>
      <c r="C2501" s="188" t="str">
        <f t="shared" si="117"/>
        <v/>
      </c>
      <c r="D2501" s="194" t="str">
        <f t="shared" si="118"/>
        <v/>
      </c>
    </row>
    <row r="2502" spans="2:4" x14ac:dyDescent="0.2">
      <c r="B2502" s="188" t="str">
        <f t="shared" ref="B2502:B2565" si="119">IF(E2502="","",IF(MID(E2502,1,5)="AAXX ","SYNOP",MID(E2502,1,5)))</f>
        <v/>
      </c>
      <c r="C2502" s="188" t="str">
        <f t="shared" ref="C2502:C2565" si="120">IF(E2502="","",IF(MID(E2502,1,1)="A",MID(E2502,FIND(" ",E2502,1),3),MID(E2502,FIND(" ",E2502,1)+5,3)))</f>
        <v/>
      </c>
      <c r="D2502" s="194" t="str">
        <f t="shared" si="118"/>
        <v/>
      </c>
    </row>
    <row r="2503" spans="2:4" x14ac:dyDescent="0.2">
      <c r="B2503" s="188" t="str">
        <f t="shared" si="119"/>
        <v/>
      </c>
      <c r="C2503" s="188" t="str">
        <f t="shared" si="120"/>
        <v/>
      </c>
      <c r="D2503" s="194" t="str">
        <f t="shared" si="118"/>
        <v/>
      </c>
    </row>
    <row r="2504" spans="2:4" x14ac:dyDescent="0.2">
      <c r="B2504" s="188" t="str">
        <f t="shared" si="119"/>
        <v/>
      </c>
      <c r="C2504" s="188" t="str">
        <f t="shared" si="120"/>
        <v/>
      </c>
      <c r="D2504" s="194" t="str">
        <f t="shared" si="118"/>
        <v/>
      </c>
    </row>
    <row r="2505" spans="2:4" x14ac:dyDescent="0.2">
      <c r="B2505" s="188" t="str">
        <f t="shared" si="119"/>
        <v/>
      </c>
      <c r="C2505" s="188" t="str">
        <f t="shared" si="120"/>
        <v/>
      </c>
      <c r="D2505" s="194" t="str">
        <f t="shared" si="118"/>
        <v/>
      </c>
    </row>
    <row r="2506" spans="2:4" x14ac:dyDescent="0.2">
      <c r="B2506" s="188" t="str">
        <f t="shared" si="119"/>
        <v/>
      </c>
      <c r="C2506" s="188" t="str">
        <f t="shared" si="120"/>
        <v/>
      </c>
      <c r="D2506" s="194" t="str">
        <f t="shared" si="118"/>
        <v/>
      </c>
    </row>
    <row r="2507" spans="2:4" x14ac:dyDescent="0.2">
      <c r="B2507" s="188" t="str">
        <f t="shared" si="119"/>
        <v/>
      </c>
      <c r="C2507" s="188" t="str">
        <f t="shared" si="120"/>
        <v/>
      </c>
      <c r="D2507" s="194" t="str">
        <f t="shared" si="118"/>
        <v/>
      </c>
    </row>
    <row r="2508" spans="2:4" x14ac:dyDescent="0.2">
      <c r="B2508" s="188" t="str">
        <f t="shared" si="119"/>
        <v/>
      </c>
      <c r="C2508" s="188" t="str">
        <f t="shared" si="120"/>
        <v/>
      </c>
      <c r="D2508" s="194" t="str">
        <f t="shared" si="118"/>
        <v/>
      </c>
    </row>
    <row r="2509" spans="2:4" x14ac:dyDescent="0.2">
      <c r="B2509" s="188" t="str">
        <f t="shared" si="119"/>
        <v/>
      </c>
      <c r="C2509" s="188" t="str">
        <f t="shared" si="120"/>
        <v/>
      </c>
      <c r="D2509" s="194" t="str">
        <f t="shared" si="118"/>
        <v/>
      </c>
    </row>
    <row r="2510" spans="2:4" x14ac:dyDescent="0.2">
      <c r="B2510" s="188" t="str">
        <f t="shared" si="119"/>
        <v/>
      </c>
      <c r="C2510" s="188" t="str">
        <f t="shared" si="120"/>
        <v/>
      </c>
      <c r="D2510" s="194" t="str">
        <f t="shared" si="118"/>
        <v/>
      </c>
    </row>
    <row r="2511" spans="2:4" x14ac:dyDescent="0.2">
      <c r="B2511" s="188" t="str">
        <f t="shared" si="119"/>
        <v/>
      </c>
      <c r="C2511" s="188" t="str">
        <f t="shared" si="120"/>
        <v/>
      </c>
      <c r="D2511" s="194" t="str">
        <f t="shared" si="118"/>
        <v/>
      </c>
    </row>
    <row r="2512" spans="2:4" x14ac:dyDescent="0.2">
      <c r="B2512" s="188" t="str">
        <f t="shared" si="119"/>
        <v/>
      </c>
      <c r="C2512" s="188" t="str">
        <f t="shared" si="120"/>
        <v/>
      </c>
      <c r="D2512" s="194" t="str">
        <f t="shared" si="118"/>
        <v/>
      </c>
    </row>
    <row r="2513" spans="2:4" x14ac:dyDescent="0.2">
      <c r="B2513" s="188" t="str">
        <f t="shared" si="119"/>
        <v/>
      </c>
      <c r="C2513" s="188" t="str">
        <f t="shared" si="120"/>
        <v/>
      </c>
      <c r="D2513" s="194" t="str">
        <f t="shared" si="118"/>
        <v/>
      </c>
    </row>
    <row r="2514" spans="2:4" x14ac:dyDescent="0.2">
      <c r="B2514" s="188" t="str">
        <f t="shared" si="119"/>
        <v/>
      </c>
      <c r="C2514" s="188" t="str">
        <f t="shared" si="120"/>
        <v/>
      </c>
      <c r="D2514" s="194" t="str">
        <f t="shared" si="118"/>
        <v/>
      </c>
    </row>
    <row r="2515" spans="2:4" x14ac:dyDescent="0.2">
      <c r="B2515" s="188" t="str">
        <f t="shared" si="119"/>
        <v/>
      </c>
      <c r="C2515" s="188" t="str">
        <f t="shared" si="120"/>
        <v/>
      </c>
      <c r="D2515" s="194" t="str">
        <f t="shared" si="118"/>
        <v/>
      </c>
    </row>
    <row r="2516" spans="2:4" x14ac:dyDescent="0.2">
      <c r="B2516" s="188" t="str">
        <f t="shared" si="119"/>
        <v/>
      </c>
      <c r="C2516" s="188" t="str">
        <f t="shared" si="120"/>
        <v/>
      </c>
      <c r="D2516" s="194" t="str">
        <f t="shared" si="118"/>
        <v/>
      </c>
    </row>
    <row r="2517" spans="2:4" x14ac:dyDescent="0.2">
      <c r="B2517" s="188" t="str">
        <f t="shared" si="119"/>
        <v/>
      </c>
      <c r="C2517" s="188" t="str">
        <f t="shared" si="120"/>
        <v/>
      </c>
      <c r="D2517" s="194" t="str">
        <f t="shared" si="118"/>
        <v/>
      </c>
    </row>
    <row r="2518" spans="2:4" x14ac:dyDescent="0.2">
      <c r="B2518" s="188" t="str">
        <f t="shared" si="119"/>
        <v/>
      </c>
      <c r="C2518" s="188" t="str">
        <f t="shared" si="120"/>
        <v/>
      </c>
      <c r="D2518" s="194" t="str">
        <f t="shared" si="118"/>
        <v/>
      </c>
    </row>
    <row r="2519" spans="2:4" x14ac:dyDescent="0.2">
      <c r="B2519" s="188" t="str">
        <f t="shared" si="119"/>
        <v/>
      </c>
      <c r="C2519" s="188" t="str">
        <f t="shared" si="120"/>
        <v/>
      </c>
      <c r="D2519" s="194" t="str">
        <f t="shared" si="118"/>
        <v/>
      </c>
    </row>
    <row r="2520" spans="2:4" x14ac:dyDescent="0.2">
      <c r="B2520" s="188" t="str">
        <f t="shared" si="119"/>
        <v/>
      </c>
      <c r="C2520" s="188" t="str">
        <f t="shared" si="120"/>
        <v/>
      </c>
      <c r="D2520" s="194" t="str">
        <f t="shared" si="118"/>
        <v/>
      </c>
    </row>
    <row r="2521" spans="2:4" x14ac:dyDescent="0.2">
      <c r="B2521" s="188" t="str">
        <f t="shared" si="119"/>
        <v/>
      </c>
      <c r="C2521" s="188" t="str">
        <f t="shared" si="120"/>
        <v/>
      </c>
      <c r="D2521" s="194" t="str">
        <f t="shared" si="118"/>
        <v/>
      </c>
    </row>
    <row r="2522" spans="2:4" x14ac:dyDescent="0.2">
      <c r="B2522" s="188" t="str">
        <f t="shared" si="119"/>
        <v/>
      </c>
      <c r="C2522" s="188" t="str">
        <f t="shared" si="120"/>
        <v/>
      </c>
      <c r="D2522" s="194" t="str">
        <f t="shared" si="118"/>
        <v/>
      </c>
    </row>
    <row r="2523" spans="2:4" x14ac:dyDescent="0.2">
      <c r="B2523" s="188" t="str">
        <f t="shared" si="119"/>
        <v/>
      </c>
      <c r="C2523" s="188" t="str">
        <f t="shared" si="120"/>
        <v/>
      </c>
      <c r="D2523" s="194" t="str">
        <f t="shared" si="118"/>
        <v/>
      </c>
    </row>
    <row r="2524" spans="2:4" x14ac:dyDescent="0.2">
      <c r="B2524" s="188" t="str">
        <f t="shared" si="119"/>
        <v/>
      </c>
      <c r="C2524" s="188" t="str">
        <f t="shared" si="120"/>
        <v/>
      </c>
      <c r="D2524" s="194" t="str">
        <f t="shared" si="118"/>
        <v/>
      </c>
    </row>
    <row r="2525" spans="2:4" x14ac:dyDescent="0.2">
      <c r="B2525" s="188" t="str">
        <f t="shared" si="119"/>
        <v/>
      </c>
      <c r="C2525" s="188" t="str">
        <f t="shared" si="120"/>
        <v/>
      </c>
      <c r="D2525" s="194" t="str">
        <f t="shared" si="118"/>
        <v/>
      </c>
    </row>
    <row r="2526" spans="2:4" x14ac:dyDescent="0.2">
      <c r="B2526" s="188" t="str">
        <f t="shared" si="119"/>
        <v/>
      </c>
      <c r="C2526" s="188" t="str">
        <f t="shared" si="120"/>
        <v/>
      </c>
      <c r="D2526" s="194" t="str">
        <f t="shared" si="118"/>
        <v/>
      </c>
    </row>
    <row r="2527" spans="2:4" x14ac:dyDescent="0.2">
      <c r="B2527" s="188" t="str">
        <f t="shared" si="119"/>
        <v/>
      </c>
      <c r="C2527" s="188" t="str">
        <f t="shared" si="120"/>
        <v/>
      </c>
      <c r="D2527" s="194" t="str">
        <f t="shared" si="118"/>
        <v/>
      </c>
    </row>
    <row r="2528" spans="2:4" x14ac:dyDescent="0.2">
      <c r="B2528" s="188" t="str">
        <f t="shared" si="119"/>
        <v/>
      </c>
      <c r="C2528" s="188" t="str">
        <f t="shared" si="120"/>
        <v/>
      </c>
      <c r="D2528" s="194" t="str">
        <f t="shared" si="118"/>
        <v/>
      </c>
    </row>
    <row r="2529" spans="2:4" x14ac:dyDescent="0.2">
      <c r="B2529" s="188" t="str">
        <f t="shared" si="119"/>
        <v/>
      </c>
      <c r="C2529" s="188" t="str">
        <f t="shared" si="120"/>
        <v/>
      </c>
      <c r="D2529" s="194" t="str">
        <f t="shared" si="118"/>
        <v/>
      </c>
    </row>
    <row r="2530" spans="2:4" x14ac:dyDescent="0.2">
      <c r="B2530" s="188" t="str">
        <f t="shared" si="119"/>
        <v/>
      </c>
      <c r="C2530" s="188" t="str">
        <f t="shared" si="120"/>
        <v/>
      </c>
      <c r="D2530" s="194" t="str">
        <f t="shared" si="118"/>
        <v/>
      </c>
    </row>
    <row r="2531" spans="2:4" x14ac:dyDescent="0.2">
      <c r="B2531" s="188" t="str">
        <f t="shared" si="119"/>
        <v/>
      </c>
      <c r="C2531" s="188" t="str">
        <f t="shared" si="120"/>
        <v/>
      </c>
      <c r="D2531" s="194" t="str">
        <f t="shared" si="118"/>
        <v/>
      </c>
    </row>
    <row r="2532" spans="2:4" x14ac:dyDescent="0.2">
      <c r="B2532" s="188" t="str">
        <f t="shared" si="119"/>
        <v/>
      </c>
      <c r="C2532" s="188" t="str">
        <f t="shared" si="120"/>
        <v/>
      </c>
      <c r="D2532" s="194" t="str">
        <f t="shared" si="118"/>
        <v/>
      </c>
    </row>
    <row r="2533" spans="2:4" x14ac:dyDescent="0.2">
      <c r="B2533" s="188" t="str">
        <f t="shared" si="119"/>
        <v/>
      </c>
      <c r="C2533" s="188" t="str">
        <f t="shared" si="120"/>
        <v/>
      </c>
      <c r="D2533" s="194" t="str">
        <f t="shared" si="118"/>
        <v/>
      </c>
    </row>
    <row r="2534" spans="2:4" x14ac:dyDescent="0.2">
      <c r="B2534" s="188" t="str">
        <f t="shared" si="119"/>
        <v/>
      </c>
      <c r="C2534" s="188" t="str">
        <f t="shared" si="120"/>
        <v/>
      </c>
      <c r="D2534" s="194" t="str">
        <f t="shared" si="118"/>
        <v/>
      </c>
    </row>
    <row r="2535" spans="2:4" x14ac:dyDescent="0.2">
      <c r="B2535" s="188" t="str">
        <f t="shared" si="119"/>
        <v/>
      </c>
      <c r="C2535" s="188" t="str">
        <f t="shared" si="120"/>
        <v/>
      </c>
      <c r="D2535" s="194" t="str">
        <f t="shared" si="118"/>
        <v/>
      </c>
    </row>
    <row r="2536" spans="2:4" x14ac:dyDescent="0.2">
      <c r="B2536" s="188" t="str">
        <f t="shared" si="119"/>
        <v/>
      </c>
      <c r="C2536" s="188" t="str">
        <f t="shared" si="120"/>
        <v/>
      </c>
      <c r="D2536" s="194" t="str">
        <f t="shared" si="118"/>
        <v/>
      </c>
    </row>
    <row r="2537" spans="2:4" x14ac:dyDescent="0.2">
      <c r="B2537" s="188" t="str">
        <f t="shared" si="119"/>
        <v/>
      </c>
      <c r="C2537" s="188" t="str">
        <f t="shared" si="120"/>
        <v/>
      </c>
      <c r="D2537" s="194" t="str">
        <f t="shared" si="118"/>
        <v/>
      </c>
    </row>
    <row r="2538" spans="2:4" x14ac:dyDescent="0.2">
      <c r="B2538" s="188" t="str">
        <f t="shared" si="119"/>
        <v/>
      </c>
      <c r="C2538" s="188" t="str">
        <f t="shared" si="120"/>
        <v/>
      </c>
      <c r="D2538" s="194" t="str">
        <f t="shared" si="118"/>
        <v/>
      </c>
    </row>
    <row r="2539" spans="2:4" x14ac:dyDescent="0.2">
      <c r="B2539" s="188" t="str">
        <f t="shared" si="119"/>
        <v/>
      </c>
      <c r="C2539" s="188" t="str">
        <f t="shared" si="120"/>
        <v/>
      </c>
      <c r="D2539" s="194" t="str">
        <f t="shared" si="118"/>
        <v/>
      </c>
    </row>
    <row r="2540" spans="2:4" x14ac:dyDescent="0.2">
      <c r="B2540" s="188" t="str">
        <f t="shared" si="119"/>
        <v/>
      </c>
      <c r="C2540" s="188" t="str">
        <f t="shared" si="120"/>
        <v/>
      </c>
      <c r="D2540" s="194" t="str">
        <f t="shared" si="118"/>
        <v/>
      </c>
    </row>
    <row r="2541" spans="2:4" x14ac:dyDescent="0.2">
      <c r="B2541" s="188" t="str">
        <f t="shared" si="119"/>
        <v/>
      </c>
      <c r="C2541" s="188" t="str">
        <f t="shared" si="120"/>
        <v/>
      </c>
      <c r="D2541" s="194" t="str">
        <f t="shared" si="118"/>
        <v/>
      </c>
    </row>
    <row r="2542" spans="2:4" x14ac:dyDescent="0.2">
      <c r="B2542" s="188" t="str">
        <f t="shared" si="119"/>
        <v/>
      </c>
      <c r="C2542" s="188" t="str">
        <f t="shared" si="120"/>
        <v/>
      </c>
      <c r="D2542" s="194" t="str">
        <f t="shared" si="118"/>
        <v/>
      </c>
    </row>
    <row r="2543" spans="2:4" x14ac:dyDescent="0.2">
      <c r="B2543" s="188" t="str">
        <f t="shared" si="119"/>
        <v/>
      </c>
      <c r="C2543" s="188" t="str">
        <f t="shared" si="120"/>
        <v/>
      </c>
      <c r="D2543" s="194" t="str">
        <f t="shared" si="118"/>
        <v/>
      </c>
    </row>
    <row r="2544" spans="2:4" x14ac:dyDescent="0.2">
      <c r="B2544" s="188" t="str">
        <f t="shared" si="119"/>
        <v/>
      </c>
      <c r="C2544" s="188" t="str">
        <f t="shared" si="120"/>
        <v/>
      </c>
      <c r="D2544" s="194" t="str">
        <f t="shared" si="118"/>
        <v/>
      </c>
    </row>
    <row r="2545" spans="2:4" x14ac:dyDescent="0.2">
      <c r="B2545" s="188" t="str">
        <f t="shared" si="119"/>
        <v/>
      </c>
      <c r="C2545" s="188" t="str">
        <f t="shared" si="120"/>
        <v/>
      </c>
      <c r="D2545" s="194" t="str">
        <f t="shared" si="118"/>
        <v/>
      </c>
    </row>
    <row r="2546" spans="2:4" x14ac:dyDescent="0.2">
      <c r="B2546" s="188" t="str">
        <f t="shared" si="119"/>
        <v/>
      </c>
      <c r="C2546" s="188" t="str">
        <f t="shared" si="120"/>
        <v/>
      </c>
      <c r="D2546" s="194" t="str">
        <f t="shared" si="118"/>
        <v/>
      </c>
    </row>
    <row r="2547" spans="2:4" x14ac:dyDescent="0.2">
      <c r="B2547" s="188" t="str">
        <f t="shared" si="119"/>
        <v/>
      </c>
      <c r="C2547" s="188" t="str">
        <f t="shared" si="120"/>
        <v/>
      </c>
      <c r="D2547" s="194" t="str">
        <f t="shared" si="118"/>
        <v/>
      </c>
    </row>
    <row r="2548" spans="2:4" x14ac:dyDescent="0.2">
      <c r="B2548" s="188" t="str">
        <f t="shared" si="119"/>
        <v/>
      </c>
      <c r="C2548" s="188" t="str">
        <f t="shared" si="120"/>
        <v/>
      </c>
      <c r="D2548" s="194" t="str">
        <f t="shared" si="118"/>
        <v/>
      </c>
    </row>
    <row r="2549" spans="2:4" x14ac:dyDescent="0.2">
      <c r="B2549" s="188" t="str">
        <f t="shared" si="119"/>
        <v/>
      </c>
      <c r="C2549" s="188" t="str">
        <f t="shared" si="120"/>
        <v/>
      </c>
      <c r="D2549" s="194" t="str">
        <f t="shared" si="118"/>
        <v/>
      </c>
    </row>
    <row r="2550" spans="2:4" x14ac:dyDescent="0.2">
      <c r="B2550" s="188" t="str">
        <f t="shared" si="119"/>
        <v/>
      </c>
      <c r="C2550" s="188" t="str">
        <f t="shared" si="120"/>
        <v/>
      </c>
      <c r="D2550" s="194" t="str">
        <f t="shared" si="118"/>
        <v/>
      </c>
    </row>
    <row r="2551" spans="2:4" x14ac:dyDescent="0.2">
      <c r="B2551" s="188" t="str">
        <f t="shared" si="119"/>
        <v/>
      </c>
      <c r="C2551" s="188" t="str">
        <f t="shared" si="120"/>
        <v/>
      </c>
      <c r="D2551" s="194" t="str">
        <f t="shared" si="118"/>
        <v/>
      </c>
    </row>
    <row r="2552" spans="2:4" x14ac:dyDescent="0.2">
      <c r="B2552" s="188" t="str">
        <f t="shared" si="119"/>
        <v/>
      </c>
      <c r="C2552" s="188" t="str">
        <f t="shared" si="120"/>
        <v/>
      </c>
      <c r="D2552" s="194" t="str">
        <f t="shared" si="118"/>
        <v/>
      </c>
    </row>
    <row r="2553" spans="2:4" x14ac:dyDescent="0.2">
      <c r="B2553" s="188" t="str">
        <f t="shared" si="119"/>
        <v/>
      </c>
      <c r="C2553" s="188" t="str">
        <f t="shared" si="120"/>
        <v/>
      </c>
      <c r="D2553" s="194" t="str">
        <f t="shared" si="118"/>
        <v/>
      </c>
    </row>
    <row r="2554" spans="2:4" x14ac:dyDescent="0.2">
      <c r="B2554" s="188" t="str">
        <f t="shared" si="119"/>
        <v/>
      </c>
      <c r="C2554" s="188" t="str">
        <f t="shared" si="120"/>
        <v/>
      </c>
      <c r="D2554" s="194" t="str">
        <f t="shared" si="118"/>
        <v/>
      </c>
    </row>
    <row r="2555" spans="2:4" x14ac:dyDescent="0.2">
      <c r="B2555" s="188" t="str">
        <f t="shared" si="119"/>
        <v/>
      </c>
      <c r="C2555" s="188" t="str">
        <f t="shared" si="120"/>
        <v/>
      </c>
      <c r="D2555" s="194" t="str">
        <f t="shared" si="118"/>
        <v/>
      </c>
    </row>
    <row r="2556" spans="2:4" x14ac:dyDescent="0.2">
      <c r="B2556" s="188" t="str">
        <f t="shared" si="119"/>
        <v/>
      </c>
      <c r="C2556" s="188" t="str">
        <f t="shared" si="120"/>
        <v/>
      </c>
      <c r="D2556" s="194" t="str">
        <f t="shared" si="118"/>
        <v/>
      </c>
    </row>
    <row r="2557" spans="2:4" x14ac:dyDescent="0.2">
      <c r="B2557" s="188" t="str">
        <f t="shared" si="119"/>
        <v/>
      </c>
      <c r="C2557" s="188" t="str">
        <f t="shared" si="120"/>
        <v/>
      </c>
      <c r="D2557" s="194" t="str">
        <f t="shared" si="118"/>
        <v/>
      </c>
    </row>
    <row r="2558" spans="2:4" x14ac:dyDescent="0.2">
      <c r="B2558" s="188" t="str">
        <f t="shared" si="119"/>
        <v/>
      </c>
      <c r="C2558" s="188" t="str">
        <f t="shared" si="120"/>
        <v/>
      </c>
      <c r="D2558" s="194" t="str">
        <f t="shared" si="118"/>
        <v/>
      </c>
    </row>
    <row r="2559" spans="2:4" x14ac:dyDescent="0.2">
      <c r="B2559" s="188" t="str">
        <f t="shared" si="119"/>
        <v/>
      </c>
      <c r="C2559" s="188" t="str">
        <f t="shared" si="120"/>
        <v/>
      </c>
      <c r="D2559" s="194" t="str">
        <f t="shared" si="118"/>
        <v/>
      </c>
    </row>
    <row r="2560" spans="2:4" x14ac:dyDescent="0.2">
      <c r="B2560" s="188" t="str">
        <f t="shared" si="119"/>
        <v/>
      </c>
      <c r="C2560" s="188" t="str">
        <f t="shared" si="120"/>
        <v/>
      </c>
      <c r="D2560" s="194" t="str">
        <f t="shared" si="118"/>
        <v/>
      </c>
    </row>
    <row r="2561" spans="2:4" x14ac:dyDescent="0.2">
      <c r="B2561" s="188" t="str">
        <f t="shared" si="119"/>
        <v/>
      </c>
      <c r="C2561" s="188" t="str">
        <f t="shared" si="120"/>
        <v/>
      </c>
      <c r="D2561" s="194" t="str">
        <f t="shared" si="118"/>
        <v/>
      </c>
    </row>
    <row r="2562" spans="2:4" x14ac:dyDescent="0.2">
      <c r="B2562" s="188" t="str">
        <f t="shared" si="119"/>
        <v/>
      </c>
      <c r="C2562" s="188" t="str">
        <f t="shared" si="120"/>
        <v/>
      </c>
      <c r="D2562" s="194" t="str">
        <f t="shared" si="118"/>
        <v/>
      </c>
    </row>
    <row r="2563" spans="2:4" x14ac:dyDescent="0.2">
      <c r="B2563" s="188" t="str">
        <f t="shared" si="119"/>
        <v/>
      </c>
      <c r="C2563" s="188" t="str">
        <f t="shared" si="120"/>
        <v/>
      </c>
      <c r="D2563" s="194" t="str">
        <f t="shared" si="118"/>
        <v/>
      </c>
    </row>
    <row r="2564" spans="2:4" x14ac:dyDescent="0.2">
      <c r="B2564" s="188" t="str">
        <f t="shared" si="119"/>
        <v/>
      </c>
      <c r="C2564" s="188" t="str">
        <f t="shared" si="120"/>
        <v/>
      </c>
      <c r="D2564" s="194" t="str">
        <f t="shared" ref="D2564:D2627" si="121">IF(E2564="","",IF(MID(E2564,1,1)="A",MID(E2564,FIND(" ",E2564,1)+3,2),MID(E2564,FIND(" ",E2564,1)+8,2)))</f>
        <v/>
      </c>
    </row>
    <row r="2565" spans="2:4" x14ac:dyDescent="0.2">
      <c r="B2565" s="188" t="str">
        <f t="shared" si="119"/>
        <v/>
      </c>
      <c r="C2565" s="188" t="str">
        <f t="shared" si="120"/>
        <v/>
      </c>
      <c r="D2565" s="194" t="str">
        <f t="shared" si="121"/>
        <v/>
      </c>
    </row>
    <row r="2566" spans="2:4" x14ac:dyDescent="0.2">
      <c r="B2566" s="188" t="str">
        <f t="shared" ref="B2566:B2629" si="122">IF(E2566="","",IF(MID(E2566,1,5)="AAXX ","SYNOP",MID(E2566,1,5)))</f>
        <v/>
      </c>
      <c r="C2566" s="188" t="str">
        <f t="shared" ref="C2566:C2629" si="123">IF(E2566="","",IF(MID(E2566,1,1)="A",MID(E2566,FIND(" ",E2566,1),3),MID(E2566,FIND(" ",E2566,1)+5,3)))</f>
        <v/>
      </c>
      <c r="D2566" s="194" t="str">
        <f t="shared" si="121"/>
        <v/>
      </c>
    </row>
    <row r="2567" spans="2:4" x14ac:dyDescent="0.2">
      <c r="B2567" s="188" t="str">
        <f t="shared" si="122"/>
        <v/>
      </c>
      <c r="C2567" s="188" t="str">
        <f t="shared" si="123"/>
        <v/>
      </c>
      <c r="D2567" s="194" t="str">
        <f t="shared" si="121"/>
        <v/>
      </c>
    </row>
    <row r="2568" spans="2:4" x14ac:dyDescent="0.2">
      <c r="B2568" s="188" t="str">
        <f t="shared" si="122"/>
        <v/>
      </c>
      <c r="C2568" s="188" t="str">
        <f t="shared" si="123"/>
        <v/>
      </c>
      <c r="D2568" s="194" t="str">
        <f t="shared" si="121"/>
        <v/>
      </c>
    </row>
    <row r="2569" spans="2:4" x14ac:dyDescent="0.2">
      <c r="B2569" s="188" t="str">
        <f t="shared" si="122"/>
        <v/>
      </c>
      <c r="C2569" s="188" t="str">
        <f t="shared" si="123"/>
        <v/>
      </c>
      <c r="D2569" s="194" t="str">
        <f t="shared" si="121"/>
        <v/>
      </c>
    </row>
    <row r="2570" spans="2:4" x14ac:dyDescent="0.2">
      <c r="B2570" s="188" t="str">
        <f t="shared" si="122"/>
        <v/>
      </c>
      <c r="C2570" s="188" t="str">
        <f t="shared" si="123"/>
        <v/>
      </c>
      <c r="D2570" s="194" t="str">
        <f t="shared" si="121"/>
        <v/>
      </c>
    </row>
    <row r="2571" spans="2:4" x14ac:dyDescent="0.2">
      <c r="B2571" s="188" t="str">
        <f t="shared" si="122"/>
        <v/>
      </c>
      <c r="C2571" s="188" t="str">
        <f t="shared" si="123"/>
        <v/>
      </c>
      <c r="D2571" s="194" t="str">
        <f t="shared" si="121"/>
        <v/>
      </c>
    </row>
    <row r="2572" spans="2:4" x14ac:dyDescent="0.2">
      <c r="B2572" s="188" t="str">
        <f t="shared" si="122"/>
        <v/>
      </c>
      <c r="C2572" s="188" t="str">
        <f t="shared" si="123"/>
        <v/>
      </c>
      <c r="D2572" s="194" t="str">
        <f t="shared" si="121"/>
        <v/>
      </c>
    </row>
    <row r="2573" spans="2:4" x14ac:dyDescent="0.2">
      <c r="B2573" s="188" t="str">
        <f t="shared" si="122"/>
        <v/>
      </c>
      <c r="C2573" s="188" t="str">
        <f t="shared" si="123"/>
        <v/>
      </c>
      <c r="D2573" s="194" t="str">
        <f t="shared" si="121"/>
        <v/>
      </c>
    </row>
    <row r="2574" spans="2:4" x14ac:dyDescent="0.2">
      <c r="B2574" s="188" t="str">
        <f t="shared" si="122"/>
        <v/>
      </c>
      <c r="C2574" s="188" t="str">
        <f t="shared" si="123"/>
        <v/>
      </c>
      <c r="D2574" s="194" t="str">
        <f t="shared" si="121"/>
        <v/>
      </c>
    </row>
    <row r="2575" spans="2:4" x14ac:dyDescent="0.2">
      <c r="B2575" s="188" t="str">
        <f t="shared" si="122"/>
        <v/>
      </c>
      <c r="C2575" s="188" t="str">
        <f t="shared" si="123"/>
        <v/>
      </c>
      <c r="D2575" s="194" t="str">
        <f t="shared" si="121"/>
        <v/>
      </c>
    </row>
    <row r="2576" spans="2:4" x14ac:dyDescent="0.2">
      <c r="B2576" s="188" t="str">
        <f t="shared" si="122"/>
        <v/>
      </c>
      <c r="C2576" s="188" t="str">
        <f t="shared" si="123"/>
        <v/>
      </c>
      <c r="D2576" s="194" t="str">
        <f t="shared" si="121"/>
        <v/>
      </c>
    </row>
    <row r="2577" spans="2:4" x14ac:dyDescent="0.2">
      <c r="B2577" s="188" t="str">
        <f t="shared" si="122"/>
        <v/>
      </c>
      <c r="C2577" s="188" t="str">
        <f t="shared" si="123"/>
        <v/>
      </c>
      <c r="D2577" s="194" t="str">
        <f t="shared" si="121"/>
        <v/>
      </c>
    </row>
    <row r="2578" spans="2:4" x14ac:dyDescent="0.2">
      <c r="B2578" s="188" t="str">
        <f t="shared" si="122"/>
        <v/>
      </c>
      <c r="C2578" s="188" t="str">
        <f t="shared" si="123"/>
        <v/>
      </c>
      <c r="D2578" s="194" t="str">
        <f t="shared" si="121"/>
        <v/>
      </c>
    </row>
    <row r="2579" spans="2:4" x14ac:dyDescent="0.2">
      <c r="B2579" s="188" t="str">
        <f t="shared" si="122"/>
        <v/>
      </c>
      <c r="C2579" s="188" t="str">
        <f t="shared" si="123"/>
        <v/>
      </c>
      <c r="D2579" s="194" t="str">
        <f t="shared" si="121"/>
        <v/>
      </c>
    </row>
    <row r="2580" spans="2:4" x14ac:dyDescent="0.2">
      <c r="B2580" s="188" t="str">
        <f t="shared" si="122"/>
        <v/>
      </c>
      <c r="C2580" s="188" t="str">
        <f t="shared" si="123"/>
        <v/>
      </c>
      <c r="D2580" s="194" t="str">
        <f t="shared" si="121"/>
        <v/>
      </c>
    </row>
    <row r="2581" spans="2:4" x14ac:dyDescent="0.2">
      <c r="B2581" s="188" t="str">
        <f t="shared" si="122"/>
        <v/>
      </c>
      <c r="C2581" s="188" t="str">
        <f t="shared" si="123"/>
        <v/>
      </c>
      <c r="D2581" s="194" t="str">
        <f t="shared" si="121"/>
        <v/>
      </c>
    </row>
    <row r="2582" spans="2:4" x14ac:dyDescent="0.2">
      <c r="B2582" s="188" t="str">
        <f t="shared" si="122"/>
        <v/>
      </c>
      <c r="C2582" s="188" t="str">
        <f t="shared" si="123"/>
        <v/>
      </c>
      <c r="D2582" s="194" t="str">
        <f t="shared" si="121"/>
        <v/>
      </c>
    </row>
    <row r="2583" spans="2:4" x14ac:dyDescent="0.2">
      <c r="B2583" s="188" t="str">
        <f t="shared" si="122"/>
        <v/>
      </c>
      <c r="C2583" s="188" t="str">
        <f t="shared" si="123"/>
        <v/>
      </c>
      <c r="D2583" s="194" t="str">
        <f t="shared" si="121"/>
        <v/>
      </c>
    </row>
    <row r="2584" spans="2:4" x14ac:dyDescent="0.2">
      <c r="B2584" s="188" t="str">
        <f t="shared" si="122"/>
        <v/>
      </c>
      <c r="C2584" s="188" t="str">
        <f t="shared" si="123"/>
        <v/>
      </c>
      <c r="D2584" s="194" t="str">
        <f t="shared" si="121"/>
        <v/>
      </c>
    </row>
    <row r="2585" spans="2:4" x14ac:dyDescent="0.2">
      <c r="B2585" s="188" t="str">
        <f t="shared" si="122"/>
        <v/>
      </c>
      <c r="C2585" s="188" t="str">
        <f t="shared" si="123"/>
        <v/>
      </c>
      <c r="D2585" s="194" t="str">
        <f t="shared" si="121"/>
        <v/>
      </c>
    </row>
    <row r="2586" spans="2:4" x14ac:dyDescent="0.2">
      <c r="B2586" s="188" t="str">
        <f t="shared" si="122"/>
        <v/>
      </c>
      <c r="C2586" s="188" t="str">
        <f t="shared" si="123"/>
        <v/>
      </c>
      <c r="D2586" s="194" t="str">
        <f t="shared" si="121"/>
        <v/>
      </c>
    </row>
    <row r="2587" spans="2:4" x14ac:dyDescent="0.2">
      <c r="B2587" s="188" t="str">
        <f t="shared" si="122"/>
        <v/>
      </c>
      <c r="C2587" s="188" t="str">
        <f t="shared" si="123"/>
        <v/>
      </c>
      <c r="D2587" s="194" t="str">
        <f t="shared" si="121"/>
        <v/>
      </c>
    </row>
    <row r="2588" spans="2:4" x14ac:dyDescent="0.2">
      <c r="B2588" s="188" t="str">
        <f t="shared" si="122"/>
        <v/>
      </c>
      <c r="C2588" s="188" t="str">
        <f t="shared" si="123"/>
        <v/>
      </c>
      <c r="D2588" s="194" t="str">
        <f t="shared" si="121"/>
        <v/>
      </c>
    </row>
    <row r="2589" spans="2:4" x14ac:dyDescent="0.2">
      <c r="B2589" s="188" t="str">
        <f t="shared" si="122"/>
        <v/>
      </c>
      <c r="C2589" s="188" t="str">
        <f t="shared" si="123"/>
        <v/>
      </c>
      <c r="D2589" s="194" t="str">
        <f t="shared" si="121"/>
        <v/>
      </c>
    </row>
    <row r="2590" spans="2:4" x14ac:dyDescent="0.2">
      <c r="B2590" s="188" t="str">
        <f t="shared" si="122"/>
        <v/>
      </c>
      <c r="C2590" s="188" t="str">
        <f t="shared" si="123"/>
        <v/>
      </c>
      <c r="D2590" s="194" t="str">
        <f t="shared" si="121"/>
        <v/>
      </c>
    </row>
    <row r="2591" spans="2:4" x14ac:dyDescent="0.2">
      <c r="B2591" s="188" t="str">
        <f t="shared" si="122"/>
        <v/>
      </c>
      <c r="C2591" s="188" t="str">
        <f t="shared" si="123"/>
        <v/>
      </c>
      <c r="D2591" s="194" t="str">
        <f t="shared" si="121"/>
        <v/>
      </c>
    </row>
    <row r="2592" spans="2:4" x14ac:dyDescent="0.2">
      <c r="B2592" s="188" t="str">
        <f t="shared" si="122"/>
        <v/>
      </c>
      <c r="C2592" s="188" t="str">
        <f t="shared" si="123"/>
        <v/>
      </c>
      <c r="D2592" s="194" t="str">
        <f t="shared" si="121"/>
        <v/>
      </c>
    </row>
    <row r="2593" spans="2:4" x14ac:dyDescent="0.2">
      <c r="B2593" s="188" t="str">
        <f t="shared" si="122"/>
        <v/>
      </c>
      <c r="C2593" s="188" t="str">
        <f t="shared" si="123"/>
        <v/>
      </c>
      <c r="D2593" s="194" t="str">
        <f t="shared" si="121"/>
        <v/>
      </c>
    </row>
    <row r="2594" spans="2:4" x14ac:dyDescent="0.2">
      <c r="B2594" s="188" t="str">
        <f t="shared" si="122"/>
        <v/>
      </c>
      <c r="C2594" s="188" t="str">
        <f t="shared" si="123"/>
        <v/>
      </c>
      <c r="D2594" s="194" t="str">
        <f t="shared" si="121"/>
        <v/>
      </c>
    </row>
    <row r="2595" spans="2:4" x14ac:dyDescent="0.2">
      <c r="B2595" s="188" t="str">
        <f t="shared" si="122"/>
        <v/>
      </c>
      <c r="C2595" s="188" t="str">
        <f t="shared" si="123"/>
        <v/>
      </c>
      <c r="D2595" s="194" t="str">
        <f t="shared" si="121"/>
        <v/>
      </c>
    </row>
    <row r="2596" spans="2:4" x14ac:dyDescent="0.2">
      <c r="B2596" s="188" t="str">
        <f t="shared" si="122"/>
        <v/>
      </c>
      <c r="C2596" s="188" t="str">
        <f t="shared" si="123"/>
        <v/>
      </c>
      <c r="D2596" s="194" t="str">
        <f t="shared" si="121"/>
        <v/>
      </c>
    </row>
    <row r="2597" spans="2:4" x14ac:dyDescent="0.2">
      <c r="B2597" s="188" t="str">
        <f t="shared" si="122"/>
        <v/>
      </c>
      <c r="C2597" s="188" t="str">
        <f t="shared" si="123"/>
        <v/>
      </c>
      <c r="D2597" s="194" t="str">
        <f t="shared" si="121"/>
        <v/>
      </c>
    </row>
    <row r="2598" spans="2:4" x14ac:dyDescent="0.2">
      <c r="B2598" s="188" t="str">
        <f t="shared" si="122"/>
        <v/>
      </c>
      <c r="C2598" s="188" t="str">
        <f t="shared" si="123"/>
        <v/>
      </c>
      <c r="D2598" s="194" t="str">
        <f t="shared" si="121"/>
        <v/>
      </c>
    </row>
    <row r="2599" spans="2:4" x14ac:dyDescent="0.2">
      <c r="B2599" s="188" t="str">
        <f t="shared" si="122"/>
        <v/>
      </c>
      <c r="C2599" s="188" t="str">
        <f t="shared" si="123"/>
        <v/>
      </c>
      <c r="D2599" s="194" t="str">
        <f t="shared" si="121"/>
        <v/>
      </c>
    </row>
    <row r="2600" spans="2:4" x14ac:dyDescent="0.2">
      <c r="B2600" s="188" t="str">
        <f t="shared" si="122"/>
        <v/>
      </c>
      <c r="C2600" s="188" t="str">
        <f t="shared" si="123"/>
        <v/>
      </c>
      <c r="D2600" s="194" t="str">
        <f t="shared" si="121"/>
        <v/>
      </c>
    </row>
    <row r="2601" spans="2:4" x14ac:dyDescent="0.2">
      <c r="B2601" s="188" t="str">
        <f t="shared" si="122"/>
        <v/>
      </c>
      <c r="C2601" s="188" t="str">
        <f t="shared" si="123"/>
        <v/>
      </c>
      <c r="D2601" s="194" t="str">
        <f t="shared" si="121"/>
        <v/>
      </c>
    </row>
    <row r="2602" spans="2:4" x14ac:dyDescent="0.2">
      <c r="B2602" s="188" t="str">
        <f t="shared" si="122"/>
        <v/>
      </c>
      <c r="C2602" s="188" t="str">
        <f t="shared" si="123"/>
        <v/>
      </c>
      <c r="D2602" s="194" t="str">
        <f t="shared" si="121"/>
        <v/>
      </c>
    </row>
    <row r="2603" spans="2:4" x14ac:dyDescent="0.2">
      <c r="B2603" s="188" t="str">
        <f t="shared" si="122"/>
        <v/>
      </c>
      <c r="C2603" s="188" t="str">
        <f t="shared" si="123"/>
        <v/>
      </c>
      <c r="D2603" s="194" t="str">
        <f t="shared" si="121"/>
        <v/>
      </c>
    </row>
    <row r="2604" spans="2:4" x14ac:dyDescent="0.2">
      <c r="B2604" s="188" t="str">
        <f t="shared" si="122"/>
        <v/>
      </c>
      <c r="C2604" s="188" t="str">
        <f t="shared" si="123"/>
        <v/>
      </c>
      <c r="D2604" s="194" t="str">
        <f t="shared" si="121"/>
        <v/>
      </c>
    </row>
    <row r="2605" spans="2:4" x14ac:dyDescent="0.2">
      <c r="B2605" s="188" t="str">
        <f t="shared" si="122"/>
        <v/>
      </c>
      <c r="C2605" s="188" t="str">
        <f t="shared" si="123"/>
        <v/>
      </c>
      <c r="D2605" s="194" t="str">
        <f t="shared" si="121"/>
        <v/>
      </c>
    </row>
    <row r="2606" spans="2:4" x14ac:dyDescent="0.2">
      <c r="B2606" s="188" t="str">
        <f t="shared" si="122"/>
        <v/>
      </c>
      <c r="C2606" s="188" t="str">
        <f t="shared" si="123"/>
        <v/>
      </c>
      <c r="D2606" s="194" t="str">
        <f t="shared" si="121"/>
        <v/>
      </c>
    </row>
    <row r="2607" spans="2:4" x14ac:dyDescent="0.2">
      <c r="B2607" s="188" t="str">
        <f t="shared" si="122"/>
        <v/>
      </c>
      <c r="C2607" s="188" t="str">
        <f t="shared" si="123"/>
        <v/>
      </c>
      <c r="D2607" s="194" t="str">
        <f t="shared" si="121"/>
        <v/>
      </c>
    </row>
    <row r="2608" spans="2:4" x14ac:dyDescent="0.2">
      <c r="B2608" s="188" t="str">
        <f t="shared" si="122"/>
        <v/>
      </c>
      <c r="C2608" s="188" t="str">
        <f t="shared" si="123"/>
        <v/>
      </c>
      <c r="D2608" s="194" t="str">
        <f t="shared" si="121"/>
        <v/>
      </c>
    </row>
    <row r="2609" spans="2:4" x14ac:dyDescent="0.2">
      <c r="B2609" s="188" t="str">
        <f t="shared" si="122"/>
        <v/>
      </c>
      <c r="C2609" s="188" t="str">
        <f t="shared" si="123"/>
        <v/>
      </c>
      <c r="D2609" s="194" t="str">
        <f t="shared" si="121"/>
        <v/>
      </c>
    </row>
    <row r="2610" spans="2:4" x14ac:dyDescent="0.2">
      <c r="B2610" s="188" t="str">
        <f t="shared" si="122"/>
        <v/>
      </c>
      <c r="C2610" s="188" t="str">
        <f t="shared" si="123"/>
        <v/>
      </c>
      <c r="D2610" s="194" t="str">
        <f t="shared" si="121"/>
        <v/>
      </c>
    </row>
    <row r="2611" spans="2:4" x14ac:dyDescent="0.2">
      <c r="B2611" s="188" t="str">
        <f t="shared" si="122"/>
        <v/>
      </c>
      <c r="C2611" s="188" t="str">
        <f t="shared" si="123"/>
        <v/>
      </c>
      <c r="D2611" s="194" t="str">
        <f t="shared" si="121"/>
        <v/>
      </c>
    </row>
    <row r="2612" spans="2:4" x14ac:dyDescent="0.2">
      <c r="B2612" s="188" t="str">
        <f t="shared" si="122"/>
        <v/>
      </c>
      <c r="C2612" s="188" t="str">
        <f t="shared" si="123"/>
        <v/>
      </c>
      <c r="D2612" s="194" t="str">
        <f t="shared" si="121"/>
        <v/>
      </c>
    </row>
    <row r="2613" spans="2:4" x14ac:dyDescent="0.2">
      <c r="B2613" s="188" t="str">
        <f t="shared" si="122"/>
        <v/>
      </c>
      <c r="C2613" s="188" t="str">
        <f t="shared" si="123"/>
        <v/>
      </c>
      <c r="D2613" s="194" t="str">
        <f t="shared" si="121"/>
        <v/>
      </c>
    </row>
    <row r="2614" spans="2:4" x14ac:dyDescent="0.2">
      <c r="B2614" s="188" t="str">
        <f t="shared" si="122"/>
        <v/>
      </c>
      <c r="C2614" s="188" t="str">
        <f t="shared" si="123"/>
        <v/>
      </c>
      <c r="D2614" s="194" t="str">
        <f t="shared" si="121"/>
        <v/>
      </c>
    </row>
    <row r="2615" spans="2:4" x14ac:dyDescent="0.2">
      <c r="B2615" s="188" t="str">
        <f t="shared" si="122"/>
        <v/>
      </c>
      <c r="C2615" s="188" t="str">
        <f t="shared" si="123"/>
        <v/>
      </c>
      <c r="D2615" s="194" t="str">
        <f t="shared" si="121"/>
        <v/>
      </c>
    </row>
    <row r="2616" spans="2:4" x14ac:dyDescent="0.2">
      <c r="B2616" s="188" t="str">
        <f t="shared" si="122"/>
        <v/>
      </c>
      <c r="C2616" s="188" t="str">
        <f t="shared" si="123"/>
        <v/>
      </c>
      <c r="D2616" s="194" t="str">
        <f t="shared" si="121"/>
        <v/>
      </c>
    </row>
    <row r="2617" spans="2:4" x14ac:dyDescent="0.2">
      <c r="B2617" s="188" t="str">
        <f t="shared" si="122"/>
        <v/>
      </c>
      <c r="C2617" s="188" t="str">
        <f t="shared" si="123"/>
        <v/>
      </c>
      <c r="D2617" s="194" t="str">
        <f t="shared" si="121"/>
        <v/>
      </c>
    </row>
    <row r="2618" spans="2:4" x14ac:dyDescent="0.2">
      <c r="B2618" s="188" t="str">
        <f t="shared" si="122"/>
        <v/>
      </c>
      <c r="C2618" s="188" t="str">
        <f t="shared" si="123"/>
        <v/>
      </c>
      <c r="D2618" s="194" t="str">
        <f t="shared" si="121"/>
        <v/>
      </c>
    </row>
    <row r="2619" spans="2:4" x14ac:dyDescent="0.2">
      <c r="B2619" s="188" t="str">
        <f t="shared" si="122"/>
        <v/>
      </c>
      <c r="C2619" s="188" t="str">
        <f t="shared" si="123"/>
        <v/>
      </c>
      <c r="D2619" s="194" t="str">
        <f t="shared" si="121"/>
        <v/>
      </c>
    </row>
    <row r="2620" spans="2:4" x14ac:dyDescent="0.2">
      <c r="B2620" s="188" t="str">
        <f t="shared" si="122"/>
        <v/>
      </c>
      <c r="C2620" s="188" t="str">
        <f t="shared" si="123"/>
        <v/>
      </c>
      <c r="D2620" s="194" t="str">
        <f t="shared" si="121"/>
        <v/>
      </c>
    </row>
    <row r="2621" spans="2:4" x14ac:dyDescent="0.2">
      <c r="B2621" s="188" t="str">
        <f t="shared" si="122"/>
        <v/>
      </c>
      <c r="C2621" s="188" t="str">
        <f t="shared" si="123"/>
        <v/>
      </c>
      <c r="D2621" s="194" t="str">
        <f t="shared" si="121"/>
        <v/>
      </c>
    </row>
    <row r="2622" spans="2:4" x14ac:dyDescent="0.2">
      <c r="B2622" s="188" t="str">
        <f t="shared" si="122"/>
        <v/>
      </c>
      <c r="C2622" s="188" t="str">
        <f t="shared" si="123"/>
        <v/>
      </c>
      <c r="D2622" s="194" t="str">
        <f t="shared" si="121"/>
        <v/>
      </c>
    </row>
    <row r="2623" spans="2:4" x14ac:dyDescent="0.2">
      <c r="B2623" s="188" t="str">
        <f t="shared" si="122"/>
        <v/>
      </c>
      <c r="C2623" s="188" t="str">
        <f t="shared" si="123"/>
        <v/>
      </c>
      <c r="D2623" s="194" t="str">
        <f t="shared" si="121"/>
        <v/>
      </c>
    </row>
    <row r="2624" spans="2:4" x14ac:dyDescent="0.2">
      <c r="B2624" s="188" t="str">
        <f t="shared" si="122"/>
        <v/>
      </c>
      <c r="C2624" s="188" t="str">
        <f t="shared" si="123"/>
        <v/>
      </c>
      <c r="D2624" s="194" t="str">
        <f t="shared" si="121"/>
        <v/>
      </c>
    </row>
    <row r="2625" spans="2:4" x14ac:dyDescent="0.2">
      <c r="B2625" s="188" t="str">
        <f t="shared" si="122"/>
        <v/>
      </c>
      <c r="C2625" s="188" t="str">
        <f t="shared" si="123"/>
        <v/>
      </c>
      <c r="D2625" s="194" t="str">
        <f t="shared" si="121"/>
        <v/>
      </c>
    </row>
    <row r="2626" spans="2:4" x14ac:dyDescent="0.2">
      <c r="B2626" s="188" t="str">
        <f t="shared" si="122"/>
        <v/>
      </c>
      <c r="C2626" s="188" t="str">
        <f t="shared" si="123"/>
        <v/>
      </c>
      <c r="D2626" s="194" t="str">
        <f t="shared" si="121"/>
        <v/>
      </c>
    </row>
    <row r="2627" spans="2:4" x14ac:dyDescent="0.2">
      <c r="B2627" s="188" t="str">
        <f t="shared" si="122"/>
        <v/>
      </c>
      <c r="C2627" s="188" t="str">
        <f t="shared" si="123"/>
        <v/>
      </c>
      <c r="D2627" s="194" t="str">
        <f t="shared" si="121"/>
        <v/>
      </c>
    </row>
    <row r="2628" spans="2:4" x14ac:dyDescent="0.2">
      <c r="B2628" s="188" t="str">
        <f t="shared" si="122"/>
        <v/>
      </c>
      <c r="C2628" s="188" t="str">
        <f t="shared" si="123"/>
        <v/>
      </c>
      <c r="D2628" s="194" t="str">
        <f t="shared" ref="D2628:D2649" si="124">IF(E2628="","",IF(MID(E2628,1,1)="A",MID(E2628,FIND(" ",E2628,1)+3,2),MID(E2628,FIND(" ",E2628,1)+8,2)))</f>
        <v/>
      </c>
    </row>
    <row r="2629" spans="2:4" x14ac:dyDescent="0.2">
      <c r="B2629" s="188" t="str">
        <f t="shared" si="122"/>
        <v/>
      </c>
      <c r="C2629" s="188" t="str">
        <f t="shared" si="123"/>
        <v/>
      </c>
      <c r="D2629" s="194" t="str">
        <f t="shared" si="124"/>
        <v/>
      </c>
    </row>
    <row r="2630" spans="2:4" x14ac:dyDescent="0.2">
      <c r="B2630" s="188" t="str">
        <f t="shared" ref="B2630:B2649" si="125">IF(E2630="","",IF(MID(E2630,1,5)="AAXX ","SYNOP",MID(E2630,1,5)))</f>
        <v/>
      </c>
      <c r="C2630" s="188" t="str">
        <f t="shared" ref="C2630:C2649" si="126">IF(E2630="","",IF(MID(E2630,1,1)="A",MID(E2630,FIND(" ",E2630,1),3),MID(E2630,FIND(" ",E2630,1)+5,3)))</f>
        <v/>
      </c>
      <c r="D2630" s="194" t="str">
        <f t="shared" si="124"/>
        <v/>
      </c>
    </row>
    <row r="2631" spans="2:4" x14ac:dyDescent="0.2">
      <c r="B2631" s="188" t="str">
        <f t="shared" si="125"/>
        <v/>
      </c>
      <c r="C2631" s="188" t="str">
        <f t="shared" si="126"/>
        <v/>
      </c>
      <c r="D2631" s="194" t="str">
        <f t="shared" si="124"/>
        <v/>
      </c>
    </row>
    <row r="2632" spans="2:4" x14ac:dyDescent="0.2">
      <c r="B2632" s="188" t="str">
        <f t="shared" si="125"/>
        <v/>
      </c>
      <c r="C2632" s="188" t="str">
        <f t="shared" si="126"/>
        <v/>
      </c>
      <c r="D2632" s="194" t="str">
        <f t="shared" si="124"/>
        <v/>
      </c>
    </row>
    <row r="2633" spans="2:4" x14ac:dyDescent="0.2">
      <c r="B2633" s="188" t="str">
        <f t="shared" si="125"/>
        <v/>
      </c>
      <c r="C2633" s="188" t="str">
        <f t="shared" si="126"/>
        <v/>
      </c>
      <c r="D2633" s="194" t="str">
        <f t="shared" si="124"/>
        <v/>
      </c>
    </row>
    <row r="2634" spans="2:4" x14ac:dyDescent="0.2">
      <c r="B2634" s="188" t="str">
        <f t="shared" si="125"/>
        <v/>
      </c>
      <c r="C2634" s="188" t="str">
        <f t="shared" si="126"/>
        <v/>
      </c>
      <c r="D2634" s="194" t="str">
        <f t="shared" si="124"/>
        <v/>
      </c>
    </row>
    <row r="2635" spans="2:4" x14ac:dyDescent="0.2">
      <c r="B2635" s="188" t="str">
        <f t="shared" si="125"/>
        <v/>
      </c>
      <c r="C2635" s="188" t="str">
        <f t="shared" si="126"/>
        <v/>
      </c>
      <c r="D2635" s="194" t="str">
        <f t="shared" si="124"/>
        <v/>
      </c>
    </row>
    <row r="2636" spans="2:4" x14ac:dyDescent="0.2">
      <c r="B2636" s="188" t="str">
        <f t="shared" si="125"/>
        <v/>
      </c>
      <c r="C2636" s="188" t="str">
        <f t="shared" si="126"/>
        <v/>
      </c>
      <c r="D2636" s="194" t="str">
        <f t="shared" si="124"/>
        <v/>
      </c>
    </row>
    <row r="2637" spans="2:4" x14ac:dyDescent="0.2">
      <c r="B2637" s="188" t="str">
        <f t="shared" si="125"/>
        <v/>
      </c>
      <c r="C2637" s="188" t="str">
        <f t="shared" si="126"/>
        <v/>
      </c>
      <c r="D2637" s="194" t="str">
        <f t="shared" si="124"/>
        <v/>
      </c>
    </row>
    <row r="2638" spans="2:4" x14ac:dyDescent="0.2">
      <c r="B2638" s="188" t="str">
        <f t="shared" si="125"/>
        <v/>
      </c>
      <c r="C2638" s="188" t="str">
        <f t="shared" si="126"/>
        <v/>
      </c>
      <c r="D2638" s="194" t="str">
        <f t="shared" si="124"/>
        <v/>
      </c>
    </row>
    <row r="2639" spans="2:4" x14ac:dyDescent="0.2">
      <c r="B2639" s="188" t="str">
        <f t="shared" si="125"/>
        <v/>
      </c>
      <c r="C2639" s="188" t="str">
        <f t="shared" si="126"/>
        <v/>
      </c>
      <c r="D2639" s="194" t="str">
        <f t="shared" si="124"/>
        <v/>
      </c>
    </row>
    <row r="2640" spans="2:4" x14ac:dyDescent="0.2">
      <c r="B2640" s="188" t="str">
        <f t="shared" si="125"/>
        <v/>
      </c>
      <c r="C2640" s="188" t="str">
        <f t="shared" si="126"/>
        <v/>
      </c>
      <c r="D2640" s="194" t="str">
        <f t="shared" si="124"/>
        <v/>
      </c>
    </row>
    <row r="2641" spans="2:4" x14ac:dyDescent="0.2">
      <c r="B2641" s="188" t="str">
        <f t="shared" si="125"/>
        <v/>
      </c>
      <c r="C2641" s="188" t="str">
        <f t="shared" si="126"/>
        <v/>
      </c>
      <c r="D2641" s="194" t="str">
        <f t="shared" si="124"/>
        <v/>
      </c>
    </row>
    <row r="2642" spans="2:4" x14ac:dyDescent="0.2">
      <c r="B2642" s="188" t="str">
        <f t="shared" si="125"/>
        <v/>
      </c>
      <c r="C2642" s="188" t="str">
        <f t="shared" si="126"/>
        <v/>
      </c>
      <c r="D2642" s="194" t="str">
        <f t="shared" si="124"/>
        <v/>
      </c>
    </row>
    <row r="2643" spans="2:4" x14ac:dyDescent="0.2">
      <c r="B2643" s="188" t="str">
        <f t="shared" si="125"/>
        <v/>
      </c>
      <c r="C2643" s="188" t="str">
        <f t="shared" si="126"/>
        <v/>
      </c>
      <c r="D2643" s="194" t="str">
        <f t="shared" si="124"/>
        <v/>
      </c>
    </row>
    <row r="2644" spans="2:4" x14ac:dyDescent="0.2">
      <c r="B2644" s="188" t="str">
        <f t="shared" si="125"/>
        <v/>
      </c>
      <c r="C2644" s="188" t="str">
        <f t="shared" si="126"/>
        <v/>
      </c>
      <c r="D2644" s="194" t="str">
        <f t="shared" si="124"/>
        <v/>
      </c>
    </row>
    <row r="2645" spans="2:4" x14ac:dyDescent="0.2">
      <c r="B2645" s="188" t="str">
        <f t="shared" si="125"/>
        <v/>
      </c>
      <c r="C2645" s="188" t="str">
        <f t="shared" si="126"/>
        <v/>
      </c>
      <c r="D2645" s="194" t="str">
        <f t="shared" si="124"/>
        <v/>
      </c>
    </row>
    <row r="2646" spans="2:4" x14ac:dyDescent="0.2">
      <c r="B2646" s="188" t="str">
        <f t="shared" si="125"/>
        <v/>
      </c>
      <c r="C2646" s="188" t="str">
        <f t="shared" si="126"/>
        <v/>
      </c>
      <c r="D2646" s="194" t="str">
        <f t="shared" si="124"/>
        <v/>
      </c>
    </row>
    <row r="2647" spans="2:4" x14ac:dyDescent="0.2">
      <c r="B2647" s="188" t="str">
        <f t="shared" si="125"/>
        <v/>
      </c>
      <c r="C2647" s="188" t="str">
        <f t="shared" si="126"/>
        <v/>
      </c>
      <c r="D2647" s="194" t="str">
        <f t="shared" si="124"/>
        <v/>
      </c>
    </row>
    <row r="2648" spans="2:4" x14ac:dyDescent="0.2">
      <c r="B2648" s="188" t="str">
        <f t="shared" si="125"/>
        <v/>
      </c>
      <c r="C2648" s="188" t="str">
        <f t="shared" si="126"/>
        <v/>
      </c>
      <c r="D2648" s="194" t="str">
        <f t="shared" si="124"/>
        <v/>
      </c>
    </row>
    <row r="2649" spans="2:4" x14ac:dyDescent="0.2">
      <c r="B2649" s="188" t="str">
        <f t="shared" si="125"/>
        <v/>
      </c>
      <c r="C2649" s="188" t="str">
        <f t="shared" si="126"/>
        <v/>
      </c>
      <c r="D2649" s="194" t="str">
        <f t="shared" si="124"/>
        <v/>
      </c>
    </row>
  </sheetData>
  <autoFilter ref="B2:D5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8"/>
  <sheetViews>
    <sheetView showGridLines="0" workbookViewId="0">
      <selection activeCell="C2" sqref="C2"/>
    </sheetView>
  </sheetViews>
  <sheetFormatPr baseColWidth="10" defaultRowHeight="14.25" x14ac:dyDescent="0.2"/>
  <cols>
    <col min="3" max="3" width="22.875" style="222" customWidth="1"/>
  </cols>
  <sheetData>
    <row r="2" spans="2:3" x14ac:dyDescent="0.2">
      <c r="B2" t="s">
        <v>420</v>
      </c>
      <c r="C2" s="227" t="s">
        <v>430</v>
      </c>
    </row>
    <row r="3" spans="2:3" x14ac:dyDescent="0.2">
      <c r="B3" s="221" t="s">
        <v>428</v>
      </c>
      <c r="C3" s="223" t="s">
        <v>432</v>
      </c>
    </row>
    <row r="4" spans="2:3" x14ac:dyDescent="0.2">
      <c r="B4" s="221" t="s">
        <v>421</v>
      </c>
      <c r="C4" s="224">
        <v>44764</v>
      </c>
    </row>
    <row r="5" spans="2:3" x14ac:dyDescent="0.2">
      <c r="B5" s="221" t="s">
        <v>423</v>
      </c>
      <c r="C5" s="225" t="s">
        <v>422</v>
      </c>
    </row>
    <row r="6" spans="2:3" x14ac:dyDescent="0.2">
      <c r="B6" s="221" t="s">
        <v>424</v>
      </c>
      <c r="C6" s="226" t="s">
        <v>425</v>
      </c>
    </row>
    <row r="7" spans="2:3" x14ac:dyDescent="0.2">
      <c r="B7" s="221" t="s">
        <v>427</v>
      </c>
      <c r="C7" s="226">
        <v>3016392647</v>
      </c>
    </row>
    <row r="8" spans="2:3" x14ac:dyDescent="0.2">
      <c r="B8" s="221" t="s">
        <v>426</v>
      </c>
      <c r="C8" s="225" t="s">
        <v>429</v>
      </c>
    </row>
  </sheetData>
  <sheetProtection algorithmName="SHA-512" hashValue="O9QvbBpn5z+WaaLZKmiiWy84oU5joGWyqKAT9peU3weFw6/+DPUxRM6UERRUzlDIocpOAjr9s5G3/eAKI9OEQA==" saltValue="PlodmmhQq/sdAz/ASNli1Q==" spinCount="100000" sheet="1" objects="1" scenarios="1"/>
  <hyperlinks>
    <hyperlink ref="C6" r:id="rId1" xr:uid="{00000000-0004-0000-03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Diario</vt:lpstr>
      <vt:lpstr>Climat Mensual</vt:lpstr>
      <vt:lpstr>Informes</vt:lpstr>
      <vt:lpstr>Versión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Alfonso Munoz Quevedo</dc:creator>
  <cp:lastModifiedBy>Carol Stephanny Barragan Soler</cp:lastModifiedBy>
  <dcterms:created xsi:type="dcterms:W3CDTF">2019-02-19T22:12:39Z</dcterms:created>
  <dcterms:modified xsi:type="dcterms:W3CDTF">2023-11-20T16:17:50Z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MSIP_Label_1299739c-ad3d-4908-806e-4d91151a6e13_Enabled">
    <vt:lpwstr>true</vt:lpwstr>
  </property>
  <property fmtid="{D5CDD505-2E9C-101B-9397-08002B2CF9AE}" pid="5" name="MSIP_Label_1299739c-ad3d-4908-806e-4d91151a6e13_SetDate">
    <vt:lpwstr>2023-11-20T16:16:17Z</vt:lpwstr>
  </property>
  <property fmtid="{D5CDD505-2E9C-101B-9397-08002B2CF9AE}" pid="6" name="MSIP_Label_1299739c-ad3d-4908-806e-4d91151a6e13_Method">
    <vt:lpwstr>Standard</vt:lpwstr>
  </property>
  <property fmtid="{D5CDD505-2E9C-101B-9397-08002B2CF9AE}" pid="7" name="MSIP_Label_1299739c-ad3d-4908-806e-4d91151a6e13_Name">
    <vt:lpwstr>All Employees (Unrestricted)</vt:lpwstr>
  </property>
  <property fmtid="{D5CDD505-2E9C-101B-9397-08002B2CF9AE}" pid="8" name="MSIP_Label_1299739c-ad3d-4908-806e-4d91151a6e13_SiteId">
    <vt:lpwstr>cbc2c381-2f2e-4d93-91d1-506c9316ace7</vt:lpwstr>
  </property>
  <property fmtid="{D5CDD505-2E9C-101B-9397-08002B2CF9AE}" pid="9" name="MSIP_Label_1299739c-ad3d-4908-806e-4d91151a6e13_ActionId">
    <vt:lpwstr>52b09fe9-53c4-4a17-9ef3-4736f354d8b7</vt:lpwstr>
  </property>
  <property fmtid="{D5CDD505-2E9C-101B-9397-08002B2CF9AE}" pid="10" name="MSIP_Label_1299739c-ad3d-4908-806e-4d91151a6e13_ContentBits">
    <vt:lpwstr>0</vt:lpwstr>
  </property>
</Properties>
</file>